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2955C4E0-4585-44BF-BB08-FE79B747176C}" xr6:coauthVersionLast="47" xr6:coauthVersionMax="47" xr10:uidLastSave="{00000000-0000-0000-0000-000000000000}"/>
  <bookViews>
    <workbookView xWindow="-14085" yWindow="-16320" windowWidth="29040" windowHeight="15720" tabRatio="819" xr2:uid="{00000000-000D-0000-FFFF-FFFF00000000}"/>
  </bookViews>
  <sheets>
    <sheet name="Cover sheet" sheetId="26" r:id="rId1"/>
    <sheet name="Contents" sheetId="33" r:id="rId2"/>
    <sheet name="Table 5.5.1" sheetId="17" state="hidden" r:id="rId3"/>
    <sheet name="Annual Data OLD" sheetId="6" state="hidden" r:id="rId4"/>
    <sheet name="5.5.1 (excl. taxes)" sheetId="28" r:id="rId5"/>
    <sheet name="5.5.1 (inc. taxes)" sheetId="29" r:id="rId6"/>
    <sheet name="5.5.1 (% change excl. taxes)" sheetId="30" r:id="rId7"/>
    <sheet name="5.5.1 (% change inc. taxes)" sheetId="34" r:id="rId8"/>
    <sheet name=" Annual % Changes OLD" sheetId="8" state="hidden" r:id="rId9"/>
    <sheet name="Exchange rates OLD" sheetId="27" state="hidden" r:id="rId10"/>
    <sheet name="Exchange rates" sheetId="32" r:id="rId11"/>
    <sheet name="Chart 5.5.1" sheetId="25" state="hidden" r:id="rId12"/>
    <sheet name="chart_data" sheetId="2" state="hidden" r:id="rId13"/>
  </sheets>
  <definedNames>
    <definedName name="_xlnm._FilterDatabase" localSheetId="12" hidden="1">chart_data!$B$5:$F$33</definedName>
    <definedName name="_xlnm.Print_Area" localSheetId="3">'Annual Data OLD'!$A$1:$BM$51</definedName>
    <definedName name="_xlnm.Print_Area" localSheetId="12">chart_data!#REF!</definedName>
    <definedName name="_xlnm.Print_Area" localSheetId="2">'Table 5.5.1'!$A$1:$O$54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54" i="29" l="1"/>
  <c r="AD53" i="29"/>
  <c r="AD55" i="28"/>
  <c r="AE55" i="28" s="1"/>
  <c r="AG55" i="28"/>
  <c r="B27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B27" i="30"/>
  <c r="C27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55" i="29"/>
  <c r="AE55" i="29" s="1"/>
  <c r="AF55" i="29"/>
  <c r="AG55" i="29"/>
  <c r="AF55" i="28"/>
  <c r="J6" i="34"/>
  <c r="C6" i="34"/>
  <c r="D6" i="34"/>
  <c r="E6" i="34"/>
  <c r="F6" i="34"/>
  <c r="G6" i="34"/>
  <c r="H6" i="34"/>
  <c r="I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C7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C8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C9" i="34"/>
  <c r="D9" i="34"/>
  <c r="E9" i="34"/>
  <c r="F9" i="34"/>
  <c r="G9" i="34"/>
  <c r="H9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B16" i="34"/>
  <c r="AC16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C25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6" i="34"/>
  <c r="C6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C7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C8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C9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C10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C11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C13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C14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C15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C16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C23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C24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C25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6" i="30"/>
  <c r="AG51" i="29" l="1"/>
  <c r="AE54" i="29" l="1"/>
  <c r="AF54" i="29"/>
  <c r="AG54" i="29"/>
  <c r="AD54" i="28"/>
  <c r="AE54" i="28" s="1"/>
  <c r="AF54" i="28"/>
  <c r="AG54" i="28"/>
  <c r="AE53" i="29" l="1"/>
  <c r="AF53" i="29"/>
  <c r="AG53" i="29"/>
  <c r="AD53" i="28"/>
  <c r="AE53" i="28" s="1"/>
  <c r="AF53" i="28"/>
  <c r="AG53" i="28"/>
  <c r="AD42" i="29" l="1"/>
  <c r="AD52" i="29"/>
  <c r="AE52" i="29" s="1"/>
  <c r="AF52" i="29"/>
  <c r="AG52" i="29"/>
  <c r="AD42" i="28"/>
  <c r="AD52" i="28"/>
  <c r="AE52" i="28" s="1"/>
  <c r="AF52" i="28"/>
  <c r="AG52" i="28"/>
  <c r="AD51" i="29" l="1"/>
  <c r="AE51" i="29" s="1"/>
  <c r="AF51" i="29"/>
  <c r="AD51" i="28"/>
  <c r="AE51" i="28" s="1"/>
  <c r="AF51" i="28"/>
  <c r="AG51" i="28"/>
  <c r="AG50" i="29"/>
  <c r="AF50" i="29"/>
  <c r="AD50" i="29"/>
  <c r="AE50" i="29" s="1"/>
  <c r="AG49" i="29"/>
  <c r="AF49" i="29"/>
  <c r="AD49" i="29"/>
  <c r="AE49" i="29" s="1"/>
  <c r="AG48" i="29"/>
  <c r="AF48" i="29"/>
  <c r="AD48" i="29"/>
  <c r="AE48" i="29" s="1"/>
  <c r="AG47" i="29"/>
  <c r="AF47" i="29"/>
  <c r="AD47" i="29"/>
  <c r="AE47" i="29" s="1"/>
  <c r="AG46" i="29"/>
  <c r="AF46" i="29"/>
  <c r="AD46" i="29"/>
  <c r="AE46" i="29" s="1"/>
  <c r="AG45" i="29"/>
  <c r="AF45" i="29"/>
  <c r="AD45" i="29"/>
  <c r="AE45" i="29" s="1"/>
  <c r="AG44" i="29"/>
  <c r="AF44" i="29"/>
  <c r="AD44" i="29"/>
  <c r="AE44" i="29" s="1"/>
  <c r="AG43" i="29"/>
  <c r="AF43" i="29"/>
  <c r="AD43" i="29"/>
  <c r="AE43" i="29" s="1"/>
  <c r="AG42" i="29"/>
  <c r="AF42" i="29"/>
  <c r="AE42" i="29"/>
  <c r="AG41" i="29"/>
  <c r="AF41" i="29"/>
  <c r="AD41" i="29"/>
  <c r="AE41" i="29" s="1"/>
  <c r="AG40" i="29"/>
  <c r="AF40" i="29"/>
  <c r="AD40" i="29"/>
  <c r="AE40" i="29" s="1"/>
  <c r="AG39" i="29"/>
  <c r="AF39" i="29"/>
  <c r="AD39" i="29"/>
  <c r="AE39" i="29" s="1"/>
  <c r="AG38" i="29"/>
  <c r="AF38" i="29"/>
  <c r="AD38" i="29"/>
  <c r="AE38" i="29" s="1"/>
  <c r="AG37" i="29"/>
  <c r="AF37" i="29"/>
  <c r="AD37" i="29"/>
  <c r="AE37" i="29" s="1"/>
  <c r="AG36" i="29"/>
  <c r="AF36" i="29"/>
  <c r="AD36" i="29"/>
  <c r="AE36" i="29" s="1"/>
  <c r="AG35" i="29"/>
  <c r="AF35" i="29"/>
  <c r="AD35" i="29"/>
  <c r="AE35" i="29" s="1"/>
  <c r="AG34" i="29"/>
  <c r="AF34" i="29"/>
  <c r="AD34" i="29"/>
  <c r="AE34" i="29" s="1"/>
  <c r="AG33" i="29"/>
  <c r="AF33" i="29"/>
  <c r="AD33" i="29"/>
  <c r="AE33" i="29" s="1"/>
  <c r="AG32" i="29"/>
  <c r="AF32" i="29"/>
  <c r="AD32" i="29"/>
  <c r="AE32" i="29" s="1"/>
  <c r="AG31" i="29"/>
  <c r="AF31" i="29"/>
  <c r="AD31" i="29"/>
  <c r="AE31" i="29" s="1"/>
  <c r="AG30" i="29"/>
  <c r="AF30" i="29"/>
  <c r="AD30" i="29"/>
  <c r="AE30" i="29" s="1"/>
  <c r="AG29" i="29"/>
  <c r="AF29" i="29"/>
  <c r="AD29" i="29"/>
  <c r="AE29" i="29" s="1"/>
  <c r="AG28" i="29"/>
  <c r="AF28" i="29"/>
  <c r="AD28" i="29"/>
  <c r="AE28" i="29" s="1"/>
  <c r="AG27" i="29"/>
  <c r="AF27" i="29"/>
  <c r="AD27" i="29"/>
  <c r="AE27" i="29" s="1"/>
  <c r="AG26" i="29"/>
  <c r="AF26" i="29"/>
  <c r="AD26" i="29"/>
  <c r="AE26" i="29" s="1"/>
  <c r="AG25" i="29"/>
  <c r="AF25" i="29"/>
  <c r="AD25" i="29"/>
  <c r="AE25" i="29" s="1"/>
  <c r="AG24" i="29"/>
  <c r="AF24" i="29"/>
  <c r="AD24" i="29"/>
  <c r="AE24" i="29" s="1"/>
  <c r="AG23" i="29"/>
  <c r="AF23" i="29"/>
  <c r="AD23" i="29"/>
  <c r="AE23" i="29" s="1"/>
  <c r="AG22" i="29"/>
  <c r="AF22" i="29"/>
  <c r="AD22" i="29"/>
  <c r="AE22" i="29" s="1"/>
  <c r="AG21" i="29"/>
  <c r="AF21" i="29"/>
  <c r="AD21" i="29"/>
  <c r="AE21" i="29" s="1"/>
  <c r="AG20" i="29"/>
  <c r="AF20" i="29"/>
  <c r="AD20" i="29"/>
  <c r="AE20" i="29" s="1"/>
  <c r="AG19" i="29"/>
  <c r="AF19" i="29"/>
  <c r="AD19" i="29"/>
  <c r="AE19" i="29" s="1"/>
  <c r="AG18" i="29"/>
  <c r="AF18" i="29"/>
  <c r="AD18" i="29"/>
  <c r="AE18" i="29" s="1"/>
  <c r="AG17" i="29"/>
  <c r="AF17" i="29"/>
  <c r="AD17" i="29"/>
  <c r="AE17" i="29" s="1"/>
  <c r="AG16" i="29"/>
  <c r="AF16" i="29"/>
  <c r="AD16" i="29"/>
  <c r="AE16" i="29" s="1"/>
  <c r="AG15" i="29"/>
  <c r="AF15" i="29"/>
  <c r="AD15" i="29"/>
  <c r="AE15" i="29" s="1"/>
  <c r="AG14" i="29"/>
  <c r="AF14" i="29"/>
  <c r="AD14" i="29"/>
  <c r="AE14" i="29" s="1"/>
  <c r="AG13" i="29"/>
  <c r="AF13" i="29"/>
  <c r="AD13" i="29"/>
  <c r="AE13" i="29" s="1"/>
  <c r="AG12" i="29"/>
  <c r="AF12" i="29"/>
  <c r="AD12" i="29"/>
  <c r="AE12" i="29" s="1"/>
  <c r="AG11" i="29"/>
  <c r="AF11" i="29"/>
  <c r="AD11" i="29"/>
  <c r="AE11" i="29" s="1"/>
  <c r="AG10" i="29"/>
  <c r="AF10" i="29"/>
  <c r="AD10" i="29"/>
  <c r="AE10" i="29" s="1"/>
  <c r="AG10" i="28"/>
  <c r="AG50" i="28"/>
  <c r="AF50" i="28"/>
  <c r="AD50" i="28"/>
  <c r="AE50" i="28" s="1"/>
  <c r="AG49" i="28"/>
  <c r="AF49" i="28"/>
  <c r="AD49" i="28"/>
  <c r="AE49" i="28" s="1"/>
  <c r="AG48" i="28"/>
  <c r="AF48" i="28"/>
  <c r="AD48" i="28"/>
  <c r="AE48" i="28" s="1"/>
  <c r="AG47" i="28"/>
  <c r="AF47" i="28"/>
  <c r="AD47" i="28"/>
  <c r="AE47" i="28" s="1"/>
  <c r="AG46" i="28"/>
  <c r="AF46" i="28"/>
  <c r="AD46" i="28"/>
  <c r="AE46" i="28" s="1"/>
  <c r="AG45" i="28"/>
  <c r="AF45" i="28"/>
  <c r="AD45" i="28"/>
  <c r="AE45" i="28" s="1"/>
  <c r="AG44" i="28"/>
  <c r="AF44" i="28"/>
  <c r="AD44" i="28"/>
  <c r="AE44" i="28" s="1"/>
  <c r="AG43" i="28"/>
  <c r="AF43" i="28"/>
  <c r="AD43" i="28"/>
  <c r="AE43" i="28" s="1"/>
  <c r="AG42" i="28"/>
  <c r="AF42" i="28"/>
  <c r="AE42" i="28"/>
  <c r="AG41" i="28"/>
  <c r="AF41" i="28"/>
  <c r="AD41" i="28"/>
  <c r="AE41" i="28" s="1"/>
  <c r="AG40" i="28"/>
  <c r="AF40" i="28"/>
  <c r="AD40" i="28"/>
  <c r="AE40" i="28" s="1"/>
  <c r="AG39" i="28"/>
  <c r="AF39" i="28"/>
  <c r="AD39" i="28"/>
  <c r="AE39" i="28" s="1"/>
  <c r="AG38" i="28"/>
  <c r="AF38" i="28"/>
  <c r="AD38" i="28"/>
  <c r="AE38" i="28" s="1"/>
  <c r="AG37" i="28"/>
  <c r="AF37" i="28"/>
  <c r="AD37" i="28"/>
  <c r="AE37" i="28" s="1"/>
  <c r="AG36" i="28"/>
  <c r="AF36" i="28"/>
  <c r="AD36" i="28"/>
  <c r="AE36" i="28" s="1"/>
  <c r="AG35" i="28"/>
  <c r="AF35" i="28"/>
  <c r="AD35" i="28"/>
  <c r="AE35" i="28" s="1"/>
  <c r="AG34" i="28"/>
  <c r="AF34" i="28"/>
  <c r="AD34" i="28"/>
  <c r="AE34" i="28" s="1"/>
  <c r="AG33" i="28"/>
  <c r="AF33" i="28"/>
  <c r="AD33" i="28"/>
  <c r="AE33" i="28" s="1"/>
  <c r="AG32" i="28"/>
  <c r="AF32" i="28"/>
  <c r="AD32" i="28"/>
  <c r="AE32" i="28" s="1"/>
  <c r="AG31" i="28"/>
  <c r="AF31" i="28"/>
  <c r="AD31" i="28"/>
  <c r="AE31" i="28" s="1"/>
  <c r="AG30" i="28"/>
  <c r="AF30" i="28"/>
  <c r="AD30" i="28"/>
  <c r="AE30" i="28" s="1"/>
  <c r="AG29" i="28"/>
  <c r="AF29" i="28"/>
  <c r="AD29" i="28"/>
  <c r="AE29" i="28" s="1"/>
  <c r="AG28" i="28"/>
  <c r="AF28" i="28"/>
  <c r="AD28" i="28"/>
  <c r="AE28" i="28" s="1"/>
  <c r="AG27" i="28"/>
  <c r="AF27" i="28"/>
  <c r="AD27" i="28"/>
  <c r="AE27" i="28" s="1"/>
  <c r="AG26" i="28"/>
  <c r="AF26" i="28"/>
  <c r="AD26" i="28"/>
  <c r="AE26" i="28" s="1"/>
  <c r="AG25" i="28"/>
  <c r="AF25" i="28"/>
  <c r="AD25" i="28"/>
  <c r="AE25" i="28" s="1"/>
  <c r="AG24" i="28"/>
  <c r="AF24" i="28"/>
  <c r="AD24" i="28"/>
  <c r="AE24" i="28" s="1"/>
  <c r="AG23" i="28"/>
  <c r="AF23" i="28"/>
  <c r="AD23" i="28"/>
  <c r="AE23" i="28" s="1"/>
  <c r="AG22" i="28"/>
  <c r="AF22" i="28"/>
  <c r="AD22" i="28"/>
  <c r="AE22" i="28" s="1"/>
  <c r="AG21" i="28"/>
  <c r="AF21" i="28"/>
  <c r="AD21" i="28"/>
  <c r="AE21" i="28" s="1"/>
  <c r="AG20" i="28"/>
  <c r="AF20" i="28"/>
  <c r="AD20" i="28"/>
  <c r="AE20" i="28" s="1"/>
  <c r="AG19" i="28"/>
  <c r="AF19" i="28"/>
  <c r="AD19" i="28"/>
  <c r="AE19" i="28" s="1"/>
  <c r="AG18" i="28"/>
  <c r="AF18" i="28"/>
  <c r="AD18" i="28"/>
  <c r="AE18" i="28" s="1"/>
  <c r="AG17" i="28"/>
  <c r="AF17" i="28"/>
  <c r="AD17" i="28"/>
  <c r="AE17" i="28" s="1"/>
  <c r="AG16" i="28"/>
  <c r="AF16" i="28"/>
  <c r="AD16" i="28"/>
  <c r="AE16" i="28" s="1"/>
  <c r="AG15" i="28"/>
  <c r="AF15" i="28"/>
  <c r="AD15" i="28"/>
  <c r="AE15" i="28" s="1"/>
  <c r="AG14" i="28"/>
  <c r="AF14" i="28"/>
  <c r="AD14" i="28"/>
  <c r="AE14" i="28" s="1"/>
  <c r="AG13" i="28"/>
  <c r="AF13" i="28"/>
  <c r="AD13" i="28"/>
  <c r="AE13" i="28" s="1"/>
  <c r="AG12" i="28"/>
  <c r="AF12" i="28"/>
  <c r="AD12" i="28"/>
  <c r="AE12" i="28" s="1"/>
  <c r="AG11" i="28"/>
  <c r="AF11" i="28"/>
  <c r="AD11" i="28"/>
  <c r="AE11" i="28" s="1"/>
  <c r="AF10" i="28"/>
  <c r="AD10" i="28"/>
  <c r="AE10" i="28" s="1"/>
  <c r="P39" i="17" l="1"/>
  <c r="P40" i="17" l="1"/>
  <c r="P36" i="17"/>
  <c r="P38" i="17" s="1"/>
  <c r="H40" i="17"/>
  <c r="H39" i="17"/>
  <c r="H36" i="17"/>
  <c r="H38" i="17" s="1"/>
  <c r="CG40" i="6"/>
  <c r="CG39" i="6"/>
  <c r="CG36" i="6"/>
  <c r="CG38" i="6" s="1"/>
  <c r="AP40" i="6"/>
  <c r="AP39" i="6"/>
  <c r="AP36" i="6"/>
  <c r="AP38" i="6" s="1"/>
  <c r="O39" i="17" l="1"/>
  <c r="O36" i="17"/>
  <c r="N40" i="17" l="1"/>
  <c r="O40" i="17"/>
  <c r="G40" i="17" l="1"/>
  <c r="L40" i="17" l="1"/>
  <c r="L39" i="17"/>
  <c r="L36" i="17"/>
  <c r="L38" i="17" s="1"/>
  <c r="D40" i="17"/>
  <c r="D39" i="17"/>
  <c r="D36" i="17"/>
  <c r="D38" i="17" s="1"/>
  <c r="CF40" i="6" l="1"/>
  <c r="CF39" i="6"/>
  <c r="CF36" i="6"/>
  <c r="CF38" i="6" s="1"/>
  <c r="AO40" i="6"/>
  <c r="AO39" i="6"/>
  <c r="AO36" i="6"/>
  <c r="AO38" i="6" s="1"/>
  <c r="N39" i="17" l="1"/>
  <c r="N36" i="17"/>
  <c r="N38" i="17" s="1"/>
  <c r="F40" i="17"/>
  <c r="F39" i="17"/>
  <c r="F36" i="17"/>
  <c r="F38" i="17" s="1"/>
  <c r="CD40" i="6"/>
  <c r="CD39" i="6"/>
  <c r="CD36" i="6"/>
  <c r="CD38" i="6" s="1"/>
  <c r="AM40" i="6"/>
  <c r="AM39" i="6"/>
  <c r="AM36" i="6"/>
  <c r="AM38" i="6" s="1"/>
  <c r="D21" i="2"/>
  <c r="D9" i="2"/>
  <c r="D14" i="2"/>
  <c r="D10" i="2"/>
  <c r="D26" i="2"/>
  <c r="D27" i="2"/>
  <c r="D22" i="2"/>
  <c r="D30" i="2"/>
  <c r="D17" i="2"/>
  <c r="D12" i="2"/>
  <c r="D16" i="2"/>
  <c r="D29" i="2"/>
  <c r="D23" i="2"/>
  <c r="D31" i="2"/>
  <c r="D6" i="2"/>
  <c r="D7" i="2"/>
  <c r="D19" i="2"/>
  <c r="D24" i="2"/>
  <c r="D15" i="2"/>
  <c r="D28" i="2"/>
  <c r="D8" i="2"/>
  <c r="D18" i="2"/>
  <c r="D32" i="2"/>
  <c r="D20" i="2"/>
  <c r="D13" i="2"/>
  <c r="D25" i="2"/>
  <c r="D33" i="2"/>
  <c r="D11" i="2"/>
  <c r="CC40" i="6"/>
  <c r="CE40" i="6"/>
  <c r="CC39" i="6"/>
  <c r="CE39" i="6"/>
  <c r="CC36" i="6"/>
  <c r="CC38" i="6" s="1"/>
  <c r="CE36" i="6"/>
  <c r="CE38" i="6" s="1"/>
  <c r="AL40" i="6"/>
  <c r="AN40" i="6"/>
  <c r="AL39" i="6"/>
  <c r="AN39" i="6"/>
  <c r="AL36" i="6"/>
  <c r="AL38" i="6" s="1"/>
  <c r="AN36" i="6"/>
  <c r="AN38" i="6" s="1"/>
  <c r="E40" i="17"/>
  <c r="E39" i="17"/>
  <c r="G39" i="17"/>
  <c r="E36" i="17"/>
  <c r="E38" i="17" s="1"/>
  <c r="G36" i="17"/>
  <c r="G38" i="17" s="1"/>
  <c r="M40" i="17"/>
  <c r="M39" i="17"/>
  <c r="M36" i="17"/>
  <c r="M38" i="17" s="1"/>
  <c r="BY40" i="6"/>
  <c r="BZ40" i="6"/>
  <c r="CA40" i="6"/>
  <c r="CB40" i="6"/>
  <c r="BY39" i="6"/>
  <c r="BZ39" i="6"/>
  <c r="CA39" i="6"/>
  <c r="CB39" i="6"/>
  <c r="BY38" i="6"/>
  <c r="CA36" i="6"/>
  <c r="CA38" i="6" s="1"/>
  <c r="CB36" i="6"/>
  <c r="CB38" i="6" s="1"/>
  <c r="AH40" i="6"/>
  <c r="AI40" i="6"/>
  <c r="AJ40" i="6"/>
  <c r="AK40" i="6"/>
  <c r="AH39" i="6"/>
  <c r="AI39" i="6"/>
  <c r="AJ39" i="6"/>
  <c r="AK39" i="6"/>
  <c r="AH38" i="6"/>
  <c r="AJ36" i="6"/>
  <c r="AJ38" i="6" s="1"/>
  <c r="AK36" i="6"/>
  <c r="AK38" i="6" s="1"/>
  <c r="BZ36" i="6"/>
  <c r="BZ38" i="6" s="1"/>
  <c r="AI36" i="6"/>
  <c r="AI38" i="6" s="1"/>
  <c r="BX40" i="6"/>
  <c r="BW40" i="6"/>
  <c r="BX39" i="6"/>
  <c r="BW39" i="6"/>
  <c r="BX36" i="6"/>
  <c r="BX38" i="6" s="1"/>
  <c r="BW36" i="6"/>
  <c r="BW38" i="6" s="1"/>
  <c r="AG40" i="6"/>
  <c r="AF40" i="6"/>
  <c r="AG39" i="6"/>
  <c r="AF39" i="6"/>
  <c r="AG36" i="6"/>
  <c r="AG38" i="6" s="1"/>
  <c r="AF36" i="6"/>
  <c r="AF38" i="6" s="1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AT36" i="6"/>
  <c r="AT38" i="6" s="1"/>
  <c r="AU36" i="6"/>
  <c r="AU38" i="6" s="1"/>
  <c r="AV36" i="6"/>
  <c r="AV38" i="6" s="1"/>
  <c r="AW36" i="6"/>
  <c r="AW38" i="6"/>
  <c r="AX36" i="6"/>
  <c r="AX38" i="6" s="1"/>
  <c r="AY36" i="6"/>
  <c r="AY38" i="6" s="1"/>
  <c r="AZ36" i="6"/>
  <c r="AZ38" i="6" s="1"/>
  <c r="BA36" i="6"/>
  <c r="BA38" i="6" s="1"/>
  <c r="BB36" i="6"/>
  <c r="BB38" i="6" s="1"/>
  <c r="BC36" i="6"/>
  <c r="BC38" i="6" s="1"/>
  <c r="BD36" i="6"/>
  <c r="BD38" i="6" s="1"/>
  <c r="BE36" i="6"/>
  <c r="BE38" i="6" s="1"/>
  <c r="BF36" i="6"/>
  <c r="BF38" i="6" s="1"/>
  <c r="BG36" i="6"/>
  <c r="BG38" i="6" s="1"/>
  <c r="BH36" i="6"/>
  <c r="BH38" i="6" s="1"/>
  <c r="BI36" i="6"/>
  <c r="BI38" i="6" s="1"/>
  <c r="BJ36" i="6"/>
  <c r="BJ38" i="6" s="1"/>
  <c r="BK36" i="6"/>
  <c r="BK38" i="6" s="1"/>
  <c r="BL36" i="6"/>
  <c r="BL38" i="6" s="1"/>
  <c r="BM36" i="6"/>
  <c r="BM38" i="6" s="1"/>
  <c r="BN36" i="6"/>
  <c r="BN38" i="6" s="1"/>
  <c r="BO36" i="6"/>
  <c r="BO38" i="6" s="1"/>
  <c r="BP36" i="6"/>
  <c r="BP38" i="6" s="1"/>
  <c r="BQ36" i="6"/>
  <c r="BQ38" i="6" s="1"/>
  <c r="BR36" i="6"/>
  <c r="BR38" i="6" s="1"/>
  <c r="BS36" i="6"/>
  <c r="BS38" i="6" s="1"/>
  <c r="BT36" i="6"/>
  <c r="BT38" i="6" s="1"/>
  <c r="BU36" i="6"/>
  <c r="BU38" i="6" s="1"/>
  <c r="BV36" i="6"/>
  <c r="BV38" i="6" s="1"/>
  <c r="AS40" i="6"/>
  <c r="AS39" i="6"/>
  <c r="AS36" i="6"/>
  <c r="AS38" i="6" s="1"/>
  <c r="W40" i="6"/>
  <c r="X40" i="6"/>
  <c r="Y40" i="6"/>
  <c r="Z40" i="6"/>
  <c r="AA40" i="6"/>
  <c r="AB40" i="6"/>
  <c r="AC40" i="6"/>
  <c r="AD40" i="6"/>
  <c r="AE40" i="6"/>
  <c r="W39" i="6"/>
  <c r="X39" i="6"/>
  <c r="Y39" i="6"/>
  <c r="Z39" i="6"/>
  <c r="AA39" i="6"/>
  <c r="AB39" i="6"/>
  <c r="AC39" i="6"/>
  <c r="AD39" i="6"/>
  <c r="AE39" i="6"/>
  <c r="W36" i="6"/>
  <c r="W38" i="6" s="1"/>
  <c r="X36" i="6"/>
  <c r="X38" i="6" s="1"/>
  <c r="Y36" i="6"/>
  <c r="Y38" i="6" s="1"/>
  <c r="Z36" i="6"/>
  <c r="Z38" i="6" s="1"/>
  <c r="AA36" i="6"/>
  <c r="AA38" i="6" s="1"/>
  <c r="AB36" i="6"/>
  <c r="AB38" i="6" s="1"/>
  <c r="AC36" i="6"/>
  <c r="AC38" i="6" s="1"/>
  <c r="AD36" i="6"/>
  <c r="AD38" i="6" s="1"/>
  <c r="AE36" i="6"/>
  <c r="AE38" i="6" s="1"/>
  <c r="N40" i="6"/>
  <c r="O40" i="6"/>
  <c r="P40" i="6"/>
  <c r="Q40" i="6"/>
  <c r="R40" i="6"/>
  <c r="S40" i="6"/>
  <c r="T40" i="6"/>
  <c r="U40" i="6"/>
  <c r="V40" i="6"/>
  <c r="N39" i="6"/>
  <c r="O39" i="6"/>
  <c r="P39" i="6"/>
  <c r="Q39" i="6"/>
  <c r="R39" i="6"/>
  <c r="S39" i="6"/>
  <c r="T39" i="6"/>
  <c r="U39" i="6"/>
  <c r="V39" i="6"/>
  <c r="N36" i="6"/>
  <c r="N38" i="6" s="1"/>
  <c r="O36" i="6"/>
  <c r="O38" i="6" s="1"/>
  <c r="P36" i="6"/>
  <c r="P38" i="6" s="1"/>
  <c r="Q36" i="6"/>
  <c r="Q38" i="6" s="1"/>
  <c r="R36" i="6"/>
  <c r="R38" i="6" s="1"/>
  <c r="S36" i="6"/>
  <c r="S38" i="6" s="1"/>
  <c r="T36" i="6"/>
  <c r="T38" i="6" s="1"/>
  <c r="U36" i="6"/>
  <c r="U38" i="6"/>
  <c r="V36" i="6"/>
  <c r="V38" i="6" s="1"/>
  <c r="C40" i="6"/>
  <c r="D40" i="6"/>
  <c r="E40" i="6"/>
  <c r="F40" i="6"/>
  <c r="G40" i="6"/>
  <c r="H40" i="6"/>
  <c r="I40" i="6"/>
  <c r="J40" i="6"/>
  <c r="K40" i="6"/>
  <c r="L40" i="6"/>
  <c r="M40" i="6"/>
  <c r="C39" i="6"/>
  <c r="D39" i="6"/>
  <c r="E39" i="6"/>
  <c r="F39" i="6"/>
  <c r="G39" i="6"/>
  <c r="H39" i="6"/>
  <c r="I39" i="6"/>
  <c r="J39" i="6"/>
  <c r="K39" i="6"/>
  <c r="L39" i="6"/>
  <c r="M39" i="6"/>
  <c r="B40" i="6"/>
  <c r="B39" i="6"/>
  <c r="H36" i="6"/>
  <c r="H38" i="6" s="1"/>
  <c r="I36" i="6"/>
  <c r="I38" i="6" s="1"/>
  <c r="J36" i="6"/>
  <c r="J38" i="6" s="1"/>
  <c r="K36" i="6"/>
  <c r="K38" i="6" s="1"/>
  <c r="L36" i="6"/>
  <c r="L38" i="6" s="1"/>
  <c r="M36" i="6"/>
  <c r="M38" i="6" s="1"/>
  <c r="C36" i="6"/>
  <c r="C38" i="6" s="1"/>
  <c r="D36" i="6"/>
  <c r="D38" i="6" s="1"/>
  <c r="E36" i="6"/>
  <c r="E38" i="6" s="1"/>
  <c r="F36" i="6"/>
  <c r="F38" i="6" s="1"/>
  <c r="G36" i="6"/>
  <c r="G38" i="6" s="1"/>
  <c r="B36" i="6"/>
  <c r="B38" i="6" s="1"/>
  <c r="K40" i="17"/>
  <c r="J40" i="17"/>
  <c r="C40" i="17"/>
  <c r="B40" i="17"/>
  <c r="K39" i="17"/>
  <c r="J39" i="17"/>
  <c r="C39" i="17"/>
  <c r="B39" i="17"/>
  <c r="K36" i="17"/>
  <c r="K38" i="17" s="1"/>
  <c r="J36" i="17"/>
  <c r="J38" i="17" s="1"/>
  <c r="C36" i="17"/>
  <c r="C38" i="17" s="1"/>
  <c r="B36" i="17"/>
  <c r="B38" i="17" s="1"/>
  <c r="B1" i="2"/>
  <c r="F22" i="2" l="1"/>
  <c r="O38" i="17"/>
  <c r="F14" i="2" l="1"/>
  <c r="F20" i="2"/>
  <c r="F23" i="2"/>
  <c r="F25" i="2"/>
  <c r="F16" i="2"/>
  <c r="F8" i="2"/>
  <c r="F13" i="2"/>
  <c r="F27" i="2"/>
  <c r="F11" i="2"/>
  <c r="F9" i="2"/>
  <c r="F30" i="2"/>
  <c r="F24" i="2"/>
  <c r="F12" i="2"/>
  <c r="F19" i="2"/>
  <c r="F21" i="2"/>
  <c r="F31" i="2"/>
  <c r="F15" i="2"/>
  <c r="F6" i="2"/>
  <c r="F29" i="2"/>
  <c r="F17" i="2"/>
  <c r="F32" i="2"/>
  <c r="F28" i="2"/>
  <c r="F26" i="2"/>
  <c r="F18" i="2"/>
  <c r="F33" i="2"/>
  <c r="F7" i="2"/>
  <c r="F10" i="2"/>
</calcChain>
</file>

<file path=xl/sharedStrings.xml><?xml version="1.0" encoding="utf-8"?>
<sst xmlns="http://schemas.openxmlformats.org/spreadsheetml/2006/main" count="783" uniqueCount="139">
  <si>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</si>
  <si>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</si>
  <si>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</si>
  <si>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</si>
  <si>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</si>
  <si>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</si>
  <si>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</si>
  <si>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</si>
  <si>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</si>
  <si>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</si>
  <si>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</si>
  <si>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</si>
  <si>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</si>
  <si>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</si>
  <si>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UK</t>
  </si>
  <si>
    <t>Japan</t>
  </si>
  <si>
    <t xml:space="preserve">Excluding Taxes </t>
  </si>
  <si>
    <t>Canada</t>
  </si>
  <si>
    <t>USA</t>
  </si>
  <si>
    <r>
      <t>Electricity</t>
    </r>
    <r>
      <rPr>
        <sz val="10"/>
        <rFont val="Arial"/>
        <family val="2"/>
      </rPr>
      <t xml:space="preserve"> </t>
    </r>
  </si>
  <si>
    <t>Tax Component</t>
  </si>
  <si>
    <r>
      <t>Including Taxes</t>
    </r>
    <r>
      <rPr>
        <vertAlign val="superscript"/>
        <sz val="10"/>
        <rFont val="Arial"/>
        <family val="2"/>
      </rPr>
      <t>(2)</t>
    </r>
  </si>
  <si>
    <r>
      <t>Pence per kWh</t>
    </r>
    <r>
      <rPr>
        <vertAlign val="superscript"/>
        <sz val="10"/>
        <rFont val="Arial"/>
        <family val="2"/>
      </rPr>
      <t>(1)</t>
    </r>
  </si>
  <si>
    <t>Annual Average Exchange Rates</t>
  </si>
  <si>
    <t>calculated in national currencies</t>
  </si>
  <si>
    <t>Excluding Taxes</t>
  </si>
  <si>
    <t>Including Taxes</t>
  </si>
  <si>
    <t xml:space="preserve">Excluding taxes </t>
  </si>
  <si>
    <t>Price (excl tax)</t>
  </si>
  <si>
    <t>Electricity</t>
  </si>
  <si>
    <t>Price (inc tax)</t>
  </si>
  <si>
    <t>Czech Republic</t>
  </si>
  <si>
    <t>Hungary</t>
  </si>
  <si>
    <t>Poland</t>
  </si>
  <si>
    <t>EU 15</t>
  </si>
  <si>
    <t>UK relative to:</t>
  </si>
  <si>
    <t>G7 rank</t>
  </si>
  <si>
    <t>Source: Derived from the International Energy Agency publication, Energy Prices and Taxes</t>
  </si>
  <si>
    <r>
      <t>Pence per kWh</t>
    </r>
    <r>
      <rPr>
        <b/>
        <vertAlign val="superscript"/>
        <sz val="10"/>
        <rFont val="Arial"/>
        <family val="2"/>
      </rPr>
      <t>(1)</t>
    </r>
  </si>
  <si>
    <t>median=</t>
  </si>
  <si>
    <t>2007-2008</t>
  </si>
  <si>
    <t>2008-2009</t>
  </si>
  <si>
    <t>SORT INCL TAX INCREASING</t>
  </si>
  <si>
    <t>2009-2010</t>
  </si>
  <si>
    <t>Chart should be 7.2 x 11</t>
  </si>
  <si>
    <t>2010-2011</t>
  </si>
  <si>
    <t>2011-2012</t>
  </si>
  <si>
    <t>2002-2003</t>
  </si>
  <si>
    <t>2003-2004</t>
  </si>
  <si>
    <t>2004-2005</t>
  </si>
  <si>
    <t>2005-2006</t>
  </si>
  <si>
    <t>2006-2008</t>
  </si>
  <si>
    <t>IEA Median (including taxes)</t>
  </si>
  <si>
    <t>Table 5.5.1 Domestic electricity prices in the IEA</t>
  </si>
  <si>
    <t>Rest of IEA</t>
  </si>
  <si>
    <t>Australia</t>
  </si>
  <si>
    <t>Korea</t>
  </si>
  <si>
    <t>New Zealand</t>
  </si>
  <si>
    <t>Norway</t>
  </si>
  <si>
    <t>Switzerland</t>
  </si>
  <si>
    <t>Turkey</t>
  </si>
  <si>
    <t>IEA median</t>
  </si>
  <si>
    <t>IEA median%</t>
  </si>
  <si>
    <t>IEA rank</t>
  </si>
  <si>
    <t>Source: OECD</t>
  </si>
  <si>
    <t>IEA median %</t>
  </si>
  <si>
    <t>Annual percentage movements in domestic electricity prices in the IEA</t>
  </si>
  <si>
    <t>Slovakia</t>
  </si>
  <si>
    <t>..</t>
  </si>
  <si>
    <t>Czech Rep</t>
  </si>
  <si>
    <t>2012-2013</t>
  </si>
  <si>
    <t>Replace</t>
  </si>
  <si>
    <t>with</t>
  </si>
  <si>
    <t>United States</t>
  </si>
  <si>
    <t>United Kingom</t>
  </si>
  <si>
    <t>Slovak Republic</t>
  </si>
  <si>
    <t>Take median from Table -based on all countries, including those that are + - and therefore not in the chart</t>
  </si>
  <si>
    <t>Return to Contents Page</t>
  </si>
  <si>
    <t>Contents</t>
  </si>
  <si>
    <t>Exchange rates</t>
  </si>
  <si>
    <t>Data is available back to 1979 on the historic data sheet.</t>
  </si>
  <si>
    <t>Further information</t>
  </si>
  <si>
    <t>Contacts</t>
  </si>
  <si>
    <t>Domestic electricity prices in the IEA</t>
  </si>
  <si>
    <t>Data in these tables shows annual prices of electricity to domestic consumers in the IEA, with and without tax.</t>
  </si>
  <si>
    <t>2013-2014</t>
  </si>
  <si>
    <t>2014-2015</t>
  </si>
  <si>
    <t>2015-2016</t>
  </si>
  <si>
    <t>2016-2017</t>
  </si>
  <si>
    <t>United Kingdom</t>
  </si>
  <si>
    <t>2017-2018</t>
  </si>
  <si>
    <t>About this data</t>
  </si>
  <si>
    <t>2018-2019</t>
  </si>
  <si>
    <r>
      <t>Including taxes</t>
    </r>
    <r>
      <rPr>
        <b/>
        <vertAlign val="superscript"/>
        <sz val="10"/>
        <rFont val="Arial"/>
        <family val="2"/>
      </rPr>
      <t>(2)</t>
    </r>
  </si>
  <si>
    <t>Former EU 15</t>
  </si>
  <si>
    <t>Energy Prices Statistics Team</t>
  </si>
  <si>
    <t>UK relative to IEA median %</t>
  </si>
  <si>
    <t>UK relative to IEA rank</t>
  </si>
  <si>
    <t>UK relative to G7 rank</t>
  </si>
  <si>
    <t>Year</t>
  </si>
  <si>
    <t xml:space="preserve">Table 5.5.1 Domestic electricity prices in the IEA excluding taxes  </t>
  </si>
  <si>
    <t>In pence per kWh</t>
  </si>
  <si>
    <t xml:space="preserve">Table 5.5.1 Domestic electricity prices in the IEA including taxes  </t>
  </si>
  <si>
    <t>Annual percentage movements in domestic electricity prices in the IEA excluding taxes</t>
  </si>
  <si>
    <t>Years Between</t>
  </si>
  <si>
    <t>Annual percentage movements in domestic electricity prices in the IEA including taxes</t>
  </si>
  <si>
    <t>Prices converted to pounds sterling using annual average exchange rates.</t>
  </si>
  <si>
    <t>Prices include all taxes where not refundable on purchase.</t>
  </si>
  <si>
    <t xml:space="preserve">Prices excluding taxes have been estimated using a weighted average of general sales taxes and fuel taxes levied by individual states. </t>
  </si>
  <si>
    <t>In the table r indicates revised data. An r in the date column indicates all data in the row has been revised.</t>
  </si>
  <si>
    <t>Blank cells represent year where data was not reported in this table.</t>
  </si>
  <si>
    <t xml:space="preserve">Source: Derived from the International Energy Agency publication, Energy Prices and Taxes </t>
  </si>
  <si>
    <t>2019-2020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</si>
  <si>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</si>
  <si>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</si>
  <si>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</si>
  <si>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International domestic energy prices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</si>
  <si>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</si>
  <si>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</si>
  <si>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0207 215 1000</t>
  </si>
  <si>
    <t>Tables</t>
  </si>
  <si>
    <t/>
  </si>
  <si>
    <t>2020-2021</t>
  </si>
  <si>
    <t>Chart 5.5.1 Average IEA Domestic Electricity Prices in 2021</t>
  </si>
  <si>
    <t>Table 5.5.1 Domestic electricity prices in the IEA excluding taxes</t>
  </si>
  <si>
    <t>energyprices.stats@energysecurity.gov.uk</t>
  </si>
  <si>
    <t>Press Office (media enquiries)</t>
  </si>
  <si>
    <t xml:space="preserve">newsdesk@energysecurity.gov.uk </t>
  </si>
  <si>
    <t>Revisions policy and standards for official statistics (opens in a new window)</t>
  </si>
  <si>
    <t xml:space="preserve">Calculated using formulas on 5.5.1 (excl. taxes) tab </t>
  </si>
  <si>
    <t xml:space="preserve">Calculated using formulas on 5.5.1 (inc. taxes) tab </t>
  </si>
  <si>
    <t>2021-2022</t>
  </si>
  <si>
    <t>020 7215 1445</t>
  </si>
  <si>
    <t>2022-2023</t>
  </si>
  <si>
    <t>2006-2007</t>
  </si>
  <si>
    <t>2023-2024</t>
  </si>
  <si>
    <r>
      <t xml:space="preserve">Data period: </t>
    </r>
    <r>
      <rPr>
        <sz val="11"/>
        <rFont val="Arial"/>
        <family val="2"/>
      </rPr>
      <t>New data for 2024</t>
    </r>
  </si>
  <si>
    <r>
      <t>Publication date:</t>
    </r>
    <r>
      <rPr>
        <sz val="11"/>
        <rFont val="Arial"/>
        <family val="2"/>
      </rPr>
      <t xml:space="preserve"> 30/09/2025</t>
    </r>
  </si>
  <si>
    <r>
      <t xml:space="preserve">Next update: </t>
    </r>
    <r>
      <rPr>
        <sz val="11"/>
        <rFont val="Arial"/>
        <family val="2"/>
      </rPr>
      <t>September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</si>
</sst>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0.0"/>
    <numFmt numFmtId="165" formatCode="0.0%"/>
    <numFmt numFmtId="166" formatCode="\+0.0;\-0.0"/>
    <numFmt numFmtId="167" formatCode="&quot;+&quot;;&quot;-&quot;;&quot;+/-&quot;"/>
    <numFmt numFmtId="168" formatCode="&quot;+&quot;;&quot;+/-&quot;;&quot;-&quot;"/>
    <numFmt numFmtId="169" formatCode="&quot;+/-&quot;"/>
    <numFmt numFmtId="170" formatCode="_-* #,##0.000_-;\-* #,##0.000_-;_-* &quot;-&quot;??_-;_-@_-"/>
    <numFmt numFmtId="171" formatCode="\-"/>
    <numFmt numFmtId="172" formatCode="\+"/>
    <numFmt numFmtId="173" formatCode="dd\-mmm\-yyyy"/>
    <numFmt numFmtId="174" formatCode="0\ "/>
    <numFmt numFmtId="175" formatCode="\ \+0.0\ ;\-0.0\ "/>
    <numFmt numFmtId="176" formatCode="0.00\ "/>
    <numFmt numFmtId="177" formatCode="0.00\r"/>
  </numFmts>
  <fonts count="4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MS Sans Serif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3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theme="9" tint="0.3999755851924192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" fillId="0" borderId="15" applyNumberFormat="0" applyFill="0" applyAlignment="0" applyProtection="0"/>
  </cellStyleXfs>
  <cellXfs count="29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0" xfId="5"/>
    <xf numFmtId="0" fontId="3" fillId="0" borderId="0" xfId="5" applyFont="1" applyAlignment="1">
      <alignment horizontal="right"/>
    </xf>
    <xf numFmtId="0" fontId="4" fillId="0" borderId="0" xfId="0" applyFont="1"/>
    <xf numFmtId="2" fontId="3" fillId="0" borderId="0" xfId="0" applyNumberFormat="1" applyFont="1"/>
    <xf numFmtId="0" fontId="3" fillId="0" borderId="0" xfId="5" applyFont="1"/>
    <xf numFmtId="0" fontId="11" fillId="0" borderId="0" xfId="0" applyFont="1"/>
    <xf numFmtId="0" fontId="1" fillId="0" borderId="0" xfId="0" applyFont="1"/>
    <xf numFmtId="2" fontId="1" fillId="0" borderId="0" xfId="0" applyNumberFormat="1" applyFont="1" applyAlignment="1">
      <alignment horizontal="right"/>
    </xf>
    <xf numFmtId="165" fontId="8" fillId="0" borderId="0" xfId="8" applyNumberFormat="1" applyFont="1" applyAlignment="1">
      <alignment horizontal="right"/>
    </xf>
    <xf numFmtId="0" fontId="21" fillId="3" borderId="0" xfId="0" applyFont="1" applyFill="1"/>
    <xf numFmtId="2" fontId="16" fillId="0" borderId="0" xfId="0" applyNumberFormat="1" applyFont="1"/>
    <xf numFmtId="0" fontId="22" fillId="0" borderId="0" xfId="0" applyFont="1"/>
    <xf numFmtId="2" fontId="2" fillId="0" borderId="10" xfId="0" applyNumberFormat="1" applyFont="1" applyBorder="1" applyAlignment="1">
      <alignment vertical="center"/>
    </xf>
    <xf numFmtId="0" fontId="3" fillId="0" borderId="0" xfId="5" applyFont="1" applyAlignment="1">
      <alignment horizontal="center" wrapText="1"/>
    </xf>
    <xf numFmtId="165" fontId="0" fillId="0" borderId="0" xfId="0" applyNumberFormat="1" applyAlignment="1">
      <alignment horizontal="right"/>
    </xf>
    <xf numFmtId="0" fontId="4" fillId="0" borderId="0" xfId="5" applyAlignment="1">
      <alignment horizontal="right"/>
    </xf>
    <xf numFmtId="10" fontId="0" fillId="0" borderId="0" xfId="0" applyNumberFormat="1" applyAlignment="1">
      <alignment horizontal="right" vertical="center"/>
    </xf>
    <xf numFmtId="10" fontId="8" fillId="0" borderId="0" xfId="8" applyNumberFormat="1" applyFont="1" applyAlignment="1">
      <alignment horizontal="right"/>
    </xf>
    <xf numFmtId="165" fontId="4" fillId="0" borderId="0" xfId="5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165" fontId="8" fillId="0" borderId="0" xfId="5" applyNumberFormat="1" applyFont="1" applyAlignment="1">
      <alignment horizontal="right"/>
    </xf>
    <xf numFmtId="165" fontId="4" fillId="0" borderId="0" xfId="5" applyNumberFormat="1" applyAlignment="1">
      <alignment horizontal="right" vertical="center"/>
    </xf>
    <xf numFmtId="165" fontId="8" fillId="0" borderId="0" xfId="8" applyNumberFormat="1" applyFont="1" applyAlignment="1">
      <alignment horizontal="right" vertical="center"/>
    </xf>
    <xf numFmtId="165" fontId="4" fillId="0" borderId="0" xfId="8" applyNumberFormat="1" applyFont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4" fillId="0" borderId="0" xfId="5" applyNumberFormat="1"/>
    <xf numFmtId="0" fontId="3" fillId="0" borderId="0" xfId="4" applyFont="1"/>
    <xf numFmtId="0" fontId="4" fillId="0" borderId="0" xfId="4"/>
    <xf numFmtId="2" fontId="4" fillId="0" borderId="0" xfId="4" applyNumberFormat="1"/>
    <xf numFmtId="2" fontId="4" fillId="0" borderId="0" xfId="4" applyNumberFormat="1" applyAlignment="1">
      <alignment horizontal="right"/>
    </xf>
    <xf numFmtId="0" fontId="21" fillId="0" borderId="0" xfId="0" applyFont="1"/>
    <xf numFmtId="2" fontId="16" fillId="4" borderId="0" xfId="0" applyNumberFormat="1" applyFont="1" applyFill="1"/>
    <xf numFmtId="0" fontId="21" fillId="0" borderId="3" xfId="0" applyFont="1" applyBorder="1"/>
    <xf numFmtId="171" fontId="0" fillId="0" borderId="0" xfId="0" applyNumberFormat="1"/>
    <xf numFmtId="169" fontId="4" fillId="0" borderId="0" xfId="6" applyNumberFormat="1"/>
    <xf numFmtId="172" fontId="0" fillId="0" borderId="0" xfId="0" applyNumberFormat="1"/>
    <xf numFmtId="2" fontId="4" fillId="0" borderId="0" xfId="4" quotePrefix="1" applyNumberFormat="1" applyAlignment="1">
      <alignment horizontal="right"/>
    </xf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0" fontId="0" fillId="6" borderId="0" xfId="0" applyFill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/>
    </xf>
    <xf numFmtId="172" fontId="23" fillId="0" borderId="0" xfId="0" applyNumberFormat="1" applyFont="1"/>
    <xf numFmtId="10" fontId="4" fillId="0" borderId="4" xfId="0" applyNumberFormat="1" applyFont="1" applyBorder="1" applyAlignment="1">
      <alignment horizontal="right"/>
    </xf>
    <xf numFmtId="0" fontId="3" fillId="0" borderId="8" xfId="5" applyFont="1" applyBorder="1" applyAlignment="1">
      <alignment horizontal="center" wrapText="1"/>
    </xf>
    <xf numFmtId="171" fontId="4" fillId="0" borderId="0" xfId="0" applyNumberFormat="1" applyFont="1"/>
    <xf numFmtId="0" fontId="4" fillId="0" borderId="4" xfId="5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2" fontId="16" fillId="0" borderId="3" xfId="0" applyNumberFormat="1" applyFont="1" applyBorder="1"/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4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4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0" xfId="4" applyNumberFormat="1" applyAlignment="1">
      <alignment horizontal="right" vertical="center"/>
    </xf>
    <xf numFmtId="0" fontId="5" fillId="0" borderId="0" xfId="4" applyFont="1" applyAlignment="1">
      <alignment vertical="center"/>
    </xf>
    <xf numFmtId="175" fontId="4" fillId="2" borderId="0" xfId="0" applyNumberFormat="1" applyFont="1" applyFill="1" applyAlignment="1" applyProtection="1">
      <alignment horizontal="right" vertical="center"/>
      <protection hidden="1"/>
    </xf>
    <xf numFmtId="166" fontId="4" fillId="0" borderId="0" xfId="4" applyNumberFormat="1" applyAlignment="1">
      <alignment horizontal="right" vertical="center"/>
    </xf>
    <xf numFmtId="0" fontId="4" fillId="0" borderId="1" xfId="4" applyBorder="1" applyAlignment="1">
      <alignment vertical="center"/>
    </xf>
    <xf numFmtId="174" fontId="4" fillId="2" borderId="1" xfId="0" applyNumberFormat="1" applyFont="1" applyFill="1" applyBorder="1" applyAlignment="1" applyProtection="1">
      <alignment horizontal="right" vertical="center"/>
      <protection hidden="1"/>
    </xf>
    <xf numFmtId="1" fontId="4" fillId="0" borderId="1" xfId="4" applyNumberFormat="1" applyBorder="1" applyAlignment="1">
      <alignment horizontal="right" vertical="center"/>
    </xf>
    <xf numFmtId="0" fontId="4" fillId="0" borderId="5" xfId="4" applyBorder="1" applyAlignment="1">
      <alignment vertical="center"/>
    </xf>
    <xf numFmtId="1" fontId="4" fillId="0" borderId="5" xfId="4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3" fontId="4" fillId="0" borderId="0" xfId="4" applyNumberFormat="1" applyAlignment="1">
      <alignment vertical="center"/>
    </xf>
    <xf numFmtId="43" fontId="1" fillId="0" borderId="1" xfId="4" applyNumberFormat="1" applyFont="1" applyBorder="1" applyAlignment="1">
      <alignment vertical="center"/>
    </xf>
    <xf numFmtId="43" fontId="1" fillId="0" borderId="0" xfId="4" applyNumberFormat="1" applyFont="1" applyAlignment="1">
      <alignment vertical="center"/>
    </xf>
    <xf numFmtId="0" fontId="3" fillId="0" borderId="5" xfId="4" applyFont="1" applyBorder="1" applyAlignment="1">
      <alignment vertical="center"/>
    </xf>
    <xf numFmtId="2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2" fontId="9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 applyAlignment="1" applyProtection="1">
      <alignment horizontal="right" vertical="center"/>
      <protection hidden="1"/>
    </xf>
    <xf numFmtId="2" fontId="4" fillId="0" borderId="0" xfId="0" applyNumberFormat="1" applyFont="1" applyAlignment="1">
      <alignment vertical="center"/>
    </xf>
    <xf numFmtId="2" fontId="4" fillId="2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3" fontId="1" fillId="0" borderId="1" xfId="0" applyNumberFormat="1" applyFont="1" applyBorder="1" applyAlignment="1">
      <alignment horizontal="left" vertical="center"/>
    </xf>
    <xf numFmtId="0" fontId="4" fillId="0" borderId="0" xfId="5" applyAlignment="1">
      <alignment horizontal="center" vertical="center"/>
    </xf>
    <xf numFmtId="0" fontId="4" fillId="0" borderId="7" xfId="5" applyBorder="1" applyAlignment="1">
      <alignment horizontal="center" vertical="center"/>
    </xf>
    <xf numFmtId="0" fontId="25" fillId="0" borderId="11" xfId="5" applyFont="1" applyBorder="1" applyAlignment="1">
      <alignment horizontal="center" vertical="center" wrapText="1"/>
    </xf>
    <xf numFmtId="0" fontId="25" fillId="0" borderId="2" xfId="5" applyFont="1" applyBorder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43" fontId="4" fillId="0" borderId="4" xfId="2" applyBorder="1" applyAlignment="1">
      <alignment vertical="center"/>
    </xf>
    <xf numFmtId="165" fontId="8" fillId="0" borderId="4" xfId="8" applyNumberFormat="1" applyFont="1" applyBorder="1" applyAlignment="1">
      <alignment horizontal="right" vertical="center"/>
    </xf>
    <xf numFmtId="0" fontId="4" fillId="0" borderId="0" xfId="5" applyAlignment="1">
      <alignment vertical="center"/>
    </xf>
    <xf numFmtId="165" fontId="4" fillId="0" borderId="0" xfId="5" applyNumberFormat="1" applyAlignment="1">
      <alignment vertical="center"/>
    </xf>
    <xf numFmtId="10" fontId="8" fillId="0" borderId="4" xfId="8" applyNumberFormat="1" applyFont="1" applyBorder="1" applyAlignment="1">
      <alignment horizontal="right" vertical="center"/>
    </xf>
    <xf numFmtId="43" fontId="1" fillId="0" borderId="4" xfId="2" applyFont="1" applyBorder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8" applyNumberFormat="1" applyAlignment="1">
      <alignment vertical="center"/>
    </xf>
    <xf numFmtId="165" fontId="1" fillId="0" borderId="4" xfId="8" applyNumberForma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/>
    </xf>
    <xf numFmtId="0" fontId="2" fillId="0" borderId="0" xfId="5" applyFont="1" applyAlignment="1">
      <alignment vertical="center"/>
    </xf>
    <xf numFmtId="0" fontId="26" fillId="0" borderId="0" xfId="0" applyFont="1"/>
    <xf numFmtId="2" fontId="9" fillId="0" borderId="0" xfId="1" applyNumberFormat="1" applyFont="1" applyAlignment="1">
      <alignment vertical="center"/>
    </xf>
    <xf numFmtId="0" fontId="4" fillId="0" borderId="13" xfId="5" applyBorder="1" applyAlignment="1">
      <alignment horizontal="center" vertical="center"/>
    </xf>
    <xf numFmtId="0" fontId="3" fillId="0" borderId="4" xfId="5" applyFont="1" applyBorder="1" applyAlignment="1">
      <alignment wrapText="1"/>
    </xf>
    <xf numFmtId="0" fontId="27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3" fillId="0" borderId="0" xfId="5" applyFont="1" applyAlignment="1">
      <alignment horizontal="left" vertic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6" xfId="0" applyFont="1" applyBorder="1"/>
    <xf numFmtId="0" fontId="1" fillId="0" borderId="3" xfId="0" applyFont="1" applyBorder="1"/>
    <xf numFmtId="0" fontId="1" fillId="0" borderId="2" xfId="0" applyFont="1" applyBorder="1"/>
    <xf numFmtId="1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4" applyNumberFormat="1" applyFont="1" applyAlignment="1">
      <alignment horizontal="right" vertical="center"/>
    </xf>
    <xf numFmtId="43" fontId="1" fillId="0" borderId="0" xfId="1" applyFont="1" applyFill="1" applyBorder="1"/>
    <xf numFmtId="2" fontId="1" fillId="0" borderId="0" xfId="4" quotePrefix="1" applyNumberFormat="1" applyFont="1" applyAlignment="1">
      <alignment horizontal="right" vertical="center"/>
    </xf>
    <xf numFmtId="2" fontId="1" fillId="0" borderId="0" xfId="0" quotePrefix="1" applyNumberFormat="1" applyFont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4" applyNumberFormat="1" applyFont="1" applyBorder="1" applyAlignment="1">
      <alignment horizontal="right" vertical="center"/>
    </xf>
    <xf numFmtId="168" fontId="1" fillId="0" borderId="5" xfId="0" applyNumberFormat="1" applyFont="1" applyBorder="1" applyAlignment="1">
      <alignment horizontal="right"/>
    </xf>
    <xf numFmtId="168" fontId="1" fillId="0" borderId="5" xfId="0" quotePrefix="1" applyNumberFormat="1" applyFont="1" applyBorder="1" applyAlignment="1">
      <alignment horizontal="right"/>
    </xf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" fontId="1" fillId="0" borderId="5" xfId="4" applyNumberFormat="1" applyFont="1" applyBorder="1" applyAlignment="1">
      <alignment horizontal="right"/>
    </xf>
    <xf numFmtId="43" fontId="1" fillId="0" borderId="0" xfId="4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4" applyNumberFormat="1" applyFont="1" applyAlignment="1">
      <alignment vertical="center"/>
    </xf>
    <xf numFmtId="2" fontId="1" fillId="0" borderId="0" xfId="4" quotePrefix="1" applyNumberFormat="1" applyFont="1" applyAlignment="1">
      <alignment vertical="center"/>
    </xf>
    <xf numFmtId="43" fontId="1" fillId="0" borderId="1" xfId="4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quotePrefix="1" applyNumberFormat="1" applyFont="1" applyBorder="1" applyAlignment="1">
      <alignment vertical="center"/>
    </xf>
    <xf numFmtId="2" fontId="1" fillId="0" borderId="1" xfId="4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2" fontId="1" fillId="0" borderId="0" xfId="4" applyNumberFormat="1" applyFont="1" applyAlignment="1">
      <alignment horizontal="right"/>
    </xf>
    <xf numFmtId="2" fontId="1" fillId="0" borderId="0" xfId="0" applyNumberFormat="1" applyFont="1"/>
    <xf numFmtId="166" fontId="1" fillId="0" borderId="0" xfId="4" applyNumberFormat="1" applyFont="1" applyAlignment="1">
      <alignment horizontal="right"/>
    </xf>
    <xf numFmtId="164" fontId="1" fillId="0" borderId="0" xfId="7" applyNumberFormat="1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1" fontId="1" fillId="0" borderId="1" xfId="4" applyNumberFormat="1" applyFont="1" applyBorder="1" applyAlignment="1">
      <alignment horizontal="right"/>
    </xf>
    <xf numFmtId="0" fontId="1" fillId="0" borderId="4" xfId="0" applyFont="1" applyBorder="1"/>
    <xf numFmtId="43" fontId="1" fillId="0" borderId="0" xfId="1" applyFont="1"/>
    <xf numFmtId="0" fontId="1" fillId="5" borderId="0" xfId="0" applyFont="1" applyFill="1"/>
    <xf numFmtId="2" fontId="1" fillId="0" borderId="3" xfId="0" applyNumberFormat="1" applyFont="1" applyBorder="1"/>
    <xf numFmtId="0" fontId="18" fillId="0" borderId="0" xfId="0" applyFont="1" applyAlignment="1">
      <alignment horizontal="left" vertical="center"/>
    </xf>
    <xf numFmtId="0" fontId="20" fillId="0" borderId="0" xfId="10" applyFont="1" applyFill="1" applyAlignment="1" applyProtection="1">
      <alignment horizontal="left" vertical="center"/>
    </xf>
    <xf numFmtId="0" fontId="30" fillId="0" borderId="0" xfId="3" applyFont="1" applyAlignment="1" applyProtection="1"/>
    <xf numFmtId="43" fontId="21" fillId="0" borderId="0" xfId="1" applyFont="1" applyFill="1" applyBorder="1"/>
    <xf numFmtId="2" fontId="21" fillId="0" borderId="0" xfId="4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4" applyFont="1" applyBorder="1" applyAlignment="1">
      <alignment vertical="center"/>
    </xf>
    <xf numFmtId="9" fontId="26" fillId="0" borderId="0" xfId="8" applyFont="1"/>
    <xf numFmtId="0" fontId="9" fillId="0" borderId="0" xfId="4" applyFont="1"/>
    <xf numFmtId="0" fontId="1" fillId="0" borderId="0" xfId="0" quotePrefix="1" applyFont="1"/>
    <xf numFmtId="0" fontId="13" fillId="0" borderId="0" xfId="0" applyFont="1"/>
    <xf numFmtId="0" fontId="1" fillId="0" borderId="0" xfId="4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76" fontId="1" fillId="6" borderId="0" xfId="0" applyNumberFormat="1" applyFont="1" applyFill="1" applyAlignment="1" applyProtection="1">
      <alignment horizontal="right" vertical="center"/>
      <protection hidden="1"/>
    </xf>
    <xf numFmtId="9" fontId="4" fillId="0" borderId="0" xfId="8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165" fontId="4" fillId="0" borderId="0" xfId="8" applyNumberFormat="1" applyFont="1" applyAlignment="1">
      <alignment vertical="center"/>
    </xf>
    <xf numFmtId="167" fontId="11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9" fontId="4" fillId="0" borderId="0" xfId="8" applyFont="1" applyAlignment="1">
      <alignment horizontal="right" vertical="center"/>
    </xf>
    <xf numFmtId="176" fontId="1" fillId="6" borderId="1" xfId="0" applyNumberFormat="1" applyFont="1" applyFill="1" applyBorder="1" applyAlignment="1" applyProtection="1">
      <alignment horizontal="right" vertical="center"/>
      <protection hidden="1"/>
    </xf>
    <xf numFmtId="168" fontId="11" fillId="0" borderId="0" xfId="0" quotePrefix="1" applyNumberFormat="1" applyFont="1" applyAlignment="1">
      <alignment horizontal="right" vertical="center"/>
    </xf>
    <xf numFmtId="9" fontId="21" fillId="0" borderId="0" xfId="8" applyFont="1" applyAlignment="1">
      <alignment vertical="center"/>
    </xf>
    <xf numFmtId="0" fontId="2" fillId="0" borderId="0" xfId="11" applyFont="1" applyAlignment="1">
      <alignment vertical="center"/>
    </xf>
    <xf numFmtId="0" fontId="2" fillId="0" borderId="0" xfId="11" applyFont="1"/>
    <xf numFmtId="0" fontId="1" fillId="0" borderId="0" xfId="11"/>
    <xf numFmtId="0" fontId="26" fillId="0" borderId="0" xfId="11" applyFont="1"/>
    <xf numFmtId="0" fontId="11" fillId="0" borderId="0" xfId="11" applyFont="1"/>
    <xf numFmtId="0" fontId="16" fillId="0" borderId="0" xfId="11" applyFont="1"/>
    <xf numFmtId="0" fontId="1" fillId="0" borderId="0" xfId="12"/>
    <xf numFmtId="0" fontId="1" fillId="0" borderId="0" xfId="12" applyAlignment="1">
      <alignment vertical="center"/>
    </xf>
    <xf numFmtId="0" fontId="24" fillId="0" borderId="3" xfId="11" applyFont="1" applyBorder="1" applyAlignment="1">
      <alignment vertical="center"/>
    </xf>
    <xf numFmtId="170" fontId="1" fillId="0" borderId="0" xfId="1" applyNumberFormat="1" applyFont="1" applyAlignment="1">
      <alignment vertical="center"/>
    </xf>
    <xf numFmtId="2" fontId="9" fillId="0" borderId="0" xfId="12" applyNumberFormat="1" applyFont="1" applyAlignment="1">
      <alignment vertical="center"/>
    </xf>
    <xf numFmtId="2" fontId="9" fillId="7" borderId="0" xfId="1" applyNumberFormat="1" applyFont="1" applyFill="1" applyAlignment="1">
      <alignment vertical="center"/>
    </xf>
    <xf numFmtId="2" fontId="13" fillId="0" borderId="0" xfId="1" applyNumberFormat="1" applyFont="1" applyAlignment="1">
      <alignment vertical="center"/>
    </xf>
    <xf numFmtId="2" fontId="13" fillId="0" borderId="0" xfId="12" applyNumberFormat="1" applyFont="1" applyAlignment="1">
      <alignment vertical="center"/>
    </xf>
    <xf numFmtId="4" fontId="1" fillId="0" borderId="0" xfId="12" applyNumberFormat="1"/>
    <xf numFmtId="4" fontId="1" fillId="0" borderId="0" xfId="12" applyNumberFormat="1" applyAlignment="1">
      <alignment horizontal="right"/>
    </xf>
    <xf numFmtId="2" fontId="1" fillId="0" borderId="0" xfId="12" applyNumberFormat="1"/>
    <xf numFmtId="0" fontId="32" fillId="0" borderId="0" xfId="11" applyFont="1" applyAlignment="1">
      <alignment horizontal="left" vertical="center" readingOrder="1"/>
    </xf>
    <xf numFmtId="0" fontId="30" fillId="0" borderId="0" xfId="13" applyFont="1" applyAlignment="1" applyProtection="1"/>
    <xf numFmtId="43" fontId="1" fillId="0" borderId="1" xfId="1" applyFont="1" applyBorder="1" applyAlignment="1">
      <alignment vertical="center"/>
    </xf>
    <xf numFmtId="165" fontId="8" fillId="0" borderId="1" xfId="8" applyNumberFormat="1" applyFont="1" applyBorder="1" applyAlignment="1">
      <alignment horizontal="right" vertical="center"/>
    </xf>
    <xf numFmtId="165" fontId="8" fillId="0" borderId="14" xfId="8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/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2" fontId="21" fillId="0" borderId="1" xfId="4" applyNumberFormat="1" applyFont="1" applyBorder="1" applyAlignment="1">
      <alignment horizontal="right" vertical="center"/>
    </xf>
    <xf numFmtId="2" fontId="21" fillId="0" borderId="0" xfId="4" applyNumberFormat="1" applyFont="1" applyAlignment="1">
      <alignment horizontal="right" vertical="center"/>
    </xf>
    <xf numFmtId="2" fontId="21" fillId="0" borderId="1" xfId="4" applyNumberFormat="1" applyFont="1" applyBorder="1" applyAlignment="1">
      <alignment vertical="center"/>
    </xf>
    <xf numFmtId="43" fontId="1" fillId="0" borderId="0" xfId="0" applyNumberFormat="1" applyFont="1"/>
    <xf numFmtId="177" fontId="1" fillId="6" borderId="0" xfId="0" applyNumberFormat="1" applyFont="1" applyFill="1" applyAlignment="1" applyProtection="1">
      <alignment horizontal="right" vertical="center"/>
      <protection hidden="1"/>
    </xf>
    <xf numFmtId="177" fontId="1" fillId="6" borderId="1" xfId="0" applyNumberFormat="1" applyFont="1" applyFill="1" applyBorder="1" applyAlignment="1" applyProtection="1">
      <alignment horizontal="right" vertical="center"/>
      <protection hidden="1"/>
    </xf>
    <xf numFmtId="1" fontId="1" fillId="0" borderId="0" xfId="4" applyNumberFormat="1" applyFont="1" applyAlignment="1">
      <alignment horizontal="right"/>
    </xf>
    <xf numFmtId="2" fontId="1" fillId="0" borderId="0" xfId="0" quotePrefix="1" applyNumberFormat="1" applyFont="1" applyAlignment="1">
      <alignment vertical="center"/>
    </xf>
    <xf numFmtId="1" fontId="1" fillId="0" borderId="0" xfId="0" applyNumberFormat="1" applyFont="1" applyAlignment="1">
      <alignment horizontal="right"/>
    </xf>
    <xf numFmtId="165" fontId="8" fillId="0" borderId="0" xfId="8" applyNumberFormat="1" applyFont="1" applyBorder="1" applyAlignment="1">
      <alignment horizontal="right" vertical="center"/>
    </xf>
    <xf numFmtId="0" fontId="24" fillId="0" borderId="0" xfId="11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3" fontId="3" fillId="0" borderId="0" xfId="4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12" applyFont="1" applyAlignment="1">
      <alignment vertical="center"/>
    </xf>
    <xf numFmtId="0" fontId="34" fillId="0" borderId="0" xfId="0" applyFont="1" applyAlignment="1">
      <alignment horizontal="left" vertical="center" readingOrder="1"/>
    </xf>
    <xf numFmtId="0" fontId="2" fillId="0" borderId="0" xfId="14" applyBorder="1" applyAlignment="1">
      <alignment vertical="center"/>
    </xf>
    <xf numFmtId="2" fontId="1" fillId="0" borderId="0" xfId="1" applyNumberFormat="1" applyFont="1" applyFill="1" applyBorder="1"/>
    <xf numFmtId="0" fontId="19" fillId="0" borderId="0" xfId="0" applyFont="1" applyAlignment="1">
      <alignment vertical="center"/>
    </xf>
    <xf numFmtId="0" fontId="29" fillId="0" borderId="0" xfId="10" applyFont="1" applyFill="1" applyAlignment="1" applyProtection="1">
      <alignment horizontal="left" vertical="center"/>
    </xf>
    <xf numFmtId="0" fontId="20" fillId="0" borderId="0" xfId="3" applyFont="1" applyFill="1" applyAlignment="1" applyProtection="1">
      <alignment horizontal="left" vertical="center"/>
    </xf>
    <xf numFmtId="2" fontId="1" fillId="0" borderId="0" xfId="1" applyNumberFormat="1" applyFont="1" applyBorder="1" applyAlignment="1">
      <alignment vertical="center"/>
    </xf>
    <xf numFmtId="2" fontId="1" fillId="0" borderId="0" xfId="1" applyNumberFormat="1" applyFont="1" applyFill="1" applyBorder="1" applyAlignment="1">
      <alignment vertical="center"/>
    </xf>
    <xf numFmtId="2" fontId="1" fillId="0" borderId="0" xfId="12" applyNumberFormat="1" applyAlignment="1">
      <alignment vertical="center"/>
    </xf>
    <xf numFmtId="0" fontId="35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37" fillId="0" borderId="0" xfId="0" applyFont="1" applyAlignment="1">
      <alignment vertical="center"/>
    </xf>
    <xf numFmtId="173" fontId="18" fillId="6" borderId="0" xfId="0" applyNumberFormat="1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37" fillId="6" borderId="0" xfId="0" applyFont="1" applyFill="1" applyAlignment="1">
      <alignment vertical="center"/>
    </xf>
    <xf numFmtId="173" fontId="18" fillId="0" borderId="0" xfId="0" applyNumberFormat="1" applyFont="1" applyAlignment="1">
      <alignment horizontal="left" vertical="center"/>
    </xf>
    <xf numFmtId="0" fontId="2" fillId="6" borderId="0" xfId="0" applyFont="1" applyFill="1"/>
    <xf numFmtId="0" fontId="38" fillId="6" borderId="0" xfId="0" applyFont="1" applyFill="1" applyAlignment="1">
      <alignment horizontal="left" vertical="center"/>
    </xf>
    <xf numFmtId="0" fontId="39" fillId="0" borderId="0" xfId="3" applyFont="1" applyFill="1" applyAlignment="1" applyProtection="1">
      <alignment horizontal="left" vertical="center"/>
    </xf>
    <xf numFmtId="0" fontId="39" fillId="0" borderId="0" xfId="3" applyFont="1" applyFill="1" applyAlignment="1" applyProtection="1">
      <alignment vertical="center"/>
    </xf>
    <xf numFmtId="0" fontId="18" fillId="0" borderId="0" xfId="0" applyFont="1"/>
    <xf numFmtId="0" fontId="38" fillId="6" borderId="0" xfId="0" applyFont="1" applyFill="1"/>
    <xf numFmtId="0" fontId="38" fillId="6" borderId="0" xfId="0" applyFont="1" applyFill="1" applyAlignment="1">
      <alignment vertical="center"/>
    </xf>
    <xf numFmtId="0" fontId="39" fillId="0" borderId="0" xfId="10" applyFont="1" applyAlignment="1" applyProtection="1">
      <alignment horizontal="left" vertical="center"/>
    </xf>
    <xf numFmtId="0" fontId="38" fillId="0" borderId="0" xfId="0" applyFont="1"/>
    <xf numFmtId="0" fontId="39" fillId="0" borderId="0" xfId="10" applyFont="1" applyFill="1" applyAlignment="1" applyProtection="1">
      <alignment horizontal="left" vertical="center"/>
    </xf>
    <xf numFmtId="0" fontId="39" fillId="0" borderId="0" xfId="10" applyFont="1" applyFill="1" applyAlignment="1" applyProtection="1">
      <alignment vertical="center"/>
    </xf>
    <xf numFmtId="2" fontId="1" fillId="0" borderId="0" xfId="1" applyNumberFormat="1" applyFont="1" applyFill="1"/>
    <xf numFmtId="0" fontId="3" fillId="0" borderId="0" xfId="12" applyFont="1" applyAlignment="1">
      <alignment horizontal="left" vertical="center" wrapText="1"/>
    </xf>
    <xf numFmtId="43" fontId="3" fillId="0" borderId="0" xfId="1" applyFont="1" applyBorder="1" applyAlignment="1">
      <alignment horizontal="right" vertical="center" wrapText="1"/>
    </xf>
    <xf numFmtId="0" fontId="33" fillId="0" borderId="0" xfId="12" applyFont="1" applyAlignment="1">
      <alignment vertical="center" wrapText="1"/>
    </xf>
    <xf numFmtId="170" fontId="33" fillId="0" borderId="0" xfId="1" applyNumberFormat="1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3" applyFont="1" applyFill="1" applyAlignment="1" applyProtection="1">
      <alignment vertical="center"/>
    </xf>
    <xf numFmtId="0" fontId="29" fillId="0" borderId="0" xfId="0" applyFont="1"/>
    <xf numFmtId="0" fontId="29" fillId="0" borderId="0" xfId="10" applyFont="1" applyFill="1" applyBorder="1" applyAlignment="1" applyProtection="1">
      <alignment horizontal="left" vertical="center"/>
    </xf>
    <xf numFmtId="0" fontId="29" fillId="0" borderId="0" xfId="3" applyFont="1" applyFill="1" applyBorder="1" applyAlignment="1" applyProtection="1">
      <alignment vertical="center"/>
    </xf>
    <xf numFmtId="10" fontId="0" fillId="0" borderId="0" xfId="8" applyNumberFormat="1" applyFont="1"/>
    <xf numFmtId="0" fontId="8" fillId="0" borderId="0" xfId="5" applyFont="1" applyAlignment="1">
      <alignment horizontal="center" vertical="center" wrapText="1"/>
    </xf>
    <xf numFmtId="0" fontId="40" fillId="0" borderId="0" xfId="5" applyFon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42" fillId="0" borderId="0" xfId="0" applyNumberFormat="1" applyFont="1" applyAlignment="1">
      <alignment horizontal="right" vertical="center"/>
    </xf>
    <xf numFmtId="0" fontId="42" fillId="0" borderId="0" xfId="5" applyFont="1" applyAlignment="1">
      <alignment horizontal="center" vertical="center" wrapText="1"/>
    </xf>
    <xf numFmtId="177" fontId="1" fillId="0" borderId="0" xfId="1" applyNumberFormat="1" applyFont="1" applyFill="1"/>
    <xf numFmtId="177" fontId="1" fillId="0" borderId="0" xfId="4" applyNumberFormat="1" applyFont="1" applyAlignment="1">
      <alignment horizontal="right" vertical="center"/>
    </xf>
    <xf numFmtId="177" fontId="1" fillId="0" borderId="0" xfId="4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5" applyFont="1" applyBorder="1" applyAlignment="1">
      <alignment horizontal="left" vertical="center"/>
    </xf>
    <xf numFmtId="0" fontId="3" fillId="0" borderId="0" xfId="5" applyFont="1" applyAlignment="1">
      <alignment horizontal="left" vertical="center"/>
    </xf>
    <xf numFmtId="0" fontId="3" fillId="0" borderId="0" xfId="12" applyFont="1" applyAlignment="1">
      <alignment horizontal="left" vertical="center"/>
    </xf>
  </cellXfs>
  <cellStyles count="15">
    <cellStyle name="Comma" xfId="1" builtinId="3"/>
    <cellStyle name="Comma 2" xfId="2" xr:uid="{00000000-0005-0000-0000-000001000000}"/>
    <cellStyle name="Heading 1" xfId="14" builtinId="16" customBuiltin="1"/>
    <cellStyle name="Hyperlink" xfId="3" builtinId="8"/>
    <cellStyle name="Hyperlink 2" xfId="10" xr:uid="{6FE46819-1ABF-46AF-B2CF-367D9FD0FADA}"/>
    <cellStyle name="Hyperlink 3" xfId="13" xr:uid="{225817AE-48AD-4E2C-BA33-AAA85D91BEC9}"/>
    <cellStyle name="Normal" xfId="0" builtinId="0"/>
    <cellStyle name="Normal 2" xfId="4" xr:uid="{00000000-0005-0000-0000-000004000000}"/>
    <cellStyle name="Normal 3 2" xfId="11" xr:uid="{8CB299D5-8FE4-44E8-AEE3-80F9E521CAE8}"/>
    <cellStyle name="Normal_exchange" xfId="5" xr:uid="{00000000-0005-0000-0000-000005000000}"/>
    <cellStyle name="Normal_exchange 2" xfId="12" xr:uid="{DA9D6A0D-F7EC-46CA-984B-C5B4C5E30B73}"/>
    <cellStyle name="Normal_table_541" xfId="6" xr:uid="{00000000-0005-0000-0000-000006000000}"/>
    <cellStyle name="Normal_table_561" xfId="7" xr:uid="{00000000-0005-0000-0000-000007000000}"/>
    <cellStyle name="Per cent" xfId="8" builtinId="5"/>
    <cellStyle name="Percent 2" xfId="9" xr:uid="{00000000-0005-0000-0000-000009000000}"/>
  </cellStyles>
  <dxfs count="174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70" formatCode="_-* #,##0.000_-;\-* #,##0.000_-;_-* &quot;-&quot;??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\+0.0;\-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526BECE1-112E-4263-A1B4-D640FDAB8A7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22771450879035E-2"/>
          <c:y val="2.0385791662926055E-2"/>
          <c:w val="0.92279729693347334"/>
          <c:h val="0.72710046296296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chart_data!$C$5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2A-4C09-B33F-592DCD59A8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2A-4C09-B33F-592DCD59A87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2A-4C09-B33F-592DCD59A87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E2A-4C09-B33F-592DCD59A87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E2A-4C09-B33F-592DCD59A87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447-48F3-823C-FDEB9343FB0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E2A-4C09-B33F-592DCD59A87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E2A-4C09-B33F-592DCD59A878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E2A-4C09-B33F-592DCD59A87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E2A-4C09-B33F-592DCD59A87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E2A-4C09-B33F-592DCD59A878}"/>
              </c:ext>
            </c:extLst>
          </c:dPt>
          <c:cat>
            <c:strRef>
              <c:f>chart_data!$B$6:$B$30</c:f>
              <c:strCache>
                <c:ptCount val="25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  <c:pt idx="12">
                  <c:v> Finland </c:v>
                </c:pt>
                <c:pt idx="13">
                  <c:v> Greece </c:v>
                </c:pt>
                <c:pt idx="14">
                  <c:v> France </c:v>
                </c:pt>
                <c:pt idx="15">
                  <c:v> Switzerland </c:v>
                </c:pt>
                <c:pt idx="16">
                  <c:v> Japan </c:v>
                </c:pt>
                <c:pt idx="17">
                  <c:v> Portugal </c:v>
                </c:pt>
                <c:pt idx="18">
                  <c:v> Austria </c:v>
                </c:pt>
                <c:pt idx="19">
                  <c:v> UK </c:v>
                </c:pt>
                <c:pt idx="20">
                  <c:v> Ireland </c:v>
                </c:pt>
                <c:pt idx="21">
                  <c:v> Spain </c:v>
                </c:pt>
                <c:pt idx="22">
                  <c:v> Belgium </c:v>
                </c:pt>
                <c:pt idx="23">
                  <c:v> Denmark </c:v>
                </c:pt>
                <c:pt idx="24">
                  <c:v> Germany </c:v>
                </c:pt>
              </c:strCache>
            </c:strRef>
          </c:cat>
          <c:val>
            <c:numRef>
              <c:f>chart_data!$C$6:$C$30</c:f>
              <c:numCache>
                <c:formatCode>0.00</c:formatCode>
                <c:ptCount val="25"/>
                <c:pt idx="0">
                  <c:v>5.6748254275958097</c:v>
                </c:pt>
                <c:pt idx="1">
                  <c:v>6.9336837046824007</c:v>
                </c:pt>
                <c:pt idx="2">
                  <c:v>6.7595012383211674</c:v>
                </c:pt>
                <c:pt idx="3">
                  <c:v>8.0809033189652002</c:v>
                </c:pt>
                <c:pt idx="4">
                  <c:v>11.799006608674118</c:v>
                </c:pt>
                <c:pt idx="5">
                  <c:v>9.1113525212865714</c:v>
                </c:pt>
                <c:pt idx="6">
                  <c:v>11.085536971289265</c:v>
                </c:pt>
                <c:pt idx="7">
                  <c:v>13.98173495259792</c:v>
                </c:pt>
                <c:pt idx="8">
                  <c:v>12.02620549975668</c:v>
                </c:pt>
                <c:pt idx="9">
                  <c:v>12.690491630930783</c:v>
                </c:pt>
                <c:pt idx="10">
                  <c:v>14.009963696146558</c:v>
                </c:pt>
                <c:pt idx="11">
                  <c:v>11.924817213200255</c:v>
                </c:pt>
                <c:pt idx="12">
                  <c:v>11.30741010290145</c:v>
                </c:pt>
                <c:pt idx="13">
                  <c:v>12.634116002017141</c:v>
                </c:pt>
                <c:pt idx="14">
                  <c:v>11.04605748641783</c:v>
                </c:pt>
                <c:pt idx="15">
                  <c:v>14.003827888361339</c:v>
                </c:pt>
                <c:pt idx="16">
                  <c:v>15.643166036878432</c:v>
                </c:pt>
                <c:pt idx="17">
                  <c:v>9.865701335362143</c:v>
                </c:pt>
                <c:pt idx="18">
                  <c:v>11.762133302753321</c:v>
                </c:pt>
                <c:pt idx="19">
                  <c:v>19.310820400000001</c:v>
                </c:pt>
                <c:pt idx="20">
                  <c:v>18.987564297965225</c:v>
                </c:pt>
                <c:pt idx="21">
                  <c:v>18.510711577731545</c:v>
                </c:pt>
                <c:pt idx="22">
                  <c:v>16.341448304087809</c:v>
                </c:pt>
                <c:pt idx="23">
                  <c:v>11.85161389228638</c:v>
                </c:pt>
                <c:pt idx="24">
                  <c:v>13.575548939901374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E2A-4C09-B33F-592DCD59A878}"/>
            </c:ext>
          </c:extLst>
        </c:ser>
        <c:ser>
          <c:idx val="1"/>
          <c:order val="1"/>
          <c:tx>
            <c:strRef>
              <c:f>chart_data!$D$5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chart_data!$B$6:$B$30</c:f>
              <c:strCache>
                <c:ptCount val="25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  <c:pt idx="12">
                  <c:v> Finland </c:v>
                </c:pt>
                <c:pt idx="13">
                  <c:v> Greece </c:v>
                </c:pt>
                <c:pt idx="14">
                  <c:v> France </c:v>
                </c:pt>
                <c:pt idx="15">
                  <c:v> Switzerland </c:v>
                </c:pt>
                <c:pt idx="16">
                  <c:v> Japan </c:v>
                </c:pt>
                <c:pt idx="17">
                  <c:v> Portugal </c:v>
                </c:pt>
                <c:pt idx="18">
                  <c:v> Austria </c:v>
                </c:pt>
                <c:pt idx="19">
                  <c:v> UK </c:v>
                </c:pt>
                <c:pt idx="20">
                  <c:v> Ireland </c:v>
                </c:pt>
                <c:pt idx="21">
                  <c:v> Spain </c:v>
                </c:pt>
                <c:pt idx="22">
                  <c:v> Belgium </c:v>
                </c:pt>
                <c:pt idx="23">
                  <c:v> Denmark </c:v>
                </c:pt>
                <c:pt idx="24">
                  <c:v> Germany </c:v>
                </c:pt>
              </c:strCache>
            </c:strRef>
          </c:cat>
          <c:val>
            <c:numRef>
              <c:f>chart_data!$D$6:$D$30</c:f>
              <c:numCache>
                <c:formatCode>0.00</c:formatCode>
                <c:ptCount val="25"/>
                <c:pt idx="0">
                  <c:v>1.3462409447878665</c:v>
                </c:pt>
                <c:pt idx="1">
                  <c:v>0.94991818660394056</c:v>
                </c:pt>
                <c:pt idx="2">
                  <c:v>1.8250653340829395</c:v>
                </c:pt>
                <c:pt idx="3">
                  <c:v>0.9665533236343844</c:v>
                </c:pt>
                <c:pt idx="4">
                  <c:v>0</c:v>
                </c:pt>
                <c:pt idx="5">
                  <c:v>4.043119014522933</c:v>
                </c:pt>
                <c:pt idx="6">
                  <c:v>2.6654727874319075</c:v>
                </c:pt>
                <c:pt idx="7">
                  <c:v>-0.14244464984341398</c:v>
                </c:pt>
                <c:pt idx="8">
                  <c:v>2.4052421660489109</c:v>
                </c:pt>
                <c:pt idx="9">
                  <c:v>2.3235166975521881</c:v>
                </c:pt>
                <c:pt idx="10">
                  <c:v>1.4009963696146563</c:v>
                </c:pt>
                <c:pt idx="11">
                  <c:v>4.4191463933561135</c:v>
                </c:pt>
                <c:pt idx="12">
                  <c:v>5.1156962027550001</c:v>
                </c:pt>
                <c:pt idx="13">
                  <c:v>3.851707362302605</c:v>
                </c:pt>
                <c:pt idx="14">
                  <c:v>5.5772172362232837</c:v>
                </c:pt>
                <c:pt idx="15">
                  <c:v>3.0484536252628338</c:v>
                </c:pt>
                <c:pt idx="16">
                  <c:v>1.8180456943079033</c:v>
                </c:pt>
                <c:pt idx="17">
                  <c:v>8.4428049771900859</c:v>
                </c:pt>
                <c:pt idx="18">
                  <c:v>6.8064226659013745</c:v>
                </c:pt>
                <c:pt idx="19">
                  <c:v>0.96554099999999821</c:v>
                </c:pt>
                <c:pt idx="20">
                  <c:v>2.5633212227832338</c:v>
                </c:pt>
                <c:pt idx="21">
                  <c:v>4.1721958093586871</c:v>
                </c:pt>
                <c:pt idx="22">
                  <c:v>8.2521817444638508</c:v>
                </c:pt>
                <c:pt idx="23">
                  <c:v>12.88611848689445</c:v>
                </c:pt>
                <c:pt idx="24">
                  <c:v>14.052713579650916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E2A-4C09-B33F-592DCD59A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95755632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chart_data!$F$5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chart_data!$B$6:$B$17</c:f>
              <c:strCache>
                <c:ptCount val="12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</c:strCache>
            </c:strRef>
          </c:cat>
          <c:val>
            <c:numRef>
              <c:f>chart_data!$F$6:$F$30</c:f>
              <c:numCache>
                <c:formatCode>0.00</c:formatCode>
                <c:ptCount val="25"/>
                <c:pt idx="0">
                  <c:v>16.42310630565645</c:v>
                </c:pt>
                <c:pt idx="1">
                  <c:v>16.42310630565645</c:v>
                </c:pt>
                <c:pt idx="2">
                  <c:v>16.42310630565645</c:v>
                </c:pt>
                <c:pt idx="3">
                  <c:v>16.42310630565645</c:v>
                </c:pt>
                <c:pt idx="4">
                  <c:v>16.42310630565645</c:v>
                </c:pt>
                <c:pt idx="5">
                  <c:v>16.42310630565645</c:v>
                </c:pt>
                <c:pt idx="6">
                  <c:v>16.42310630565645</c:v>
                </c:pt>
                <c:pt idx="7">
                  <c:v>16.42310630565645</c:v>
                </c:pt>
                <c:pt idx="8">
                  <c:v>16.42310630565645</c:v>
                </c:pt>
                <c:pt idx="9">
                  <c:v>16.42310630565645</c:v>
                </c:pt>
                <c:pt idx="10">
                  <c:v>16.42310630565645</c:v>
                </c:pt>
                <c:pt idx="11">
                  <c:v>16.42310630565645</c:v>
                </c:pt>
                <c:pt idx="12">
                  <c:v>16.42310630565645</c:v>
                </c:pt>
                <c:pt idx="13">
                  <c:v>16.42310630565645</c:v>
                </c:pt>
                <c:pt idx="14">
                  <c:v>16.42310630565645</c:v>
                </c:pt>
                <c:pt idx="15">
                  <c:v>16.42310630565645</c:v>
                </c:pt>
                <c:pt idx="16">
                  <c:v>16.42310630565645</c:v>
                </c:pt>
                <c:pt idx="17">
                  <c:v>16.42310630565645</c:v>
                </c:pt>
                <c:pt idx="18">
                  <c:v>16.42310630565645</c:v>
                </c:pt>
                <c:pt idx="19">
                  <c:v>16.42310630565645</c:v>
                </c:pt>
                <c:pt idx="20">
                  <c:v>16.42310630565645</c:v>
                </c:pt>
                <c:pt idx="21">
                  <c:v>16.42310630565645</c:v>
                </c:pt>
                <c:pt idx="22">
                  <c:v>16.42310630565645</c:v>
                </c:pt>
                <c:pt idx="23">
                  <c:v>16.42310630565645</c:v>
                </c:pt>
                <c:pt idx="24">
                  <c:v>16.42310630565645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E2A-4C09-B33F-592DCD59A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755632"/>
        <c:axId val="1"/>
      </c:lineChart>
      <c:catAx>
        <c:axId val="8957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1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>
                    <a:solidFill>
                      <a:schemeClr val="tx1"/>
                    </a:solidFill>
                  </a:rPr>
                  <a:t>Pence per kWh</a:t>
                </a:r>
              </a:p>
            </c:rich>
          </c:tx>
          <c:layout>
            <c:manualLayout>
              <c:xMode val="edge"/>
              <c:yMode val="edge"/>
              <c:x val="2.2614701095323977E-3"/>
              <c:y val="0.278846932212943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755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45824718837519"/>
          <c:y val="1.7110030120407134E-2"/>
          <c:w val="0.49888297482367783"/>
          <c:h val="0.23574147602410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6865063264148"/>
          <c:y val="2.5405847285739625E-2"/>
          <c:w val="0.83845850999394311"/>
          <c:h val="0.66577543615871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chart_data!$C$5</c:f>
              <c:strCache>
                <c:ptCount val="1"/>
                <c:pt idx="0">
                  <c:v>Price (excl tax)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27-468C-B82A-5962CE7D137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27-468C-B82A-5962CE7D1377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27-468C-B82A-5962CE7D1377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27-468C-B82A-5962CE7D1377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27-468C-B82A-5962CE7D137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327-468C-B82A-5962CE7D137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327-468C-B82A-5962CE7D137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27-468C-B82A-5962CE7D1377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27-468C-B82A-5962CE7D1377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27-468C-B82A-5962CE7D1377}"/>
              </c:ext>
            </c:extLst>
          </c:dPt>
          <c:cat>
            <c:strRef>
              <c:f>chart_data!$B$6:$B$30</c:f>
              <c:strCache>
                <c:ptCount val="25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  <c:pt idx="12">
                  <c:v> Finland </c:v>
                </c:pt>
                <c:pt idx="13">
                  <c:v> Greece </c:v>
                </c:pt>
                <c:pt idx="14">
                  <c:v> France </c:v>
                </c:pt>
                <c:pt idx="15">
                  <c:v> Switzerland </c:v>
                </c:pt>
                <c:pt idx="16">
                  <c:v> Japan </c:v>
                </c:pt>
                <c:pt idx="17">
                  <c:v> Portugal </c:v>
                </c:pt>
                <c:pt idx="18">
                  <c:v> Austria </c:v>
                </c:pt>
                <c:pt idx="19">
                  <c:v> UK </c:v>
                </c:pt>
                <c:pt idx="20">
                  <c:v> Ireland </c:v>
                </c:pt>
                <c:pt idx="21">
                  <c:v> Spain </c:v>
                </c:pt>
                <c:pt idx="22">
                  <c:v> Belgium </c:v>
                </c:pt>
                <c:pt idx="23">
                  <c:v> Denmark </c:v>
                </c:pt>
                <c:pt idx="24">
                  <c:v> Germany </c:v>
                </c:pt>
              </c:strCache>
            </c:strRef>
          </c:cat>
          <c:val>
            <c:numRef>
              <c:f>chart_data!$C$6:$C$30</c:f>
              <c:numCache>
                <c:formatCode>0.00</c:formatCode>
                <c:ptCount val="25"/>
                <c:pt idx="0">
                  <c:v>5.6748254275958097</c:v>
                </c:pt>
                <c:pt idx="1">
                  <c:v>6.9336837046824007</c:v>
                </c:pt>
                <c:pt idx="2">
                  <c:v>6.7595012383211674</c:v>
                </c:pt>
                <c:pt idx="3">
                  <c:v>8.0809033189652002</c:v>
                </c:pt>
                <c:pt idx="4">
                  <c:v>11.799006608674118</c:v>
                </c:pt>
                <c:pt idx="5">
                  <c:v>9.1113525212865714</c:v>
                </c:pt>
                <c:pt idx="6">
                  <c:v>11.085536971289265</c:v>
                </c:pt>
                <c:pt idx="7">
                  <c:v>13.98173495259792</c:v>
                </c:pt>
                <c:pt idx="8">
                  <c:v>12.02620549975668</c:v>
                </c:pt>
                <c:pt idx="9">
                  <c:v>12.690491630930783</c:v>
                </c:pt>
                <c:pt idx="10">
                  <c:v>14.009963696146558</c:v>
                </c:pt>
                <c:pt idx="11">
                  <c:v>11.924817213200255</c:v>
                </c:pt>
                <c:pt idx="12">
                  <c:v>11.30741010290145</c:v>
                </c:pt>
                <c:pt idx="13">
                  <c:v>12.634116002017141</c:v>
                </c:pt>
                <c:pt idx="14">
                  <c:v>11.04605748641783</c:v>
                </c:pt>
                <c:pt idx="15">
                  <c:v>14.003827888361339</c:v>
                </c:pt>
                <c:pt idx="16">
                  <c:v>15.643166036878432</c:v>
                </c:pt>
                <c:pt idx="17">
                  <c:v>9.865701335362143</c:v>
                </c:pt>
                <c:pt idx="18">
                  <c:v>11.762133302753321</c:v>
                </c:pt>
                <c:pt idx="19">
                  <c:v>19.310820400000001</c:v>
                </c:pt>
                <c:pt idx="20">
                  <c:v>18.987564297965225</c:v>
                </c:pt>
                <c:pt idx="21">
                  <c:v>18.510711577731545</c:v>
                </c:pt>
                <c:pt idx="22">
                  <c:v>16.341448304087809</c:v>
                </c:pt>
                <c:pt idx="23">
                  <c:v>11.85161389228638</c:v>
                </c:pt>
                <c:pt idx="24">
                  <c:v>13.575548939901374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27-468C-B82A-5962CE7D1377}"/>
            </c:ext>
          </c:extLst>
        </c:ser>
        <c:ser>
          <c:idx val="1"/>
          <c:order val="1"/>
          <c:tx>
            <c:strRef>
              <c:f>chart_data!$D$5</c:f>
              <c:strCache>
                <c:ptCount val="1"/>
                <c:pt idx="0">
                  <c:v>Tax Component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chart_data!$B$6:$B$30</c:f>
              <c:strCache>
                <c:ptCount val="25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  <c:pt idx="12">
                  <c:v> Finland </c:v>
                </c:pt>
                <c:pt idx="13">
                  <c:v> Greece </c:v>
                </c:pt>
                <c:pt idx="14">
                  <c:v> France </c:v>
                </c:pt>
                <c:pt idx="15">
                  <c:v> Switzerland </c:v>
                </c:pt>
                <c:pt idx="16">
                  <c:v> Japan </c:v>
                </c:pt>
                <c:pt idx="17">
                  <c:v> Portugal </c:v>
                </c:pt>
                <c:pt idx="18">
                  <c:v> Austria </c:v>
                </c:pt>
                <c:pt idx="19">
                  <c:v> UK </c:v>
                </c:pt>
                <c:pt idx="20">
                  <c:v> Ireland </c:v>
                </c:pt>
                <c:pt idx="21">
                  <c:v> Spain </c:v>
                </c:pt>
                <c:pt idx="22">
                  <c:v> Belgium </c:v>
                </c:pt>
                <c:pt idx="23">
                  <c:v> Denmark </c:v>
                </c:pt>
                <c:pt idx="24">
                  <c:v> Germany </c:v>
                </c:pt>
              </c:strCache>
            </c:strRef>
          </c:cat>
          <c:val>
            <c:numRef>
              <c:f>chart_data!$D$6:$D$30</c:f>
              <c:numCache>
                <c:formatCode>0.00</c:formatCode>
                <c:ptCount val="25"/>
                <c:pt idx="0">
                  <c:v>1.3462409447878665</c:v>
                </c:pt>
                <c:pt idx="1">
                  <c:v>0.94991818660394056</c:v>
                </c:pt>
                <c:pt idx="2">
                  <c:v>1.8250653340829395</c:v>
                </c:pt>
                <c:pt idx="3">
                  <c:v>0.9665533236343844</c:v>
                </c:pt>
                <c:pt idx="4">
                  <c:v>0</c:v>
                </c:pt>
                <c:pt idx="5">
                  <c:v>4.043119014522933</c:v>
                </c:pt>
                <c:pt idx="6">
                  <c:v>2.6654727874319075</c:v>
                </c:pt>
                <c:pt idx="7">
                  <c:v>-0.14244464984341398</c:v>
                </c:pt>
                <c:pt idx="8">
                  <c:v>2.4052421660489109</c:v>
                </c:pt>
                <c:pt idx="9">
                  <c:v>2.3235166975521881</c:v>
                </c:pt>
                <c:pt idx="10">
                  <c:v>1.4009963696146563</c:v>
                </c:pt>
                <c:pt idx="11">
                  <c:v>4.4191463933561135</c:v>
                </c:pt>
                <c:pt idx="12">
                  <c:v>5.1156962027550001</c:v>
                </c:pt>
                <c:pt idx="13">
                  <c:v>3.851707362302605</c:v>
                </c:pt>
                <c:pt idx="14">
                  <c:v>5.5772172362232837</c:v>
                </c:pt>
                <c:pt idx="15">
                  <c:v>3.0484536252628338</c:v>
                </c:pt>
                <c:pt idx="16">
                  <c:v>1.8180456943079033</c:v>
                </c:pt>
                <c:pt idx="17">
                  <c:v>8.4428049771900859</c:v>
                </c:pt>
                <c:pt idx="18">
                  <c:v>6.8064226659013745</c:v>
                </c:pt>
                <c:pt idx="19">
                  <c:v>0.96554099999999821</c:v>
                </c:pt>
                <c:pt idx="20">
                  <c:v>2.5633212227832338</c:v>
                </c:pt>
                <c:pt idx="21">
                  <c:v>4.1721958093586871</c:v>
                </c:pt>
                <c:pt idx="22">
                  <c:v>8.2521817444638508</c:v>
                </c:pt>
                <c:pt idx="23">
                  <c:v>12.88611848689445</c:v>
                </c:pt>
                <c:pt idx="24">
                  <c:v>14.052713579650916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327-468C-B82A-5962CE7D1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806349080"/>
        <c:axId val="1"/>
      </c:barChart>
      <c:lineChart>
        <c:grouping val="standard"/>
        <c:varyColors val="0"/>
        <c:ser>
          <c:idx val="2"/>
          <c:order val="2"/>
          <c:tx>
            <c:strRef>
              <c:f>chart_data!$F$5</c:f>
              <c:strCache>
                <c:ptCount val="1"/>
                <c:pt idx="0">
                  <c:v>IEA Median (including taxes)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chart_data!$B$6:$B$30</c:f>
              <c:strCache>
                <c:ptCount val="25"/>
                <c:pt idx="0">
                  <c:v> Turkey </c:v>
                </c:pt>
                <c:pt idx="1">
                  <c:v> Korea </c:v>
                </c:pt>
                <c:pt idx="2">
                  <c:v> Hungary </c:v>
                </c:pt>
                <c:pt idx="3">
                  <c:v> Canada </c:v>
                </c:pt>
                <c:pt idx="4">
                  <c:v> USA </c:v>
                </c:pt>
                <c:pt idx="5">
                  <c:v> Norway </c:v>
                </c:pt>
                <c:pt idx="6">
                  <c:v> Poland </c:v>
                </c:pt>
                <c:pt idx="7">
                  <c:v> Netherlands </c:v>
                </c:pt>
                <c:pt idx="8">
                  <c:v> Slovakia </c:v>
                </c:pt>
                <c:pt idx="9">
                  <c:v> Czech Rep </c:v>
                </c:pt>
                <c:pt idx="10">
                  <c:v> Australia </c:v>
                </c:pt>
                <c:pt idx="11">
                  <c:v> Luxembourg </c:v>
                </c:pt>
                <c:pt idx="12">
                  <c:v> Finland </c:v>
                </c:pt>
                <c:pt idx="13">
                  <c:v> Greece </c:v>
                </c:pt>
                <c:pt idx="14">
                  <c:v> France </c:v>
                </c:pt>
                <c:pt idx="15">
                  <c:v> Switzerland </c:v>
                </c:pt>
                <c:pt idx="16">
                  <c:v> Japan </c:v>
                </c:pt>
                <c:pt idx="17">
                  <c:v> Portugal </c:v>
                </c:pt>
                <c:pt idx="18">
                  <c:v> Austria </c:v>
                </c:pt>
                <c:pt idx="19">
                  <c:v> UK </c:v>
                </c:pt>
                <c:pt idx="20">
                  <c:v> Ireland </c:v>
                </c:pt>
                <c:pt idx="21">
                  <c:v> Spain </c:v>
                </c:pt>
                <c:pt idx="22">
                  <c:v> Belgium </c:v>
                </c:pt>
                <c:pt idx="23">
                  <c:v> Denmark </c:v>
                </c:pt>
                <c:pt idx="24">
                  <c:v> Germany </c:v>
                </c:pt>
              </c:strCache>
            </c:strRef>
          </c:cat>
          <c:val>
            <c:numRef>
              <c:f>chart_data!$F$6:$F$30</c:f>
              <c:numCache>
                <c:formatCode>0.00</c:formatCode>
                <c:ptCount val="25"/>
                <c:pt idx="0">
                  <c:v>16.42310630565645</c:v>
                </c:pt>
                <c:pt idx="1">
                  <c:v>16.42310630565645</c:v>
                </c:pt>
                <c:pt idx="2">
                  <c:v>16.42310630565645</c:v>
                </c:pt>
                <c:pt idx="3">
                  <c:v>16.42310630565645</c:v>
                </c:pt>
                <c:pt idx="4">
                  <c:v>16.42310630565645</c:v>
                </c:pt>
                <c:pt idx="5">
                  <c:v>16.42310630565645</c:v>
                </c:pt>
                <c:pt idx="6">
                  <c:v>16.42310630565645</c:v>
                </c:pt>
                <c:pt idx="7">
                  <c:v>16.42310630565645</c:v>
                </c:pt>
                <c:pt idx="8">
                  <c:v>16.42310630565645</c:v>
                </c:pt>
                <c:pt idx="9">
                  <c:v>16.42310630565645</c:v>
                </c:pt>
                <c:pt idx="10">
                  <c:v>16.42310630565645</c:v>
                </c:pt>
                <c:pt idx="11">
                  <c:v>16.42310630565645</c:v>
                </c:pt>
                <c:pt idx="12">
                  <c:v>16.42310630565645</c:v>
                </c:pt>
                <c:pt idx="13">
                  <c:v>16.42310630565645</c:v>
                </c:pt>
                <c:pt idx="14">
                  <c:v>16.42310630565645</c:v>
                </c:pt>
                <c:pt idx="15">
                  <c:v>16.42310630565645</c:v>
                </c:pt>
                <c:pt idx="16">
                  <c:v>16.42310630565645</c:v>
                </c:pt>
                <c:pt idx="17">
                  <c:v>16.42310630565645</c:v>
                </c:pt>
                <c:pt idx="18">
                  <c:v>16.42310630565645</c:v>
                </c:pt>
                <c:pt idx="19">
                  <c:v>16.42310630565645</c:v>
                </c:pt>
                <c:pt idx="20">
                  <c:v>16.42310630565645</c:v>
                </c:pt>
                <c:pt idx="21">
                  <c:v>16.42310630565645</c:v>
                </c:pt>
                <c:pt idx="22">
                  <c:v>16.42310630565645</c:v>
                </c:pt>
                <c:pt idx="23">
                  <c:v>16.42310630565645</c:v>
                </c:pt>
                <c:pt idx="24">
                  <c:v>16.42310630565645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327-468C-B82A-5962CE7D1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349080"/>
        <c:axId val="1"/>
      </c:lineChart>
      <c:catAx>
        <c:axId val="80634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3366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per kWh</a:t>
                </a:r>
              </a:p>
            </c:rich>
          </c:tx>
          <c:layout>
            <c:manualLayout>
              <c:xMode val="edge"/>
              <c:yMode val="edge"/>
              <c:x val="2.2614701095323977E-3"/>
              <c:y val="0.278846932212943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6349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45824718837519"/>
          <c:y val="1.7110278433738829E-2"/>
          <c:w val="0.49888297482367783"/>
          <c:h val="0.235741724337437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" r="0.75000000000000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16</xdr:col>
      <xdr:colOff>5822</xdr:colOff>
      <xdr:row>3</xdr:row>
      <xdr:rowOff>38100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C112431-B25B-4C0B-B109-E5F2AB08085A}"/>
            </a:ext>
          </a:extLst>
        </xdr:cNvPr>
        <xdr:cNvGrpSpPr/>
      </xdr:nvGrpSpPr>
      <xdr:grpSpPr>
        <a:xfrm>
          <a:off x="7943850" y="0"/>
          <a:ext cx="2447397" cy="1028700"/>
          <a:chOff x="7691846" y="28575"/>
          <a:chExt cx="2329922" cy="102870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6A23931E-5D2D-EF2B-4D1E-D29396337354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 l="12065" t="17009" r="12988" b="16845"/>
          <a:stretch>
            <a:fillRect/>
          </a:stretch>
        </xdr:blipFill>
        <xdr:spPr>
          <a:xfrm>
            <a:off x="7691846" y="28575"/>
            <a:ext cx="1528354" cy="1028700"/>
          </a:xfrm>
          <a:prstGeom prst="rect">
            <a:avLst/>
          </a:prstGeom>
        </xdr:spPr>
      </xdr:pic>
      <xdr:pic>
        <xdr:nvPicPr>
          <xdr:cNvPr id="6" name="Picture 4">
            <a:extLst>
              <a:ext uri="{FF2B5EF4-FFF2-40B4-BE49-F238E27FC236}">
                <a16:creationId xmlns:a16="http://schemas.microsoft.com/office/drawing/2014/main" id="{E4B4D4DD-4F92-931E-FF3A-C79433FB090B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 bwMode="auto">
          <a:xfrm>
            <a:off x="9229976" y="247650"/>
            <a:ext cx="791792" cy="7917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</xdr:colOff>
      <xdr:row>42</xdr:row>
      <xdr:rowOff>2329</xdr:rowOff>
    </xdr:from>
    <xdr:to>
      <xdr:col>12</xdr:col>
      <xdr:colOff>380503</xdr:colOff>
      <xdr:row>52</xdr:row>
      <xdr:rowOff>148757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B8FC58-E21F-4EF7-BADD-B32E91F3215B}"/>
            </a:ext>
          </a:extLst>
        </xdr:cNvPr>
        <xdr:cNvSpPr txBox="1"/>
      </xdr:nvSpPr>
      <xdr:spPr>
        <a:xfrm>
          <a:off x="46355" y="8479579"/>
          <a:ext cx="7754123" cy="16704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>
              <a:latin typeface="Arial" pitchFamily="34" charset="0"/>
              <a:cs typeface="Arial" pitchFamily="34" charset="0"/>
            </a:rPr>
            <a:t>(1) Prices converted to pounds sterling using annual average exchange rates.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(2) Prices include all taxes where not refundable on purchase.</a:t>
          </a:r>
        </a:p>
        <a:p>
          <a:r>
            <a:rPr lang="en-GB" sz="900" baseline="0">
              <a:latin typeface="Arial" pitchFamily="34" charset="0"/>
              <a:cs typeface="Arial" pitchFamily="34" charset="0"/>
            </a:rPr>
            <a:t>    </a:t>
          </a:r>
          <a:r>
            <a:rPr lang="en-GB" sz="900">
              <a:latin typeface="Arial" pitchFamily="34" charset="0"/>
              <a:cs typeface="Arial" pitchFamily="34" charset="0"/>
            </a:rPr>
            <a:t> Some prices taken from Eurostat.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     Prices excluding taxes have been estimated using a weighted average of general sales taxes and fuel taxes levied by individual states. 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  <a:p>
          <a:r>
            <a:rPr lang="en-GB" sz="900">
              <a:latin typeface="Arial" pitchFamily="34" charset="0"/>
              <a:cs typeface="Arial" pitchFamily="34" charset="0"/>
            </a:rPr>
            <a:t>..   Data unavailable.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-    BEIS estimates that the price is likely to be below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+/- BEIS estimates that the price is likely to be around the IEA median.</a:t>
          </a:r>
        </a:p>
        <a:p>
          <a:r>
            <a:rPr lang="en-GB" sz="900">
              <a:latin typeface="Arial" pitchFamily="34" charset="0"/>
              <a:cs typeface="Arial" pitchFamily="34" charset="0"/>
            </a:rPr>
            <a:t>+    BEIS estimates that the price is likely to exceed the IEA median.</a:t>
          </a:r>
        </a:p>
        <a:p>
          <a:endParaRPr lang="en-GB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147956</xdr:rowOff>
    </xdr:from>
    <xdr:to>
      <xdr:col>8</xdr:col>
      <xdr:colOff>276081</xdr:colOff>
      <xdr:row>42</xdr:row>
      <xdr:rowOff>18011</xdr:rowOff>
    </xdr:to>
    <xdr:sp macro="" textlink="">
      <xdr:nvSpPr>
        <xdr:cNvPr id="38913" name="Text Box 1">
          <a:extLst>
            <a:ext uri="{FF2B5EF4-FFF2-40B4-BE49-F238E27FC236}">
              <a16:creationId xmlns:a16="http://schemas.microsoft.com/office/drawing/2014/main" id="{66572A57-E879-4634-9196-AA8E9EAB49C9}"/>
            </a:ext>
          </a:extLst>
        </xdr:cNvPr>
        <xdr:cNvSpPr txBox="1">
          <a:spLocks noChangeArrowheads="1"/>
        </xdr:cNvSpPr>
      </xdr:nvSpPr>
      <xdr:spPr bwMode="auto">
        <a:xfrm>
          <a:off x="0" y="7124701"/>
          <a:ext cx="585883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strike="noStrike">
              <a:solidFill>
                <a:srgbClr val="000000"/>
              </a:solidFill>
              <a:latin typeface="Arial"/>
              <a:cs typeface="Arial"/>
            </a:rPr>
            <a:t>Source: Derived from the International Energy Agency publication, Energy Prices and Taxes</a:t>
          </a:r>
        </a:p>
        <a:p>
          <a:pPr algn="l" rtl="0"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49</xdr:row>
      <xdr:rowOff>144603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F336FE0-FA55-4FD6-BBD9-E618E37EBAB5}"/>
            </a:ext>
          </a:extLst>
        </xdr:cNvPr>
        <xdr:cNvSpPr txBox="1">
          <a:spLocks noChangeArrowheads="1"/>
        </xdr:cNvSpPr>
      </xdr:nvSpPr>
      <xdr:spPr bwMode="auto">
        <a:xfrm>
          <a:off x="0" y="7477125"/>
          <a:ext cx="5769921" cy="1156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(1)   Prices converted to pounds sterling using annual average exchange rates.</a:t>
          </a:r>
        </a:p>
        <a:p>
          <a:pPr algn="l" rtl="0">
            <a:lnSpc>
              <a:spcPts val="9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en-GB" sz="900" b="0" i="0" strike="noStrike">
              <a:solidFill>
                <a:sysClr val="windowText" lastClr="000000"/>
              </a:solidFill>
              <a:latin typeface="Arial"/>
              <a:cs typeface="Arial"/>
            </a:rPr>
            <a:t>2)  </a:t>
          </a: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Prices include all taxes where not refundable on purchase.</a:t>
          </a:r>
        </a:p>
        <a:p>
          <a:pPr algn="l" rtl="0">
            <a:lnSpc>
              <a:spcPts val="800"/>
            </a:lnSpc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(3)  Prices excluding taxes have been estimated using a weighted average of general sales taxes and fuel</a:t>
          </a:r>
        </a:p>
        <a:p>
          <a:pPr algn="l" rtl="0">
            <a:lnSpc>
              <a:spcPts val="800"/>
            </a:lnSpc>
            <a:defRPr sz="1000"/>
          </a:pPr>
          <a:r>
            <a:rPr lang="en-GB" sz="9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    taxes levied by individual states.   </a:t>
          </a:r>
          <a:endParaRPr lang="en-GB" sz="9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900" b="0" i="0" baseline="0">
              <a:latin typeface="Arial" pitchFamily="34" charset="0"/>
              <a:ea typeface="+mn-ea"/>
              <a:cs typeface="Arial" pitchFamily="34" charset="0"/>
            </a:rPr>
            <a:t>..   Data unavailable.</a:t>
          </a:r>
          <a:endParaRPr lang="en-GB" sz="900" b="0" i="0"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lnSpc>
              <a:spcPts val="9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+   DECC estimates that the price is likely to exceed the IEA median. </a:t>
          </a:r>
        </a:p>
        <a:p>
          <a:pPr algn="l" rtl="0">
            <a:lnSpc>
              <a:spcPts val="8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+/- DECC estimates that the price is likely to be around the IEA median.</a:t>
          </a:r>
        </a:p>
        <a:p>
          <a:pPr algn="l" rtl="0">
            <a:lnSpc>
              <a:spcPts val="700"/>
            </a:lnSpc>
            <a:defRPr sz="1000"/>
          </a:pPr>
          <a:r>
            <a:rPr lang="en-GB" sz="900" b="0" i="0" strike="noStrike">
              <a:solidFill>
                <a:srgbClr val="000000"/>
              </a:solidFill>
              <a:latin typeface="Arial"/>
              <a:cs typeface="Arial"/>
            </a:rPr>
            <a:t>-    DECC estimates that the price is likely to be below the IEA median. </a:t>
          </a:r>
        </a:p>
        <a:p>
          <a:pPr algn="l" rtl="0">
            <a:lnSpc>
              <a:spcPts val="8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n-GB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141750</xdr:colOff>
      <xdr:row>28</xdr:row>
      <xdr:rowOff>43275</xdr:rowOff>
    </xdr:to>
    <xdr:graphicFrame macro="">
      <xdr:nvGraphicFramePr>
        <xdr:cNvPr id="4" name="Chart 24" descr="Chart showing domestic electricity prices for countries in the International Energy Association in 2021">
          <a:extLst>
            <a:ext uri="{FF2B5EF4-FFF2-40B4-BE49-F238E27FC236}">
              <a16:creationId xmlns:a16="http://schemas.microsoft.com/office/drawing/2014/main" id="{693A7E53-E0FD-4060-8B33-3F8D36854E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144780</xdr:colOff>
      <xdr:row>12</xdr:row>
      <xdr:rowOff>118110</xdr:rowOff>
    </xdr:from>
    <xdr:to>
      <xdr:col>26</xdr:col>
      <xdr:colOff>38100</xdr:colOff>
      <xdr:row>35</xdr:row>
      <xdr:rowOff>156210</xdr:rowOff>
    </xdr:to>
    <xdr:graphicFrame macro="">
      <xdr:nvGraphicFramePr>
        <xdr:cNvPr id="6172774" name="Chart 24">
          <a:extLst>
            <a:ext uri="{FF2B5EF4-FFF2-40B4-BE49-F238E27FC236}">
              <a16:creationId xmlns:a16="http://schemas.microsoft.com/office/drawing/2014/main" id="{FDE44FC5-864B-4AA1-9C54-78B1051C3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D6F0ED-165F-4273-93E6-6DB062CC893D}" name="Domestic_electricity_prices_in_the_IEA_excluding_taxes" displayName="Domestic_electricity_prices_in_the_IEA_excluding_taxes" ref="A9:AG55" totalsRowShown="0" headerRowDxfId="173" dataDxfId="172" dataCellStyle="Normal 2">
  <autoFilter ref="A9:AG55" xr:uid="{81D6F0ED-165F-4273-93E6-6DB062CC89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17604B5-9723-482D-91A6-A97C72869CF5}" name="Year" dataDxfId="171"/>
    <tableColumn id="2" xr3:uid="{B1C349F5-7851-498D-8B51-8B160AF353E8}" name="Austria" dataDxfId="170" dataCellStyle="Comma"/>
    <tableColumn id="3" xr3:uid="{04F87C26-28A5-412C-B2D0-AFA55067E092}" name="Belgium" dataDxfId="169" dataCellStyle="Comma"/>
    <tableColumn id="4" xr3:uid="{49FDB0BF-3C49-4C77-836E-2D79E10D739F}" name="Denmark" dataDxfId="168" dataCellStyle="Comma"/>
    <tableColumn id="5" xr3:uid="{F43A7F6D-7B69-4146-9FF8-AB0B1916619F}" name="Finland" dataDxfId="167" dataCellStyle="Comma"/>
    <tableColumn id="6" xr3:uid="{AE9574CA-536E-493A-B4D2-747B83C5FDB3}" name="France" dataDxfId="166" dataCellStyle="Comma"/>
    <tableColumn id="7" xr3:uid="{55E77AE7-6934-471D-A141-EB8BD28C4F60}" name="Germany" dataDxfId="165" dataCellStyle="Comma"/>
    <tableColumn id="8" xr3:uid="{4D737D89-B42B-48C9-AC3C-FF55A5D587AE}" name="Greece" dataDxfId="164" dataCellStyle="Comma"/>
    <tableColumn id="9" xr3:uid="{755E459D-8689-4CF9-BA19-7F0DD5DDB690}" name="Ireland" dataDxfId="163" dataCellStyle="Comma"/>
    <tableColumn id="10" xr3:uid="{8E245299-BB64-4023-9508-0DDE475F1B5A}" name="Italy" dataDxfId="162" dataCellStyle="Comma"/>
    <tableColumn id="11" xr3:uid="{79FB4563-D7B0-4ABA-9B0D-E0996EB47AB7}" name="Luxembourg" dataDxfId="161" dataCellStyle="Comma"/>
    <tableColumn id="12" xr3:uid="{DF39D5F1-385C-4397-B958-8E11F91BB502}" name="Netherlands" dataDxfId="160" dataCellStyle="Comma"/>
    <tableColumn id="13" xr3:uid="{8A82A1C2-6143-4D36-9A76-9884985F5840}" name="Portugal" dataDxfId="159" dataCellStyle="Comma"/>
    <tableColumn id="14" xr3:uid="{D609F07A-2FFD-4612-817C-82B010A1D4A4}" name="Spain" dataDxfId="158" dataCellStyle="Comma"/>
    <tableColumn id="15" xr3:uid="{E35285E6-ED21-4F8F-BFD0-66E506A9EC21}" name="Sweden" dataDxfId="157" dataCellStyle="Comma"/>
    <tableColumn id="16" xr3:uid="{0C801854-D766-4983-9931-A817221AEC23}" name="United Kingdom" dataDxfId="156" dataCellStyle="Normal 2"/>
    <tableColumn id="17" xr3:uid="{4717DEB7-9D72-4CD1-B18A-1B770BACC1CE}" name="Australia" dataDxfId="155" dataCellStyle="Comma"/>
    <tableColumn id="18" xr3:uid="{B5ACD838-42B3-45E3-BDEC-A8A9A8CC275D}" name="Canada" dataDxfId="154" dataCellStyle="Comma"/>
    <tableColumn id="19" xr3:uid="{1D05CD54-733E-42CD-80B9-02D9543982BF}" name="Czech Republic" dataDxfId="153" dataCellStyle="Comma"/>
    <tableColumn id="20" xr3:uid="{B3A29C47-EC60-43A9-918E-6B36D1510CF3}" name="Hungary" dataDxfId="152" dataCellStyle="Comma"/>
    <tableColumn id="21" xr3:uid="{F3ACAE60-77BF-472E-8038-A5207C98700F}" name="Japan" dataDxfId="151" dataCellStyle="Comma"/>
    <tableColumn id="22" xr3:uid="{CDDBEBAD-5A75-420F-8C6E-88487BC072B0}" name="Korea" dataDxfId="150" dataCellStyle="Comma"/>
    <tableColumn id="23" xr3:uid="{166B9745-8096-49E5-BFB3-9ECA2CC2B4BD}" name="New Zealand" dataDxfId="149" dataCellStyle="Comma"/>
    <tableColumn id="24" xr3:uid="{5451702B-A486-4770-BADE-179E76E4A262}" name="Norway" dataDxfId="148" dataCellStyle="Comma"/>
    <tableColumn id="25" xr3:uid="{02DEE414-0669-4636-900B-A95B9B983171}" name="Poland" dataDxfId="147" dataCellStyle="Comma"/>
    <tableColumn id="26" xr3:uid="{34AF1FE3-BFD9-4F48-BC6A-23B9FF626978}" name="Slovakia" dataDxfId="146" dataCellStyle="Comma"/>
    <tableColumn id="27" xr3:uid="{2C7A5A94-ABC5-4283-A5AB-86D2A91828AB}" name="Switzerland" dataDxfId="145" dataCellStyle="Comma"/>
    <tableColumn id="28" xr3:uid="{10E98E96-BFBE-4362-BC00-4CC46E454B8E}" name="Turkey" dataDxfId="144" dataCellStyle="Comma"/>
    <tableColumn id="29" xr3:uid="{97D8A945-933C-4FFF-BCA8-452BFFC8863E}" name="USA" dataDxfId="143" dataCellStyle="Normal 2"/>
    <tableColumn id="30" xr3:uid="{479A49D7-9941-483B-9A8F-25D2F3EABFAC}" name="IEA median" dataDxfId="142" dataCellStyle="Normal 2">
      <calculatedColumnFormula>MEDIAN(B10:P10,Q10:AC10)</calculatedColumnFormula>
    </tableColumn>
    <tableColumn id="31" xr3:uid="{5133A6FE-0282-49B3-8F3E-66FA72C47337}" name="UK relative to IEA median %" dataDxfId="141" dataCellStyle="Normal 2">
      <calculatedColumnFormula>(P10-AD10)/AD10*100</calculatedColumnFormula>
    </tableColumn>
    <tableColumn id="32" xr3:uid="{BB900A64-66A6-46BE-B9C7-60A6B0B9662B}" name="UK relative to IEA rank" dataDxfId="140" dataCellStyle="Normal 2">
      <calculatedColumnFormula>_xlfn.RANK.AVG(P10,(B10:P10,Q10:AC10),1)</calculatedColumnFormula>
    </tableColumn>
    <tableColumn id="33" xr3:uid="{E309A611-4851-4FF0-80BF-44D032F9767E}" name="UK relative to G7 rank" dataDxfId="139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AF7DB0-8575-4947-99D5-A79AD6D94E2E}" name="Domestic_electricity_prices_in_the_IEA_including_taxes" displayName="Domestic_electricity_prices_in_the_IEA_including_taxes" ref="A9:AG55" totalsRowShown="0" headerRowDxfId="138" dataDxfId="137" dataCellStyle="Normal 2">
  <autoFilter ref="A9:AG55" xr:uid="{3DAF7DB0-8575-4947-99D5-A79AD6D94E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B98F37C-2F1E-41F8-9D56-67E4D281EF4A}" name="Year" dataDxfId="136"/>
    <tableColumn id="2" xr3:uid="{D1100C33-9C4B-4482-91EA-A698CDD7855D}" name="Austria" dataDxfId="135" dataCellStyle="Normal 2"/>
    <tableColumn id="3" xr3:uid="{0C76AE31-556B-472F-BBE0-9C9C0B0C4A4B}" name="Belgium" dataDxfId="134" dataCellStyle="Normal 2"/>
    <tableColumn id="4" xr3:uid="{EE47C09B-2F93-4186-9B52-890A492DB388}" name="Denmark" dataDxfId="133" dataCellStyle="Normal 2"/>
    <tableColumn id="5" xr3:uid="{E93B7AAE-C02B-42DC-BF90-96F922F0272B}" name="Finland" dataDxfId="132" dataCellStyle="Normal 2"/>
    <tableColumn id="6" xr3:uid="{CD6B608D-9A9C-4F9A-9B74-0C8BC65965DA}" name="France" dataDxfId="131" dataCellStyle="Normal 2"/>
    <tableColumn id="7" xr3:uid="{4AF41B18-ECF1-4241-AC5F-E2051D8C5222}" name="Germany" dataDxfId="130" dataCellStyle="Normal 2"/>
    <tableColumn id="8" xr3:uid="{2BF4A0AF-4ACB-45D1-9A4D-D14ADD082B8F}" name="Greece" dataDxfId="129" dataCellStyle="Normal 2"/>
    <tableColumn id="9" xr3:uid="{C55DDD06-8E9D-430A-8DBA-1581D1168CB2}" name="Ireland" dataDxfId="128" dataCellStyle="Normal 2"/>
    <tableColumn id="10" xr3:uid="{521279C1-95EF-4AA6-8BC2-E10C388EA9AB}" name="Italy" dataDxfId="127" dataCellStyle="Normal 2"/>
    <tableColumn id="11" xr3:uid="{CA79FA56-81A8-4FAF-9188-1BD0DD5161CE}" name="Luxembourg" dataDxfId="126" dataCellStyle="Normal 2"/>
    <tableColumn id="12" xr3:uid="{0D1D65B6-42D1-4B9B-A416-80782A13CAC8}" name="Netherlands" dataDxfId="125" dataCellStyle="Normal 2"/>
    <tableColumn id="13" xr3:uid="{C9A2E82F-212F-4078-B246-AFFB31981765}" name="Portugal" dataDxfId="124" dataCellStyle="Normal 2"/>
    <tableColumn id="14" xr3:uid="{667B1BAF-B9CF-41F0-9E24-78A815567BF7}" name="Spain" dataDxfId="123" dataCellStyle="Normal 2"/>
    <tableColumn id="15" xr3:uid="{85140A01-3159-459E-8BBB-82DCB21493B4}" name="Sweden" dataDxfId="122" dataCellStyle="Normal 2"/>
    <tableColumn id="16" xr3:uid="{2ED728D4-CDD9-4ED7-BDC3-A2177CF6462D}" name="United Kingdom" dataDxfId="121" dataCellStyle="Normal 2"/>
    <tableColumn id="17" xr3:uid="{252ABD8C-100D-4DF4-8B5C-3C5275FC328E}" name="Australia" dataDxfId="120"/>
    <tableColumn id="18" xr3:uid="{2C34EEEF-7EAE-4115-B88A-8E87DDA9EA82}" name="Canada" dataDxfId="119" dataCellStyle="Normal 2"/>
    <tableColumn id="19" xr3:uid="{2C4103FD-5F3D-4B2B-9BA9-156805452C19}" name="Czech Republic" dataDxfId="118" dataCellStyle="Normal 2"/>
    <tableColumn id="20" xr3:uid="{83797983-647B-4B35-8F55-6079FEBEDA78}" name="Hungary" dataDxfId="117" dataCellStyle="Normal 2"/>
    <tableColumn id="21" xr3:uid="{3ED2488E-A56E-418B-AA54-DD25AB3A6EAF}" name="Japan" dataDxfId="116" dataCellStyle="Normal 2"/>
    <tableColumn id="22" xr3:uid="{382FF883-19E4-4896-8BF8-4E0C6BA33CE9}" name="Korea" dataDxfId="115" dataCellStyle="Normal 2"/>
    <tableColumn id="23" xr3:uid="{59EC7A19-D2D5-4025-B994-31C63400EB2E}" name="New Zealand" dataDxfId="114" dataCellStyle="Normal 2"/>
    <tableColumn id="24" xr3:uid="{EBD58C2E-B154-49C7-8540-730106BB1614}" name="Norway" dataDxfId="113" dataCellStyle="Normal 2"/>
    <tableColumn id="25" xr3:uid="{6320FA0F-CB3C-4F20-8D6A-9C727CBDCE55}" name="Poland" dataDxfId="112" dataCellStyle="Normal 2"/>
    <tableColumn id="26" xr3:uid="{78074260-92F9-4D18-B755-FC2CBA937CD1}" name="Slovakia" dataDxfId="111" dataCellStyle="Normal 2"/>
    <tableColumn id="27" xr3:uid="{EB9D26C1-8D53-4FD8-9813-25F42CA4299F}" name="Switzerland" dataDxfId="110" dataCellStyle="Normal 2"/>
    <tableColumn id="28" xr3:uid="{3CC20751-2C8A-416A-B6E1-A1F575E77088}" name="Turkey" dataDxfId="109" dataCellStyle="Normal 2"/>
    <tableColumn id="29" xr3:uid="{A69B9036-B477-4294-82DD-7BF9FC484EBA}" name="USA" dataDxfId="108" dataCellStyle="Normal 2"/>
    <tableColumn id="30" xr3:uid="{A50AB1F1-5947-42A4-9A23-BA945E6329C4}" name="IEA median" dataDxfId="107" dataCellStyle="Normal 2">
      <calculatedColumnFormula>MEDIAN(B10:P10,Q10:AC10)</calculatedColumnFormula>
    </tableColumn>
    <tableColumn id="31" xr3:uid="{7F8F4808-AC77-4BB1-AD0D-74BB2F87C697}" name="UK relative to IEA median %" dataDxfId="106" dataCellStyle="Normal 2">
      <calculatedColumnFormula>(P10-AD10)/AD10*100</calculatedColumnFormula>
    </tableColumn>
    <tableColumn id="32" xr3:uid="{11A284AC-3CED-4241-B27D-63D84D759231}" name="UK relative to IEA rank" dataDxfId="105" dataCellStyle="Normal 2">
      <calculatedColumnFormula>_xlfn.RANK.AVG(P10,(B10:P10,Q10:AC10),1)</calculatedColumnFormula>
    </tableColumn>
    <tableColumn id="33" xr3:uid="{7C26DC40-CD74-44E3-BA97-DD729DD709BF}" name="UK relative to G7 rank" dataDxfId="104" dataCellStyle="Normal 2">
      <calculatedColumnFormula>_xlfn.RANK.AVG(P10,(F10,G10,J10,P10,R10,U10,AC10),1)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7BBDDF-637A-4C7F-842E-4F7C5D35C08D}" name="Annual_percentage_movements_in_domestic_electricity_prices_in_the_IEA_excluding_taxes" displayName="Annual_percentage_movements_in_domestic_electricity_prices_in_the_IEA_excluding_taxes" ref="A5:AC27" totalsRowShown="0" headerRowDxfId="103" dataDxfId="102" headerRowCellStyle="Comma">
  <autoFilter ref="A5:AC27" xr:uid="{CC7BBDDF-637A-4C7F-842E-4F7C5D35C0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9B9EC642-750C-4B24-8685-9300E2B48698}" name="Years Between" dataDxfId="101" dataCellStyle="Normal_exchange"/>
    <tableColumn id="2" xr3:uid="{031BC9A0-B80D-4B5B-B27A-49730A649DFD}" name="Austria" dataDxfId="100">
      <calculatedColumnFormula>IF(OR('5.5.1 (excl. taxes)'!B33=0,'5.5.1 (excl. taxes)'!B34=0,(ISERROR('5.5.1 (excl. taxes)'!B34/'5.5.1 (excl. taxes)'!B33-1))),"",('5.5.1 (excl. taxes)'!B34/'5.5.1 (excl. taxes)'!B33-1))</calculatedColumnFormula>
    </tableColumn>
    <tableColumn id="3" xr3:uid="{AC073C9E-E864-4BA9-BD88-5D81685893D3}" name="Belgium" dataDxfId="99">
      <calculatedColumnFormula>IF(OR('5.5.1 (excl. taxes)'!C33=0,'5.5.1 (excl. taxes)'!C34=0,(ISERROR('5.5.1 (excl. taxes)'!C34/'5.5.1 (excl. taxes)'!C33-1))),"",('5.5.1 (excl. taxes)'!C34/'5.5.1 (excl. taxes)'!C33-1))</calculatedColumnFormula>
    </tableColumn>
    <tableColumn id="4" xr3:uid="{30997109-362D-455F-A04C-7EF62537FBCC}" name="Denmark" dataDxfId="98">
      <calculatedColumnFormula>IF(OR('5.5.1 (excl. taxes)'!D33=0,'5.5.1 (excl. taxes)'!D34=0,(ISERROR('5.5.1 (excl. taxes)'!D34/'5.5.1 (excl. taxes)'!D33-1))),"",('5.5.1 (excl. taxes)'!D34/'5.5.1 (excl. taxes)'!D33-1))</calculatedColumnFormula>
    </tableColumn>
    <tableColumn id="5" xr3:uid="{6C67B020-D91E-4A94-A318-35B70B941F13}" name="Finland" dataDxfId="97">
      <calculatedColumnFormula>IF(OR('5.5.1 (excl. taxes)'!E33=0,'5.5.1 (excl. taxes)'!E34=0,(ISERROR('5.5.1 (excl. taxes)'!E34/'5.5.1 (excl. taxes)'!E33-1))),"",('5.5.1 (excl. taxes)'!E34/'5.5.1 (excl. taxes)'!E33-1))</calculatedColumnFormula>
    </tableColumn>
    <tableColumn id="6" xr3:uid="{FDB162D6-B1C6-47B3-AA3C-87B012EDC1EC}" name="France" dataDxfId="96">
      <calculatedColumnFormula>IF(OR('5.5.1 (excl. taxes)'!F33=0,'5.5.1 (excl. taxes)'!F34=0,(ISERROR('5.5.1 (excl. taxes)'!F34/'5.5.1 (excl. taxes)'!F33-1))),"",('5.5.1 (excl. taxes)'!F34/'5.5.1 (excl. taxes)'!F33-1))</calculatedColumnFormula>
    </tableColumn>
    <tableColumn id="7" xr3:uid="{2E6BD680-AC3F-48A3-8F73-7122D5F3805E}" name="Germany" dataDxfId="95">
      <calculatedColumnFormula>IF(OR('5.5.1 (excl. taxes)'!G33=0,'5.5.1 (excl. taxes)'!G34=0,(ISERROR('5.5.1 (excl. taxes)'!G34/'5.5.1 (excl. taxes)'!G33-1))),"",('5.5.1 (excl. taxes)'!G34/'5.5.1 (excl. taxes)'!G33-1))</calculatedColumnFormula>
    </tableColumn>
    <tableColumn id="8" xr3:uid="{815AB0A6-15E0-4752-B0CF-77EB81BD55D5}" name="Greece" dataDxfId="94">
      <calculatedColumnFormula>IF(OR('5.5.1 (excl. taxes)'!H33=0,'5.5.1 (excl. taxes)'!H34=0,(ISERROR('5.5.1 (excl. taxes)'!H34/'5.5.1 (excl. taxes)'!H33-1))),"",('5.5.1 (excl. taxes)'!H34/'5.5.1 (excl. taxes)'!H33-1))</calculatedColumnFormula>
    </tableColumn>
    <tableColumn id="9" xr3:uid="{B57E0C8F-1292-4662-9EE7-4E5D2AA3D6ED}" name="Ireland" dataDxfId="93">
      <calculatedColumnFormula>IF(OR('5.5.1 (excl. taxes)'!I33=0,'5.5.1 (excl. taxes)'!I34=0,(ISERROR('5.5.1 (excl. taxes)'!I34/'5.5.1 (excl. taxes)'!I33-1))),"",('5.5.1 (excl. taxes)'!I34/'5.5.1 (excl. taxes)'!I33-1))</calculatedColumnFormula>
    </tableColumn>
    <tableColumn id="10" xr3:uid="{B4742162-7F44-4A12-B3A3-38D0B3C31713}" name="Italy" dataDxfId="92">
      <calculatedColumnFormula>IF(OR('5.5.1 (excl. taxes)'!J33=0,'5.5.1 (excl. taxes)'!J34=0,(ISERROR('5.5.1 (excl. taxes)'!J34/'5.5.1 (excl. taxes)'!J33-1))),"",('5.5.1 (excl. taxes)'!J34/'5.5.1 (excl. taxes)'!J33-1))</calculatedColumnFormula>
    </tableColumn>
    <tableColumn id="11" xr3:uid="{131D6A26-1426-4A3C-B5F5-2A19BFDB0E05}" name="Luxembourg" dataDxfId="91">
      <calculatedColumnFormula>IF(OR('5.5.1 (excl. taxes)'!K33=0,'5.5.1 (excl. taxes)'!K34=0,(ISERROR('5.5.1 (excl. taxes)'!K34/'5.5.1 (excl. taxes)'!K33-1))),"",('5.5.1 (excl. taxes)'!K34/'5.5.1 (excl. taxes)'!K33-1))</calculatedColumnFormula>
    </tableColumn>
    <tableColumn id="12" xr3:uid="{556A9652-F388-4F28-B4E6-28FDB196C9AB}" name="Netherlands" dataDxfId="90">
      <calculatedColumnFormula>IF(OR('5.5.1 (excl. taxes)'!L33=0,'5.5.1 (excl. taxes)'!L34=0,(ISERROR('5.5.1 (excl. taxes)'!L34/'5.5.1 (excl. taxes)'!L33-1))),"",('5.5.1 (excl. taxes)'!L34/'5.5.1 (excl. taxes)'!L33-1))</calculatedColumnFormula>
    </tableColumn>
    <tableColumn id="13" xr3:uid="{130C9C8E-3380-48DC-9401-12F7878AA8E4}" name="Portugal" dataDxfId="89">
      <calculatedColumnFormula>IF(OR('5.5.1 (excl. taxes)'!M33=0,'5.5.1 (excl. taxes)'!M34=0,(ISERROR('5.5.1 (excl. taxes)'!M34/'5.5.1 (excl. taxes)'!M33-1))),"",('5.5.1 (excl. taxes)'!M34/'5.5.1 (excl. taxes)'!M33-1))</calculatedColumnFormula>
    </tableColumn>
    <tableColumn id="14" xr3:uid="{A4A5BB64-A5A6-45F5-BCC6-7D2F361AE93F}" name="Spain" dataDxfId="88">
      <calculatedColumnFormula>IF(OR('5.5.1 (excl. taxes)'!N33=0,'5.5.1 (excl. taxes)'!N34=0,(ISERROR('5.5.1 (excl. taxes)'!N34/'5.5.1 (excl. taxes)'!N33-1))),"",('5.5.1 (excl. taxes)'!N34/'5.5.1 (excl. taxes)'!N33-1))</calculatedColumnFormula>
    </tableColumn>
    <tableColumn id="15" xr3:uid="{43F17795-C51F-4F1F-86CE-9800382C9F2E}" name="Sweden" dataDxfId="87">
      <calculatedColumnFormula>IF(OR('5.5.1 (excl. taxes)'!O33=0,'5.5.1 (excl. taxes)'!O34=0,(ISERROR('5.5.1 (excl. taxes)'!O34/'5.5.1 (excl. taxes)'!O33-1))),"",('5.5.1 (excl. taxes)'!O34/'5.5.1 (excl. taxes)'!O33-1))</calculatedColumnFormula>
    </tableColumn>
    <tableColumn id="16" xr3:uid="{32CC50F4-4E19-47F3-B584-DE6BBE0E4F35}" name="United Kingdom" dataDxfId="86">
      <calculatedColumnFormula>IF(OR('5.5.1 (excl. taxes)'!P33=0,'5.5.1 (excl. taxes)'!P34=0,(ISERROR('5.5.1 (excl. taxes)'!P34/'5.5.1 (excl. taxes)'!P33-1))),"",('5.5.1 (excl. taxes)'!P34/'5.5.1 (excl. taxes)'!P33-1))</calculatedColumnFormula>
    </tableColumn>
    <tableColumn id="17" xr3:uid="{2C0FB26C-F04B-4BC3-8F8B-DBE3D1B788A1}" name="Australia" dataDxfId="85">
      <calculatedColumnFormula>IF(OR('5.5.1 (excl. taxes)'!Q33=0,'5.5.1 (excl. taxes)'!Q34=0,(ISERROR('5.5.1 (excl. taxes)'!Q34/'5.5.1 (excl. taxes)'!Q33-1))),"",('5.5.1 (excl. taxes)'!Q34/'5.5.1 (excl. taxes)'!Q33-1))</calculatedColumnFormula>
    </tableColumn>
    <tableColumn id="18" xr3:uid="{997F52BD-4F14-4587-A267-20E404EF9F97}" name="Canada" dataDxfId="84">
      <calculatedColumnFormula>IF(OR('5.5.1 (excl. taxes)'!R33=0,'5.5.1 (excl. taxes)'!R34=0,(ISERROR('5.5.1 (excl. taxes)'!R34/'5.5.1 (excl. taxes)'!R33-1))),"",('5.5.1 (excl. taxes)'!R34/'5.5.1 (excl. taxes)'!R33-1))</calculatedColumnFormula>
    </tableColumn>
    <tableColumn id="19" xr3:uid="{3FB7E198-9FA0-41D1-A882-72C85A042DCF}" name="Czech Republic" dataDxfId="83">
      <calculatedColumnFormula>IF(OR('5.5.1 (excl. taxes)'!S33=0,'5.5.1 (excl. taxes)'!S34=0,(ISERROR('5.5.1 (excl. taxes)'!S34/'5.5.1 (excl. taxes)'!S33-1))),"",('5.5.1 (excl. taxes)'!S34/'5.5.1 (excl. taxes)'!S33-1))</calculatedColumnFormula>
    </tableColumn>
    <tableColumn id="20" xr3:uid="{54258D11-2373-462B-85E4-0F50A4BD3424}" name="Hungary" dataDxfId="82">
      <calculatedColumnFormula>IF(OR('5.5.1 (excl. taxes)'!T33=0,'5.5.1 (excl. taxes)'!T34=0,(ISERROR('5.5.1 (excl. taxes)'!T34/'5.5.1 (excl. taxes)'!T33-1))),"",('5.5.1 (excl. taxes)'!T34/'5.5.1 (excl. taxes)'!T33-1))</calculatedColumnFormula>
    </tableColumn>
    <tableColumn id="21" xr3:uid="{3CA413E3-0C45-4E8D-A231-58545DA9C5BA}" name="Japan" dataDxfId="81">
      <calculatedColumnFormula>IF(OR('5.5.1 (excl. taxes)'!U33=0,'5.5.1 (excl. taxes)'!U34=0,(ISERROR('5.5.1 (excl. taxes)'!U34/'5.5.1 (excl. taxes)'!U33-1))),"",('5.5.1 (excl. taxes)'!U34/'5.5.1 (excl. taxes)'!U33-1))</calculatedColumnFormula>
    </tableColumn>
    <tableColumn id="22" xr3:uid="{6F21FA90-8CE8-46B0-A46D-69A17372B72F}" name="Korea" dataDxfId="80">
      <calculatedColumnFormula>IF(OR('5.5.1 (excl. taxes)'!V33=0,'5.5.1 (excl. taxes)'!V34=0,(ISERROR('5.5.1 (excl. taxes)'!V34/'5.5.1 (excl. taxes)'!V33-1))),"",('5.5.1 (excl. taxes)'!V34/'5.5.1 (excl. taxes)'!V33-1))</calculatedColumnFormula>
    </tableColumn>
    <tableColumn id="23" xr3:uid="{B4109C23-C73F-42E2-91B2-20CB47144143}" name="New Zealand" dataDxfId="79">
      <calculatedColumnFormula>IF(OR('5.5.1 (excl. taxes)'!W33=0,'5.5.1 (excl. taxes)'!W34=0,(ISERROR('5.5.1 (excl. taxes)'!W34/'5.5.1 (excl. taxes)'!W33-1))),"",('5.5.1 (excl. taxes)'!W34/'5.5.1 (excl. taxes)'!W33-1))</calculatedColumnFormula>
    </tableColumn>
    <tableColumn id="24" xr3:uid="{11B6B55D-90B1-4DDD-BA67-E291620BC3A8}" name="Norway" dataDxfId="78">
      <calculatedColumnFormula>IF(OR('5.5.1 (excl. taxes)'!X33=0,'5.5.1 (excl. taxes)'!X34=0,(ISERROR('5.5.1 (excl. taxes)'!X34/'5.5.1 (excl. taxes)'!X33-1))),"",('5.5.1 (excl. taxes)'!X34/'5.5.1 (excl. taxes)'!X33-1))</calculatedColumnFormula>
    </tableColumn>
    <tableColumn id="25" xr3:uid="{3C4F2918-E5E9-41D0-A114-504AD4DEB788}" name="Poland" dataDxfId="77">
      <calculatedColumnFormula>IF(OR('5.5.1 (excl. taxes)'!Y33=0,'5.5.1 (excl. taxes)'!Y34=0,(ISERROR('5.5.1 (excl. taxes)'!Y34/'5.5.1 (excl. taxes)'!Y33-1))),"",('5.5.1 (excl. taxes)'!Y34/'5.5.1 (excl. taxes)'!Y33-1))</calculatedColumnFormula>
    </tableColumn>
    <tableColumn id="26" xr3:uid="{F8ED46E9-5E7C-4ED8-91A4-96D9D103AA65}" name="Slovakia" dataDxfId="76">
      <calculatedColumnFormula>IF(OR('5.5.1 (excl. taxes)'!Z33=0,'5.5.1 (excl. taxes)'!Z34=0,(ISERROR('5.5.1 (excl. taxes)'!Z34/'5.5.1 (excl. taxes)'!Z33-1))),"",('5.5.1 (excl. taxes)'!Z34/'5.5.1 (excl. taxes)'!Z33-1))</calculatedColumnFormula>
    </tableColumn>
    <tableColumn id="27" xr3:uid="{B0203D6E-3591-432F-ABCC-DBA9DFDEBDB8}" name="Switzerland" dataDxfId="75">
      <calculatedColumnFormula>IF(OR('5.5.1 (excl. taxes)'!AA33=0,'5.5.1 (excl. taxes)'!AA34=0,(ISERROR('5.5.1 (excl. taxes)'!AA34/'5.5.1 (excl. taxes)'!AA33-1))),"",('5.5.1 (excl. taxes)'!AA34/'5.5.1 (excl. taxes)'!AA33-1))</calculatedColumnFormula>
    </tableColumn>
    <tableColumn id="28" xr3:uid="{556F4513-C9A6-4BE4-A3E6-DE556B7205CF}" name="Turkey" dataDxfId="74">
      <calculatedColumnFormula>IF(OR('5.5.1 (excl. taxes)'!AB33=0,'5.5.1 (excl. taxes)'!AB34=0,(ISERROR('5.5.1 (excl. taxes)'!AB34/'5.5.1 (excl. taxes)'!AB33-1))),"",('5.5.1 (excl. taxes)'!AB34/'5.5.1 (excl. taxes)'!AB33-1))</calculatedColumnFormula>
    </tableColumn>
    <tableColumn id="29" xr3:uid="{A914268E-88F1-4807-B566-323464A29A8F}" name="USA" dataDxfId="73">
      <calculatedColumnFormula>IF(OR('5.5.1 (excl. taxes)'!AC33=0,'5.5.1 (excl. taxes)'!AC34=0,(ISERROR('5.5.1 (excl. taxes)'!AC34/'5.5.1 (excl. taxes)'!AC33-1))),"",('5.5.1 (excl. taxes)'!AC34/'5.5.1 (excl. taxes)'!AC33-1))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9A2C328-A9CB-47CB-9A69-BCF4715E3A40}" name="Annual_percentage_movements_in_domestic_electricity_prices_in_the_IEA_excluding_taxes7" displayName="Annual_percentage_movements_in_domestic_electricity_prices_in_the_IEA_excluding_taxes7" ref="A5:AC27" totalsRowShown="0" headerRowDxfId="72" dataDxfId="71" headerRowCellStyle="Comma">
  <autoFilter ref="A5:AC27" xr:uid="{CC7BBDDF-637A-4C7F-842E-4F7C5D35C0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D74B46BB-11B6-476B-B4D6-6B5F572ABB9C}" name="Years Between" dataDxfId="70" dataCellStyle="Normal_exchange"/>
    <tableColumn id="2" xr3:uid="{F8C2E5FF-8008-4EF2-AD0E-53E05A776201}" name="Austria" dataDxfId="69">
      <calculatedColumnFormula>IF(OR('5.5.1 (inc. taxes)'!B33=0,'5.5.1 (inc. taxes)'!B34=0,(ISERROR('5.5.1 (inc. taxes)'!B34/'5.5.1 (inc. taxes)'!B33-1))),"",('5.5.1 (inc. taxes)'!B34/'5.5.1 (inc. taxes)'!B33-1))</calculatedColumnFormula>
    </tableColumn>
    <tableColumn id="3" xr3:uid="{F3EB5F8E-7726-4CEC-B8C4-8797457B5E2C}" name="Belgium" dataDxfId="68">
      <calculatedColumnFormula>IF(OR('5.5.1 (inc. taxes)'!C33=0,'5.5.1 (inc. taxes)'!C34=0,(ISERROR('5.5.1 (inc. taxes)'!C34/'5.5.1 (inc. taxes)'!C33-1))),"",('5.5.1 (inc. taxes)'!C34/'5.5.1 (inc. taxes)'!C33-1))</calculatedColumnFormula>
    </tableColumn>
    <tableColumn id="4" xr3:uid="{8ABF2D5D-DA53-4928-92E2-4D8B4F7D3171}" name="Denmark" dataDxfId="67">
      <calculatedColumnFormula>IF(OR('5.5.1 (inc. taxes)'!D33=0,'5.5.1 (inc. taxes)'!D34=0,(ISERROR('5.5.1 (inc. taxes)'!D34/'5.5.1 (inc. taxes)'!D33-1))),"",('5.5.1 (inc. taxes)'!D34/'5.5.1 (inc. taxes)'!D33-1))</calculatedColumnFormula>
    </tableColumn>
    <tableColumn id="5" xr3:uid="{642CD784-06CA-46A5-A2D8-30840E1BAF1D}" name="Finland" dataDxfId="66">
      <calculatedColumnFormula>IF(OR('5.5.1 (inc. taxes)'!E33=0,'5.5.1 (inc. taxes)'!E34=0,(ISERROR('5.5.1 (inc. taxes)'!E34/'5.5.1 (inc. taxes)'!E33-1))),"",('5.5.1 (inc. taxes)'!E34/'5.5.1 (inc. taxes)'!E33-1))</calculatedColumnFormula>
    </tableColumn>
    <tableColumn id="6" xr3:uid="{69B46577-CDCA-47B4-93AA-2358E25C76BE}" name="France" dataDxfId="65">
      <calculatedColumnFormula>IF(OR('5.5.1 (inc. taxes)'!F33=0,'5.5.1 (inc. taxes)'!F34=0,(ISERROR('5.5.1 (inc. taxes)'!F34/'5.5.1 (inc. taxes)'!F33-1))),"",('5.5.1 (inc. taxes)'!F34/'5.5.1 (inc. taxes)'!F33-1))</calculatedColumnFormula>
    </tableColumn>
    <tableColumn id="7" xr3:uid="{64AB95A8-C791-47EC-B727-B97390A8A974}" name="Germany" dataDxfId="64">
      <calculatedColumnFormula>IF(OR('5.5.1 (inc. taxes)'!G33=0,'5.5.1 (inc. taxes)'!G34=0,(ISERROR('5.5.1 (inc. taxes)'!G34/'5.5.1 (inc. taxes)'!G33-1))),"",('5.5.1 (inc. taxes)'!G34/'5.5.1 (inc. taxes)'!G33-1))</calculatedColumnFormula>
    </tableColumn>
    <tableColumn id="8" xr3:uid="{DFDDAF85-BD19-40E3-BBB9-AD963CFE605F}" name="Greece" dataDxfId="63">
      <calculatedColumnFormula>IF(OR('5.5.1 (inc. taxes)'!H33=0,'5.5.1 (inc. taxes)'!H34=0,(ISERROR('5.5.1 (inc. taxes)'!H34/'5.5.1 (inc. taxes)'!H33-1))),"",('5.5.1 (inc. taxes)'!H34/'5.5.1 (inc. taxes)'!H33-1))</calculatedColumnFormula>
    </tableColumn>
    <tableColumn id="9" xr3:uid="{28BE7C1B-501B-4B78-AC8E-C7F61A3B0461}" name="Ireland" dataDxfId="62">
      <calculatedColumnFormula>IF(OR('5.5.1 (inc. taxes)'!I33=0,'5.5.1 (inc. taxes)'!I34=0,(ISERROR('5.5.1 (inc. taxes)'!I34/'5.5.1 (inc. taxes)'!I33-1))),"",('5.5.1 (inc. taxes)'!I34/'5.5.1 (inc. taxes)'!I33-1))</calculatedColumnFormula>
    </tableColumn>
    <tableColumn id="10" xr3:uid="{A08FCC32-A0EF-410A-BC4E-F4224CA92219}" name="Italy" dataDxfId="61">
      <calculatedColumnFormula>IF(OR('5.5.1 (inc. taxes)'!J33=0,'5.5.1 (inc. taxes)'!J34=0,(ISERROR('5.5.1 (inc. taxes)'!J34/'5.5.1 (inc. taxes)'!J33-1))),"",('5.5.1 (inc. taxes)'!J34/'5.5.1 (inc. taxes)'!J33-1))</calculatedColumnFormula>
    </tableColumn>
    <tableColumn id="11" xr3:uid="{4D350D36-EE8F-4BF2-B732-F6EC8BAD7ADD}" name="Luxembourg" dataDxfId="60">
      <calculatedColumnFormula>IF(OR('5.5.1 (inc. taxes)'!K33=0,'5.5.1 (inc. taxes)'!K34=0,(ISERROR('5.5.1 (inc. taxes)'!K34/'5.5.1 (inc. taxes)'!K33-1))),"",('5.5.1 (inc. taxes)'!K34/'5.5.1 (inc. taxes)'!K33-1))</calculatedColumnFormula>
    </tableColumn>
    <tableColumn id="12" xr3:uid="{780A3405-E787-4891-8DEE-FFF8E030AE0D}" name="Netherlands" dataDxfId="59">
      <calculatedColumnFormula>IF(OR('5.5.1 (inc. taxes)'!L33=0,'5.5.1 (inc. taxes)'!L34=0,(ISERROR('5.5.1 (inc. taxes)'!L34/'5.5.1 (inc. taxes)'!L33-1))),"",('5.5.1 (inc. taxes)'!L34/'5.5.1 (inc. taxes)'!L33-1))</calculatedColumnFormula>
    </tableColumn>
    <tableColumn id="13" xr3:uid="{BF5B025B-0EB1-47BA-BC6B-D9527A30A31D}" name="Portugal" dataDxfId="58">
      <calculatedColumnFormula>IF(OR('5.5.1 (inc. taxes)'!M33=0,'5.5.1 (inc. taxes)'!M34=0,(ISERROR('5.5.1 (inc. taxes)'!M34/'5.5.1 (inc. taxes)'!M33-1))),"",('5.5.1 (inc. taxes)'!M34/'5.5.1 (inc. taxes)'!M33-1))</calculatedColumnFormula>
    </tableColumn>
    <tableColumn id="14" xr3:uid="{0D770440-6AD2-44EA-9724-3A7E3A6267E1}" name="Spain" dataDxfId="57">
      <calculatedColumnFormula>IF(OR('5.5.1 (inc. taxes)'!N33=0,'5.5.1 (inc. taxes)'!N34=0,(ISERROR('5.5.1 (inc. taxes)'!N34/'5.5.1 (inc. taxes)'!N33-1))),"",('5.5.1 (inc. taxes)'!N34/'5.5.1 (inc. taxes)'!N33-1))</calculatedColumnFormula>
    </tableColumn>
    <tableColumn id="15" xr3:uid="{BB5F07BB-655A-49A8-9A6F-17A699936367}" name="Sweden" dataDxfId="56">
      <calculatedColumnFormula>IF(OR('5.5.1 (inc. taxes)'!O33=0,'5.5.1 (inc. taxes)'!O34=0,(ISERROR('5.5.1 (inc. taxes)'!O34/'5.5.1 (inc. taxes)'!O33-1))),"",('5.5.1 (inc. taxes)'!O34/'5.5.1 (inc. taxes)'!O33-1))</calculatedColumnFormula>
    </tableColumn>
    <tableColumn id="16" xr3:uid="{C1612557-D123-4BA6-9032-BB12FDDDB2F0}" name="United Kingdom" dataDxfId="55">
      <calculatedColumnFormula>IF(OR('5.5.1 (inc. taxes)'!P33=0,'5.5.1 (inc. taxes)'!P34=0,(ISERROR('5.5.1 (inc. taxes)'!P34/'5.5.1 (inc. taxes)'!P33-1))),"",('5.5.1 (inc. taxes)'!P34/'5.5.1 (inc. taxes)'!P33-1))</calculatedColumnFormula>
    </tableColumn>
    <tableColumn id="17" xr3:uid="{FCE15B99-DDFA-4152-8C19-0CB7FBFAEF6A}" name="Australia" dataDxfId="54">
      <calculatedColumnFormula>IF(OR('5.5.1 (inc. taxes)'!Q33=0,'5.5.1 (inc. taxes)'!Q34=0,(ISERROR('5.5.1 (inc. taxes)'!Q34/'5.5.1 (inc. taxes)'!Q33-1))),"",('5.5.1 (inc. taxes)'!Q34/'5.5.1 (inc. taxes)'!Q33-1))</calculatedColumnFormula>
    </tableColumn>
    <tableColumn id="18" xr3:uid="{A7F4C153-A920-492D-A84E-45ED568130D0}" name="Canada" dataDxfId="53">
      <calculatedColumnFormula>IF(OR('5.5.1 (inc. taxes)'!R33=0,'5.5.1 (inc. taxes)'!R34=0,(ISERROR('5.5.1 (inc. taxes)'!R34/'5.5.1 (inc. taxes)'!R33-1))),"",('5.5.1 (inc. taxes)'!R34/'5.5.1 (inc. taxes)'!R33-1))</calculatedColumnFormula>
    </tableColumn>
    <tableColumn id="19" xr3:uid="{A83F2C3C-0B91-4C3E-A889-A24C662E7762}" name="Czech Republic" dataDxfId="52">
      <calculatedColumnFormula>IF(OR('5.5.1 (inc. taxes)'!S33=0,'5.5.1 (inc. taxes)'!S34=0,(ISERROR('5.5.1 (inc. taxes)'!S34/'5.5.1 (inc. taxes)'!S33-1))),"",('5.5.1 (inc. taxes)'!S34/'5.5.1 (inc. taxes)'!S33-1))</calculatedColumnFormula>
    </tableColumn>
    <tableColumn id="20" xr3:uid="{5195CFE1-6970-4A19-93D6-3A8D2B8C8210}" name="Hungary" dataDxfId="51">
      <calculatedColumnFormula>IF(OR('5.5.1 (inc. taxes)'!T33=0,'5.5.1 (inc. taxes)'!T34=0,(ISERROR('5.5.1 (inc. taxes)'!T34/'5.5.1 (inc. taxes)'!T33-1))),"",('5.5.1 (inc. taxes)'!T34/'5.5.1 (inc. taxes)'!T33-1))</calculatedColumnFormula>
    </tableColumn>
    <tableColumn id="21" xr3:uid="{1BF8E189-9C98-4C65-AB00-5E15DA2DF760}" name="Japan" dataDxfId="50">
      <calculatedColumnFormula>IF(OR('5.5.1 (inc. taxes)'!U33=0,'5.5.1 (inc. taxes)'!U34=0,(ISERROR('5.5.1 (inc. taxes)'!U34/'5.5.1 (inc. taxes)'!U33-1))),"",('5.5.1 (inc. taxes)'!U34/'5.5.1 (inc. taxes)'!U33-1))</calculatedColumnFormula>
    </tableColumn>
    <tableColumn id="22" xr3:uid="{508F8EEE-BC98-4A9E-BEC3-EDA2866E700A}" name="Korea" dataDxfId="49">
      <calculatedColumnFormula>IF(OR('5.5.1 (inc. taxes)'!V33=0,'5.5.1 (inc. taxes)'!V34=0,(ISERROR('5.5.1 (inc. taxes)'!V34/'5.5.1 (inc. taxes)'!V33-1))),"",('5.5.1 (inc. taxes)'!V34/'5.5.1 (inc. taxes)'!V33-1))</calculatedColumnFormula>
    </tableColumn>
    <tableColumn id="23" xr3:uid="{ADD2EE88-AE3F-4A2E-B03E-D8B2F7A8999C}" name="New Zealand" dataDxfId="48">
      <calculatedColumnFormula>IF(OR('5.5.1 (inc. taxes)'!W33=0,'5.5.1 (inc. taxes)'!W34=0,(ISERROR('5.5.1 (inc. taxes)'!W34/'5.5.1 (inc. taxes)'!W33-1))),"",('5.5.1 (inc. taxes)'!W34/'5.5.1 (inc. taxes)'!W33-1))</calculatedColumnFormula>
    </tableColumn>
    <tableColumn id="24" xr3:uid="{0617E28C-990D-4A2E-BC91-9462DC3FF2EA}" name="Norway" dataDxfId="47">
      <calculatedColumnFormula>IF(OR('5.5.1 (inc. taxes)'!X33=0,'5.5.1 (inc. taxes)'!X34=0,(ISERROR('5.5.1 (inc. taxes)'!X34/'5.5.1 (inc. taxes)'!X33-1))),"",('5.5.1 (inc. taxes)'!X34/'5.5.1 (inc. taxes)'!X33-1))</calculatedColumnFormula>
    </tableColumn>
    <tableColumn id="25" xr3:uid="{9C995CA7-D446-4DF7-BDF9-AE9CA7845BBD}" name="Poland" dataDxfId="46">
      <calculatedColumnFormula>IF(OR('5.5.1 (inc. taxes)'!Y33=0,'5.5.1 (inc. taxes)'!Y34=0,(ISERROR('5.5.1 (inc. taxes)'!Y34/'5.5.1 (inc. taxes)'!Y33-1))),"",('5.5.1 (inc. taxes)'!Y34/'5.5.1 (inc. taxes)'!Y33-1))</calculatedColumnFormula>
    </tableColumn>
    <tableColumn id="26" xr3:uid="{0CBE983E-4BB8-4E3D-9371-2373CB79A3B8}" name="Slovakia" dataDxfId="45">
      <calculatedColumnFormula>IF(OR('5.5.1 (inc. taxes)'!Z33=0,'5.5.1 (inc. taxes)'!Z34=0,(ISERROR('5.5.1 (inc. taxes)'!Z34/'5.5.1 (inc. taxes)'!Z33-1))),"",('5.5.1 (inc. taxes)'!Z34/'5.5.1 (inc. taxes)'!Z33-1))</calculatedColumnFormula>
    </tableColumn>
    <tableColumn id="27" xr3:uid="{F74D86C4-22F2-401A-B998-23FB226616F6}" name="Switzerland" dataDxfId="44">
      <calculatedColumnFormula>IF(OR('5.5.1 (inc. taxes)'!AA33=0,'5.5.1 (inc. taxes)'!AA34=0,(ISERROR('5.5.1 (inc. taxes)'!AA34/'5.5.1 (inc. taxes)'!AA33-1))),"",('5.5.1 (inc. taxes)'!AA34/'5.5.1 (inc. taxes)'!AA33-1))</calculatedColumnFormula>
    </tableColumn>
    <tableColumn id="28" xr3:uid="{38C4E088-BAF9-4E88-A8C9-30A28DC39531}" name="Turkey" dataDxfId="43">
      <calculatedColumnFormula>IF(OR('5.5.1 (inc. taxes)'!AB33=0,'5.5.1 (inc. taxes)'!AB34=0,(ISERROR('5.5.1 (inc. taxes)'!AB34/'5.5.1 (inc. taxes)'!AB33-1))),"",('5.5.1 (inc. taxes)'!AB34/'5.5.1 (inc. taxes)'!AB33-1))</calculatedColumnFormula>
    </tableColumn>
    <tableColumn id="29" xr3:uid="{78F77054-D0BD-4BA8-8105-41FAA139544A}" name="USA" dataDxfId="42">
      <calculatedColumnFormula>IF(OR('5.5.1 (inc. taxes)'!AC33=0,'5.5.1 (inc. taxes)'!AC34=0,(ISERROR('5.5.1 (inc. taxes)'!AC34/'5.5.1 (inc. taxes)'!AC33-1))),"",('5.5.1 (inc. taxes)'!AC34/'5.5.1 (inc. taxes)'!AC33-1))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E4E362-49BE-4CC0-A8AB-6E4A458B78DC}" name="Annual_Average_Exchange_Rates" displayName="Annual_Average_Exchange_Rates" ref="A5:AC51" totalsRowShown="0" headerRowDxfId="41" dataDxfId="40" headerRowCellStyle="Comma" dataCellStyle="Normal_exchange 2">
  <autoFilter ref="A5:AC51" xr:uid="{04E4E362-49BE-4CC0-A8AB-6E4A458B78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CBD073A3-9519-4297-96D8-7DF1A0FF07CE}" name="Year" dataDxfId="39" dataCellStyle="Normal 3 2"/>
    <tableColumn id="2" xr3:uid="{751F19E3-5813-4386-BCFF-7270FDFB6476}" name="Australia" dataDxfId="38" dataCellStyle="Normal_exchange 2"/>
    <tableColumn id="3" xr3:uid="{FC666C19-BC42-4768-85C8-07BC9744BAAD}" name="Austria" dataDxfId="37" dataCellStyle="Normal_exchange 2"/>
    <tableColumn id="4" xr3:uid="{A13C5926-1A36-4EA8-82ED-0D1E0C432DA9}" name="Belgium" dataDxfId="36" dataCellStyle="Normal_exchange 2"/>
    <tableColumn id="5" xr3:uid="{40BF229F-4442-4C3D-8262-B5416FBB6C0B}" name="Canada" dataDxfId="35" dataCellStyle="Normal_exchange 2"/>
    <tableColumn id="6" xr3:uid="{57F16BEA-B7F8-4104-8515-B4F0C8EA11D3}" name="Czech Republic" dataDxfId="34" dataCellStyle="Normal_exchange 2"/>
    <tableColumn id="7" xr3:uid="{FCDC11D1-6D8C-4FD6-9FF2-735C9AB6C772}" name="Denmark" dataDxfId="33" dataCellStyle="Normal_exchange 2"/>
    <tableColumn id="8" xr3:uid="{564F7C6B-DC04-40B2-A38B-595AB68FACB7}" name="Finland" dataDxfId="32" dataCellStyle="Normal_exchange 2"/>
    <tableColumn id="9" xr3:uid="{1D88286B-C637-45A3-B77D-0633D1B34335}" name="France" dataDxfId="31" dataCellStyle="Normal_exchange 2"/>
    <tableColumn id="10" xr3:uid="{43073242-2169-40B2-8293-8F4DEDA57E10}" name="Germany" dataDxfId="30" dataCellStyle="Normal_exchange 2"/>
    <tableColumn id="11" xr3:uid="{C276A7B6-592B-427E-B94D-4E814CD5D2AA}" name="Greece" dataDxfId="29" dataCellStyle="Normal_exchange 2"/>
    <tableColumn id="12" xr3:uid="{65423A84-26C3-41B7-9D7A-2FE6FA3E20A2}" name="Hungary" dataDxfId="28" dataCellStyle="Normal_exchange 2"/>
    <tableColumn id="13" xr3:uid="{20701AE7-6BDC-4E24-9FC7-1937C766075A}" name="Ireland" dataDxfId="27" dataCellStyle="Normal_exchange 2"/>
    <tableColumn id="14" xr3:uid="{AFF5E3B4-5BE0-4908-95A8-25EE8E3B2500}" name="Italy" dataDxfId="26" dataCellStyle="Normal_exchange 2"/>
    <tableColumn id="15" xr3:uid="{52C4AFAF-D66E-4EB7-8B1F-0F9F8A83159B}" name="Japan" dataDxfId="25" dataCellStyle="Normal_exchange 2"/>
    <tableColumn id="16" xr3:uid="{15EA3985-C057-4B8A-8A8E-A72DF7E58D46}" name="Korea" dataDxfId="24" dataCellStyle="Normal_exchange 2"/>
    <tableColumn id="17" xr3:uid="{9E416C0A-3256-49F1-98C7-1509186B99D3}" name="Luxembourg" dataDxfId="23" dataCellStyle="Normal_exchange 2"/>
    <tableColumn id="18" xr3:uid="{25CC6BBF-5563-4188-9A15-6CB5E9466F15}" name="Netherlands" dataDxfId="22" dataCellStyle="Normal_exchange 2"/>
    <tableColumn id="19" xr3:uid="{A96DBBD0-668D-4666-A64B-0282BF220C82}" name="New Zealand" dataDxfId="21" dataCellStyle="Normal_exchange 2"/>
    <tableColumn id="20" xr3:uid="{37F03B0F-5C60-427B-BC1E-C571E0433987}" name="Norway" dataDxfId="20" dataCellStyle="Normal_exchange 2"/>
    <tableColumn id="21" xr3:uid="{62351980-16C1-4426-9E69-A408F171DB4A}" name="Poland" dataDxfId="19" dataCellStyle="Normal_exchange 2"/>
    <tableColumn id="22" xr3:uid="{102B0034-499E-4D06-ABE3-B056C7F9368B}" name="Portugal" dataDxfId="18" dataCellStyle="Normal_exchange 2"/>
    <tableColumn id="23" xr3:uid="{7AB7CD6F-E0B0-4C92-9243-3090272612AB}" name="Slovakia" dataDxfId="17" dataCellStyle="Normal_exchange 2"/>
    <tableColumn id="24" xr3:uid="{107FC2C9-3521-4E4F-ACA3-76CF35A3E253}" name="Spain" dataDxfId="16" dataCellStyle="Normal_exchange 2"/>
    <tableColumn id="25" xr3:uid="{858A1CB7-0D19-4841-9CCB-BCEF2DFB9421}" name="Sweden" dataDxfId="15" dataCellStyle="Normal_exchange 2"/>
    <tableColumn id="26" xr3:uid="{62F4E44D-0B5D-4B59-A762-3A08B18020B8}" name="Switzerland" dataDxfId="14" dataCellStyle="Normal_exchange 2"/>
    <tableColumn id="27" xr3:uid="{A21732D0-9405-4E69-A7FD-E887DF671D40}" name="Turkey" dataDxfId="13" dataCellStyle="Normal_exchange 2"/>
    <tableColumn id="28" xr3:uid="{A40B3F7D-BD13-4FF3-9C3C-27CB9375C9A8}" name="United Kingdom" dataDxfId="12" dataCellStyle="Normal_exchange 2"/>
    <tableColumn id="29" xr3:uid="{AD6E52F5-F348-4963-A8EE-57D89CF1D200}" name="USA" dataDxfId="11" dataCellStyle="Normal_exchange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international-comparisons-data-sources-and-methodologies" TargetMode="External"/><Relationship Id="rId7" Type="http://schemas.openxmlformats.org/officeDocument/2006/relationships/hyperlink" Target="https://www.gov.uk/government/publications/beis-standards-for-official-statistics" TargetMode="External"/><Relationship Id="rId2" Type="http://schemas.openxmlformats.org/officeDocument/2006/relationships/hyperlink" Target="https://www.gov.uk/government/statistical-data-sets/international-domestic-energy-pric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https://www.gov.uk/government/uploads/system/uploads/attachment_data/file/338757/Annex_B.pdf" TargetMode="External"/><Relationship Id="rId5" Type="http://schemas.openxmlformats.org/officeDocument/2006/relationships/hyperlink" Target="mailto:energyprices.stats@energysecurity.gov.uk" TargetMode="External"/><Relationship Id="rId4" Type="http://schemas.openxmlformats.org/officeDocument/2006/relationships/hyperlink" Target="mailto:newsdesk@energysecurity.gov.uk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21"/>
  <sheetViews>
    <sheetView showGridLines="0" tabSelected="1" zoomScaleNormal="100" workbookViewId="0"/>
  </sheetViews>
  <sheetFormatPr defaultColWidth="8.81640625" defaultRowHeight="12.5" x14ac:dyDescent="0.25"/>
  <cols>
    <col min="1" max="2" width="8.7265625" customWidth="1"/>
    <col min="3" max="3" width="9.7265625" customWidth="1"/>
    <col min="4" max="4" width="16.7265625" customWidth="1"/>
    <col min="5" max="25" width="8.7265625" customWidth="1"/>
  </cols>
  <sheetData>
    <row r="1" spans="1:26" ht="36" customHeight="1" x14ac:dyDescent="0.25">
      <c r="A1" s="249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6" ht="24" customHeight="1" x14ac:dyDescent="0.25">
      <c r="A2" s="250" t="s">
        <v>83</v>
      </c>
      <c r="B2" s="251"/>
      <c r="C2" s="251"/>
      <c r="D2" s="251"/>
      <c r="E2" s="251"/>
      <c r="F2" s="251"/>
      <c r="G2" s="251"/>
      <c r="H2" s="251"/>
      <c r="I2" s="251"/>
      <c r="J2" s="251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</row>
    <row r="3" spans="1:26" ht="18" customHeight="1" x14ac:dyDescent="0.25">
      <c r="A3" s="253" t="s">
        <v>137</v>
      </c>
      <c r="B3" s="254"/>
      <c r="C3" s="255"/>
      <c r="D3" s="255"/>
      <c r="E3" s="255"/>
      <c r="F3" s="255"/>
      <c r="G3" s="255"/>
      <c r="H3" s="255"/>
      <c r="I3" s="255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" customHeight="1" x14ac:dyDescent="0.25">
      <c r="A4" s="256" t="s">
        <v>136</v>
      </c>
      <c r="B4" s="255"/>
      <c r="C4" s="255"/>
      <c r="D4" s="255"/>
      <c r="E4" s="255"/>
      <c r="F4" s="255"/>
      <c r="G4" s="255"/>
      <c r="H4" s="255"/>
      <c r="I4" s="25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ht="18" customHeight="1" x14ac:dyDescent="0.25">
      <c r="A5" s="256" t="s">
        <v>138</v>
      </c>
      <c r="B5" s="257"/>
      <c r="C5" s="255"/>
      <c r="D5" s="255"/>
      <c r="E5" s="255"/>
      <c r="F5" s="255"/>
      <c r="G5" s="255"/>
      <c r="H5" s="255"/>
      <c r="I5" s="255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ht="36" customHeight="1" x14ac:dyDescent="0.35">
      <c r="A6" s="258" t="s">
        <v>91</v>
      </c>
      <c r="B6" s="255"/>
      <c r="C6" s="255"/>
      <c r="D6" s="255"/>
      <c r="E6" s="255"/>
      <c r="F6" s="255"/>
      <c r="G6" s="255"/>
      <c r="H6" s="255"/>
      <c r="I6" s="255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6" ht="16" customHeight="1" x14ac:dyDescent="0.25">
      <c r="A7" s="259" t="s">
        <v>84</v>
      </c>
      <c r="B7" s="255"/>
      <c r="C7" s="255"/>
      <c r="D7" s="255"/>
      <c r="E7" s="255"/>
      <c r="F7" s="255"/>
      <c r="G7" s="255"/>
      <c r="H7" s="255"/>
      <c r="I7" s="255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6" ht="16" customHeight="1" x14ac:dyDescent="0.25">
      <c r="A8" s="259" t="s">
        <v>80</v>
      </c>
      <c r="B8" s="255"/>
      <c r="C8" s="255"/>
      <c r="D8" s="255"/>
      <c r="E8" s="255"/>
      <c r="F8" s="255"/>
      <c r="G8" s="255"/>
      <c r="H8" s="255"/>
      <c r="I8" s="255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6" ht="36" customHeight="1" x14ac:dyDescent="0.35">
      <c r="A9" s="258" t="s">
        <v>81</v>
      </c>
      <c r="B9" s="255"/>
      <c r="C9" s="255"/>
      <c r="D9" s="255"/>
      <c r="E9" s="255"/>
      <c r="F9" s="255"/>
      <c r="G9" s="255"/>
      <c r="H9" s="255"/>
      <c r="I9" s="255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6" ht="16" customHeight="1" x14ac:dyDescent="0.25">
      <c r="A10" s="260" t="s">
        <v>115</v>
      </c>
      <c r="B10" s="260"/>
      <c r="C10" s="255"/>
      <c r="D10" s="255"/>
      <c r="E10" s="255"/>
      <c r="F10" s="255"/>
      <c r="G10" s="255"/>
      <c r="H10" s="255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</row>
    <row r="11" spans="1:26" ht="16" customHeight="1" x14ac:dyDescent="0.25">
      <c r="A11" s="260" t="s">
        <v>116</v>
      </c>
      <c r="B11" s="260"/>
      <c r="C11" s="255"/>
      <c r="D11" s="255"/>
      <c r="E11" s="255"/>
      <c r="F11" s="255"/>
      <c r="G11" s="255"/>
      <c r="H11" s="255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spans="1:26" ht="16" customHeight="1" x14ac:dyDescent="0.25">
      <c r="A12" s="260" t="s">
        <v>117</v>
      </c>
      <c r="B12" s="260"/>
      <c r="C12" s="255"/>
      <c r="D12" s="255"/>
      <c r="E12" s="255"/>
      <c r="F12" s="255"/>
      <c r="G12" s="255"/>
      <c r="H12" s="25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6" ht="16" customHeight="1" x14ac:dyDescent="0.25">
      <c r="A13" s="267" t="s">
        <v>128</v>
      </c>
      <c r="B13" s="260"/>
      <c r="C13" s="255"/>
      <c r="D13" s="255"/>
      <c r="E13" s="255"/>
      <c r="F13" s="255"/>
      <c r="G13" s="255"/>
      <c r="H13" s="255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spans="1:26" ht="16" customHeight="1" x14ac:dyDescent="0.35">
      <c r="A14" s="268" t="s">
        <v>118</v>
      </c>
      <c r="B14" s="261"/>
      <c r="C14" s="262"/>
      <c r="D14" s="262"/>
    </row>
    <row r="15" spans="1:26" ht="36" customHeight="1" x14ac:dyDescent="0.35">
      <c r="A15" s="258" t="s">
        <v>82</v>
      </c>
      <c r="B15" s="255"/>
      <c r="C15" s="255"/>
      <c r="D15" s="255"/>
      <c r="E15" s="255"/>
      <c r="F15" s="255"/>
      <c r="G15" s="255"/>
      <c r="H15" s="255"/>
      <c r="I15" s="255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6" ht="16" customHeight="1" x14ac:dyDescent="0.3">
      <c r="A16" s="263" t="s">
        <v>95</v>
      </c>
    </row>
    <row r="17" spans="1:23" ht="16" customHeight="1" x14ac:dyDescent="0.25">
      <c r="A17" s="264" t="s">
        <v>132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ht="16" customHeight="1" x14ac:dyDescent="0.25">
      <c r="A18" s="265" t="s">
        <v>125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ht="36" customHeight="1" x14ac:dyDescent="0.3">
      <c r="A19" s="266" t="s">
        <v>126</v>
      </c>
    </row>
    <row r="20" spans="1:23" ht="16" customHeight="1" x14ac:dyDescent="0.25">
      <c r="A20" s="264" t="s">
        <v>119</v>
      </c>
    </row>
    <row r="21" spans="1:23" ht="16" customHeight="1" x14ac:dyDescent="0.25">
      <c r="A21" s="265" t="s">
        <v>127</v>
      </c>
    </row>
  </sheetData>
  <hyperlinks>
    <hyperlink ref="A10" r:id="rId1" xr:uid="{F6C62463-AD84-454A-9ECF-BCA5797BBBB2}"/>
    <hyperlink ref="A11" r:id="rId2" xr:uid="{41DB53A5-0B5C-451F-BBF0-144CD55FE3FD}"/>
    <hyperlink ref="A12" r:id="rId3" xr:uid="{CE1E6B77-465D-46EC-94D1-F87A511AC8B2}"/>
    <hyperlink ref="A21" r:id="rId4" xr:uid="{7BCF40C7-AB8D-40E2-87DF-F39F90D11F86}"/>
    <hyperlink ref="A18" r:id="rId5" xr:uid="{66562669-C354-413C-99A5-5FAD93F30795}"/>
    <hyperlink ref="A14" r:id="rId6" xr:uid="{8B21BCEB-D015-4159-A754-452D2A0C6DEB}"/>
    <hyperlink ref="A13" r:id="rId7" display="Revisions policy BEIS standards for official statistics (opens in a new window)" xr:uid="{CEE31A65-EE6F-4584-93BA-4C61D14CCD6B}"/>
  </hyperlinks>
  <pageMargins left="0.7" right="0.7" top="0.75" bottom="0.75" header="0.3" footer="0.3"/>
  <pageSetup paperSize="9" orientation="portrait" verticalDpi="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A603-C8FE-497F-835A-A5E3005D965F}">
  <sheetPr>
    <tabColor theme="4" tint="0.39997558519241921"/>
    <pageSetUpPr fitToPage="1"/>
  </sheetPr>
  <dimension ref="A1:AP36"/>
  <sheetViews>
    <sheetView showGridLines="0" zoomScaleNormal="100" workbookViewId="0">
      <pane xSplit="1" ySplit="3" topLeftCell="B4" activePane="bottomRight" state="frozen"/>
      <selection activeCell="B4" sqref="B4:AN4"/>
      <selection pane="topRight" activeCell="B4" sqref="B4:AN4"/>
      <selection pane="bottomLeft" activeCell="B4" sqref="B4:AN4"/>
      <selection pane="bottomRight" activeCell="B2" sqref="B2:AN2"/>
    </sheetView>
  </sheetViews>
  <sheetFormatPr defaultColWidth="9.453125" defaultRowHeight="12.5" x14ac:dyDescent="0.25"/>
  <cols>
    <col min="1" max="1" width="17.453125" style="200" customWidth="1"/>
    <col min="2" max="42" width="8.7265625" style="200" customWidth="1"/>
    <col min="43" max="16384" width="9.453125" style="200"/>
  </cols>
  <sheetData>
    <row r="1" spans="1:42" ht="18" customHeight="1" x14ac:dyDescent="0.35">
      <c r="A1" s="198" t="s">
        <v>23</v>
      </c>
      <c r="B1" s="199"/>
      <c r="M1" s="201"/>
      <c r="N1" s="202"/>
      <c r="O1" s="202"/>
      <c r="P1" s="202"/>
      <c r="Q1" s="202"/>
      <c r="S1" s="203"/>
    </row>
    <row r="2" spans="1:42" ht="18" customHeight="1" x14ac:dyDescent="0.25">
      <c r="A2" s="204"/>
      <c r="B2" s="292" t="s">
        <v>23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04"/>
      <c r="AP2" s="204"/>
    </row>
    <row r="3" spans="1:42" ht="18" customHeight="1" x14ac:dyDescent="0.25">
      <c r="A3" s="205"/>
      <c r="B3" s="206">
        <v>1979</v>
      </c>
      <c r="C3" s="206">
        <v>1980</v>
      </c>
      <c r="D3" s="206">
        <v>1981</v>
      </c>
      <c r="E3" s="206">
        <v>1982</v>
      </c>
      <c r="F3" s="206">
        <v>1983</v>
      </c>
      <c r="G3" s="206">
        <v>1984</v>
      </c>
      <c r="H3" s="206">
        <v>1985</v>
      </c>
      <c r="I3" s="206">
        <v>1986</v>
      </c>
      <c r="J3" s="206">
        <v>1987</v>
      </c>
      <c r="K3" s="206">
        <v>1988</v>
      </c>
      <c r="L3" s="206">
        <v>1989</v>
      </c>
      <c r="M3" s="206">
        <v>1990</v>
      </c>
      <c r="N3" s="206">
        <v>1991</v>
      </c>
      <c r="O3" s="206">
        <v>1992</v>
      </c>
      <c r="P3" s="206">
        <v>1993</v>
      </c>
      <c r="Q3" s="206">
        <v>1994</v>
      </c>
      <c r="R3" s="206">
        <v>1995</v>
      </c>
      <c r="S3" s="206">
        <v>1996</v>
      </c>
      <c r="T3" s="206">
        <v>1997</v>
      </c>
      <c r="U3" s="206">
        <v>1998</v>
      </c>
      <c r="V3" s="206">
        <v>1999</v>
      </c>
      <c r="W3" s="206">
        <v>2000</v>
      </c>
      <c r="X3" s="206">
        <v>2001</v>
      </c>
      <c r="Y3" s="206">
        <v>2002</v>
      </c>
      <c r="Z3" s="206">
        <v>2003</v>
      </c>
      <c r="AA3" s="206">
        <v>2004</v>
      </c>
      <c r="AB3" s="206">
        <v>2005</v>
      </c>
      <c r="AC3" s="206">
        <v>2006</v>
      </c>
      <c r="AD3" s="206">
        <v>2007</v>
      </c>
      <c r="AE3" s="206">
        <v>2008</v>
      </c>
      <c r="AF3" s="206">
        <v>2009</v>
      </c>
      <c r="AG3" s="206">
        <v>2010</v>
      </c>
      <c r="AH3" s="206">
        <v>2011</v>
      </c>
      <c r="AI3" s="206">
        <v>2012</v>
      </c>
      <c r="AJ3" s="206">
        <v>2013</v>
      </c>
      <c r="AK3" s="206">
        <v>2014</v>
      </c>
      <c r="AL3" s="206">
        <v>2015</v>
      </c>
      <c r="AM3" s="206">
        <v>2016</v>
      </c>
      <c r="AN3" s="206">
        <v>2017</v>
      </c>
      <c r="AO3" s="206">
        <v>2018</v>
      </c>
      <c r="AP3" s="206">
        <v>2019</v>
      </c>
    </row>
    <row r="4" spans="1:42" ht="15.75" customHeight="1" x14ac:dyDescent="0.25">
      <c r="A4" s="207" t="s">
        <v>55</v>
      </c>
      <c r="B4" s="119">
        <v>1.8949375132387205</v>
      </c>
      <c r="C4" s="119">
        <v>2.0387387494180484</v>
      </c>
      <c r="D4" s="119">
        <v>1.7469028091952055</v>
      </c>
      <c r="E4" s="119">
        <v>1.72194264636723</v>
      </c>
      <c r="F4" s="119">
        <v>1.6809943507209111</v>
      </c>
      <c r="G4" s="119">
        <v>1.5177404104972201</v>
      </c>
      <c r="H4" s="119">
        <v>1.837117382159505</v>
      </c>
      <c r="I4" s="119">
        <v>2.1929739436361637</v>
      </c>
      <c r="J4" s="119">
        <v>2.3361488063520395</v>
      </c>
      <c r="K4" s="119">
        <v>2.2780202658219224</v>
      </c>
      <c r="L4" s="119">
        <v>2.0687350713532888</v>
      </c>
      <c r="M4" s="119">
        <v>2.276660894276453</v>
      </c>
      <c r="N4" s="119">
        <v>2.2650605512633728</v>
      </c>
      <c r="O4" s="119">
        <v>2.3911395848874455</v>
      </c>
      <c r="P4" s="119">
        <v>2.2116107745205746</v>
      </c>
      <c r="Q4" s="119">
        <v>2.0957636512234137</v>
      </c>
      <c r="R4" s="119">
        <v>2.1296480984693074</v>
      </c>
      <c r="S4" s="119">
        <v>1.9925869597343515</v>
      </c>
      <c r="T4" s="119">
        <v>2.2080671580671578</v>
      </c>
      <c r="U4" s="119">
        <v>2.6381512827250551</v>
      </c>
      <c r="V4" s="119">
        <v>2.5071801655288635</v>
      </c>
      <c r="W4" s="119">
        <v>2.6136699087915831</v>
      </c>
      <c r="X4" s="119">
        <v>2.7875531278855852</v>
      </c>
      <c r="Y4" s="119">
        <v>2.7624454279498911</v>
      </c>
      <c r="Z4" s="119">
        <v>2.5176940151723883</v>
      </c>
      <c r="AA4" s="119">
        <v>2.4905402263236307</v>
      </c>
      <c r="AB4" s="119">
        <v>2.3863718371029274</v>
      </c>
      <c r="AC4" s="119">
        <v>2.4437569517084916</v>
      </c>
      <c r="AD4" s="119">
        <v>2.3916195106391962</v>
      </c>
      <c r="AE4" s="119">
        <v>2.1943624218138131</v>
      </c>
      <c r="AF4" s="119">
        <v>1.9992334718936318</v>
      </c>
      <c r="AG4" s="119">
        <v>1.6837669026067286</v>
      </c>
      <c r="AH4" s="119">
        <v>1.5536482110850831</v>
      </c>
      <c r="AI4" s="119">
        <v>1.530675600534777</v>
      </c>
      <c r="AJ4" s="119">
        <v>1.6187499999999999</v>
      </c>
      <c r="AK4" s="119">
        <v>1.827018121911038</v>
      </c>
      <c r="AL4" s="119">
        <v>2.0351681957186543</v>
      </c>
      <c r="AM4" s="208">
        <v>1.8151147098515519</v>
      </c>
      <c r="AN4" s="208">
        <v>1.6803281221750572</v>
      </c>
      <c r="AO4" s="208">
        <v>1.7854832544130408</v>
      </c>
      <c r="AP4" s="208">
        <v>1.8359528586262865</v>
      </c>
    </row>
    <row r="5" spans="1:42" ht="15.75" customHeight="1" x14ac:dyDescent="0.25">
      <c r="A5" s="207" t="s">
        <v>0</v>
      </c>
      <c r="B5" s="119">
        <v>1.5461730565558143</v>
      </c>
      <c r="C5" s="119">
        <v>1.6726208780212968</v>
      </c>
      <c r="D5" s="119">
        <v>1.8046088135955543</v>
      </c>
      <c r="E5" s="119">
        <v>1.7888812962850744</v>
      </c>
      <c r="F5" s="119">
        <v>1.7049279665005164</v>
      </c>
      <c r="G5" s="119">
        <v>1.6918553858034671</v>
      </c>
      <c r="H5" s="119">
        <v>1.6961753356936164</v>
      </c>
      <c r="I5" s="119">
        <v>1.4937398761314911</v>
      </c>
      <c r="J5" s="119">
        <v>1.4182688495234614</v>
      </c>
      <c r="K5" s="119">
        <v>1.5053441352729293</v>
      </c>
      <c r="L5" s="119">
        <v>1.4854637260462893</v>
      </c>
      <c r="M5" s="119">
        <v>1.3990053727631988</v>
      </c>
      <c r="N5" s="119">
        <v>1.4271163041846531</v>
      </c>
      <c r="O5" s="119">
        <v>1.3561513010663038</v>
      </c>
      <c r="P5" s="119">
        <v>1.281726654652404</v>
      </c>
      <c r="Q5" s="119">
        <v>1.2905564307411019</v>
      </c>
      <c r="R5" s="119">
        <v>1.2071241912576929</v>
      </c>
      <c r="S5" s="119">
        <v>1.229353105185929</v>
      </c>
      <c r="T5" s="119">
        <v>1.4453405405405404</v>
      </c>
      <c r="U5" s="119">
        <v>1.481398573082076</v>
      </c>
      <c r="V5" s="119">
        <v>1.5184776819487598</v>
      </c>
      <c r="W5" s="119">
        <v>1.6426340688036938</v>
      </c>
      <c r="X5" s="119">
        <v>1.6082937474263339</v>
      </c>
      <c r="Y5" s="119">
        <v>1.5918790788387969</v>
      </c>
      <c r="Z5" s="119">
        <v>1.445668042881457</v>
      </c>
      <c r="AA5" s="119">
        <v>1.4747522850316706</v>
      </c>
      <c r="AB5" s="119">
        <v>1.4626441989490593</v>
      </c>
      <c r="AC5" s="119">
        <v>1.4661617882941143</v>
      </c>
      <c r="AD5" s="119">
        <v>1.4617383340233565</v>
      </c>
      <c r="AE5" s="119">
        <v>1.2533520145804617</v>
      </c>
      <c r="AF5" s="119">
        <v>1.1223622724720514</v>
      </c>
      <c r="AG5" s="119">
        <v>1.1661475408696695</v>
      </c>
      <c r="AH5" s="119">
        <v>1.1528493866868266</v>
      </c>
      <c r="AI5" s="119">
        <v>1.2328596961303775</v>
      </c>
      <c r="AJ5" s="119">
        <v>1.1765625</v>
      </c>
      <c r="AK5" s="119">
        <v>1.242174629324547</v>
      </c>
      <c r="AL5" s="119">
        <v>1.3776758409785932</v>
      </c>
      <c r="AM5" s="208">
        <v>1.2199730094466936</v>
      </c>
      <c r="AN5" s="208">
        <v>1.142348528982271</v>
      </c>
      <c r="AO5" s="208">
        <v>1.130152059943677</v>
      </c>
      <c r="AP5" s="208">
        <v>1.1400437131329162</v>
      </c>
    </row>
    <row r="6" spans="1:42" ht="15.75" customHeight="1" x14ac:dyDescent="0.25">
      <c r="A6" s="207" t="s">
        <v>1</v>
      </c>
      <c r="B6" s="119">
        <v>1.5461730565558143</v>
      </c>
      <c r="C6" s="119">
        <v>1.6726208780212968</v>
      </c>
      <c r="D6" s="119">
        <v>1.8046088135955543</v>
      </c>
      <c r="E6" s="119">
        <v>1.7888812962850744</v>
      </c>
      <c r="F6" s="119">
        <v>1.7049279665005164</v>
      </c>
      <c r="G6" s="119">
        <v>1.6918553858034671</v>
      </c>
      <c r="H6" s="119">
        <v>1.6961753356936164</v>
      </c>
      <c r="I6" s="119">
        <v>1.4937398761314911</v>
      </c>
      <c r="J6" s="119">
        <v>1.4182688495234614</v>
      </c>
      <c r="K6" s="119">
        <v>1.5053441352729293</v>
      </c>
      <c r="L6" s="119">
        <v>1.4854637260462893</v>
      </c>
      <c r="M6" s="119">
        <v>1.3990053727631988</v>
      </c>
      <c r="N6" s="119">
        <v>1.4271163041846531</v>
      </c>
      <c r="O6" s="119">
        <v>1.3561513010663038</v>
      </c>
      <c r="P6" s="119">
        <v>1.281726654652404</v>
      </c>
      <c r="Q6" s="119">
        <v>1.2905564307411019</v>
      </c>
      <c r="R6" s="119">
        <v>1.2071241912576929</v>
      </c>
      <c r="S6" s="119">
        <v>1.229353105185929</v>
      </c>
      <c r="T6" s="119">
        <v>1.4453405405405404</v>
      </c>
      <c r="U6" s="119">
        <v>1.481398573082076</v>
      </c>
      <c r="V6" s="119">
        <v>1.5184776819487598</v>
      </c>
      <c r="W6" s="119">
        <v>1.6426340688036938</v>
      </c>
      <c r="X6" s="119">
        <v>1.6082937474263339</v>
      </c>
      <c r="Y6" s="119">
        <v>1.5918790788387969</v>
      </c>
      <c r="Z6" s="119">
        <v>1.445668042881457</v>
      </c>
      <c r="AA6" s="119">
        <v>1.4747522850316706</v>
      </c>
      <c r="AB6" s="119">
        <v>1.4626441989490593</v>
      </c>
      <c r="AC6" s="119">
        <v>1.4661617882941143</v>
      </c>
      <c r="AD6" s="119">
        <v>1.4617383340233565</v>
      </c>
      <c r="AE6" s="119">
        <v>1.2533520145804617</v>
      </c>
      <c r="AF6" s="119">
        <v>1.1223622724720514</v>
      </c>
      <c r="AG6" s="119">
        <v>1.1661475408696695</v>
      </c>
      <c r="AH6" s="119">
        <v>1.1528493866868266</v>
      </c>
      <c r="AI6" s="119">
        <v>1.2328596961303775</v>
      </c>
      <c r="AJ6" s="119">
        <v>1.1765625</v>
      </c>
      <c r="AK6" s="119">
        <v>1.242174629324547</v>
      </c>
      <c r="AL6" s="119">
        <v>1.3776758409785932</v>
      </c>
      <c r="AM6" s="208">
        <v>1.2199730094466936</v>
      </c>
      <c r="AN6" s="208">
        <v>1.142348528982271</v>
      </c>
      <c r="AO6" s="208">
        <v>1.130152059943677</v>
      </c>
      <c r="AP6" s="208">
        <v>1.1400437131329162</v>
      </c>
    </row>
    <row r="7" spans="1:42" ht="15.75" customHeight="1" x14ac:dyDescent="0.25">
      <c r="A7" s="207" t="s">
        <v>17</v>
      </c>
      <c r="B7" s="119">
        <v>2.4805126032620204</v>
      </c>
      <c r="C7" s="119">
        <v>2.7180415834850535</v>
      </c>
      <c r="D7" s="119">
        <v>2.4087036169772045</v>
      </c>
      <c r="E7" s="119">
        <v>2.1539665960746608</v>
      </c>
      <c r="F7" s="119">
        <v>1.8678860165148163</v>
      </c>
      <c r="G7" s="119">
        <v>1.7231234064951797</v>
      </c>
      <c r="H7" s="119">
        <v>1.7526114350882849</v>
      </c>
      <c r="I7" s="119">
        <v>2.0367940777659692</v>
      </c>
      <c r="J7" s="119">
        <v>2.1684352550480428</v>
      </c>
      <c r="K7" s="119">
        <v>2.1901162003656265</v>
      </c>
      <c r="L7" s="119">
        <v>1.9366760417423117</v>
      </c>
      <c r="M7" s="119">
        <v>2.0728511167354915</v>
      </c>
      <c r="N7" s="119">
        <v>2.0218447077202661</v>
      </c>
      <c r="O7" s="119">
        <v>2.1218710781517398</v>
      </c>
      <c r="P7" s="119">
        <v>1.9371039380867596</v>
      </c>
      <c r="Q7" s="119">
        <v>2.0909033991607915</v>
      </c>
      <c r="R7" s="119">
        <v>2.1658245226447841</v>
      </c>
      <c r="S7" s="119">
        <v>2.1281951609563232</v>
      </c>
      <c r="T7" s="119">
        <v>2.2686453726453726</v>
      </c>
      <c r="U7" s="119">
        <v>2.457876231057186</v>
      </c>
      <c r="V7" s="119">
        <v>2.4034188460092323</v>
      </c>
      <c r="W7" s="119">
        <v>2.2482049729402416</v>
      </c>
      <c r="X7" s="119">
        <v>2.2301980565229287</v>
      </c>
      <c r="Y7" s="119">
        <v>2.3554752081614283</v>
      </c>
      <c r="Z7" s="119">
        <v>2.2871079449659986</v>
      </c>
      <c r="AA7" s="119">
        <v>2.3840077191679905</v>
      </c>
      <c r="AB7" s="119">
        <v>2.2026380947897053</v>
      </c>
      <c r="AC7" s="119">
        <v>2.0874761405954749</v>
      </c>
      <c r="AD7" s="119">
        <v>2.1497605663085548</v>
      </c>
      <c r="AE7" s="119">
        <v>1.95624981904527</v>
      </c>
      <c r="AF7" s="119">
        <v>1.7797033149533947</v>
      </c>
      <c r="AG7" s="119">
        <v>1.5911891684931445</v>
      </c>
      <c r="AH7" s="119">
        <v>1.5856019885328496</v>
      </c>
      <c r="AI7" s="119">
        <v>1.5834432398350287</v>
      </c>
      <c r="AJ7" s="119">
        <v>1.609375</v>
      </c>
      <c r="AK7" s="119">
        <v>1.8204283360790774</v>
      </c>
      <c r="AL7" s="119">
        <v>1.9541284403669725</v>
      </c>
      <c r="AM7" s="208">
        <v>1.7881241565452091</v>
      </c>
      <c r="AN7" s="208">
        <v>1.6715934956585699</v>
      </c>
      <c r="AO7" s="208">
        <v>1.728767880441292</v>
      </c>
      <c r="AP7" s="208">
        <v>1.6933881174652303</v>
      </c>
    </row>
    <row r="8" spans="1:42" ht="15.75" customHeight="1" x14ac:dyDescent="0.25">
      <c r="A8" s="207" t="s">
        <v>31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>
        <v>51.993875988232503</v>
      </c>
      <c r="O8" s="210">
        <v>49.610110140857422</v>
      </c>
      <c r="P8" s="210">
        <v>43.772229276335104</v>
      </c>
      <c r="Q8" s="210">
        <v>44.06423921441182</v>
      </c>
      <c r="R8" s="210">
        <v>41.881158276787119</v>
      </c>
      <c r="S8" s="210">
        <v>42.366061933154981</v>
      </c>
      <c r="T8" s="210">
        <v>51.932219492219488</v>
      </c>
      <c r="U8" s="210">
        <v>53.483310706722349</v>
      </c>
      <c r="V8" s="210">
        <v>55.959925680918495</v>
      </c>
      <c r="W8" s="210">
        <v>58.489346402755174</v>
      </c>
      <c r="X8" s="210">
        <v>54.754925055275763</v>
      </c>
      <c r="Y8" s="210">
        <v>49.10777886130073</v>
      </c>
      <c r="Z8" s="210">
        <v>45.941004760378085</v>
      </c>
      <c r="AA8" s="210">
        <v>47.080493324609073</v>
      </c>
      <c r="AB8" s="210">
        <v>43.544487924107742</v>
      </c>
      <c r="AC8" s="210">
        <v>41.56306427997783</v>
      </c>
      <c r="AD8" s="210">
        <v>40.598913398661743</v>
      </c>
      <c r="AE8" s="210">
        <v>31.294375139037371</v>
      </c>
      <c r="AF8" s="210">
        <v>29.70439863328475</v>
      </c>
      <c r="AG8" s="210">
        <v>29.467924759682624</v>
      </c>
      <c r="AH8" s="210">
        <v>28.329203113671049</v>
      </c>
      <c r="AI8" s="210">
        <v>30.960752643104129</v>
      </c>
      <c r="AJ8" s="210">
        <v>30.562499999999996</v>
      </c>
      <c r="AK8" s="210">
        <v>34.197693574958812</v>
      </c>
      <c r="AL8" s="210">
        <v>37.603975535168196</v>
      </c>
      <c r="AM8" s="211">
        <v>33.1889338731444</v>
      </c>
      <c r="AN8" s="211">
        <v>30.114012437345828</v>
      </c>
      <c r="AO8" s="211">
        <v>28.982980586168239</v>
      </c>
      <c r="AP8" s="211">
        <v>29.263488457060657</v>
      </c>
    </row>
    <row r="9" spans="1:42" ht="15.75" customHeight="1" x14ac:dyDescent="0.25">
      <c r="A9" s="207" t="s">
        <v>2</v>
      </c>
      <c r="B9" s="119">
        <v>11.142836263503494</v>
      </c>
      <c r="C9" s="119">
        <v>13.099385844842788</v>
      </c>
      <c r="D9" s="119">
        <v>14.30489983290248</v>
      </c>
      <c r="E9" s="119">
        <v>14.552477126286577</v>
      </c>
      <c r="F9" s="119">
        <v>13.860296251814802</v>
      </c>
      <c r="G9" s="119">
        <v>13.778180137329146</v>
      </c>
      <c r="H9" s="119">
        <v>13.594192841752577</v>
      </c>
      <c r="I9" s="119">
        <v>11.857819474475024</v>
      </c>
      <c r="J9" s="119">
        <v>11.180930670823139</v>
      </c>
      <c r="K9" s="119">
        <v>11.972072635056708</v>
      </c>
      <c r="L9" s="119">
        <v>11.95613766510241</v>
      </c>
      <c r="M9" s="119">
        <v>10.98773056258603</v>
      </c>
      <c r="N9" s="119">
        <v>11.277086483232088</v>
      </c>
      <c r="O9" s="119">
        <v>10.598753784720698</v>
      </c>
      <c r="P9" s="119">
        <v>9.7323981366331882</v>
      </c>
      <c r="Q9" s="119">
        <v>9.7361319404590816</v>
      </c>
      <c r="R9" s="119">
        <v>8.8429067382041975</v>
      </c>
      <c r="S9" s="119">
        <v>9.0482067648986053</v>
      </c>
      <c r="T9" s="119">
        <v>10.817485667485666</v>
      </c>
      <c r="U9" s="119">
        <v>11.09953400337262</v>
      </c>
      <c r="V9" s="119">
        <v>11.292662770372546</v>
      </c>
      <c r="W9" s="119">
        <v>12.2439299095485</v>
      </c>
      <c r="X9" s="119">
        <v>11.984599556641683</v>
      </c>
      <c r="Y9" s="119">
        <v>11.828495986797691</v>
      </c>
      <c r="Z9" s="119">
        <v>10.741759574366965</v>
      </c>
      <c r="AA9" s="119">
        <v>10.971080055035351</v>
      </c>
      <c r="AB9" s="119">
        <v>10.899672742165436</v>
      </c>
      <c r="AC9" s="119">
        <v>10.936878670925351</v>
      </c>
      <c r="AD9" s="119">
        <v>10.89114436517905</v>
      </c>
      <c r="AE9" s="119">
        <v>9.343600689442102</v>
      </c>
      <c r="AF9" s="119">
        <v>8.356665715003416</v>
      </c>
      <c r="AG9" s="119">
        <v>8.68268592037243</v>
      </c>
      <c r="AH9" s="119">
        <v>8.5873382357349524</v>
      </c>
      <c r="AI9" s="119">
        <v>9.1748352432476636</v>
      </c>
      <c r="AJ9" s="119">
        <v>8.7781250000000011</v>
      </c>
      <c r="AK9" s="119">
        <v>9.257001647446458</v>
      </c>
      <c r="AL9" s="119">
        <v>10.282874617737003</v>
      </c>
      <c r="AM9" s="208">
        <v>9.0836707152496619</v>
      </c>
      <c r="AN9" s="208">
        <v>8.5012820572253887</v>
      </c>
      <c r="AO9" s="208">
        <v>8.4209272554171175</v>
      </c>
      <c r="AP9" s="208">
        <v>8.5109166064857096</v>
      </c>
    </row>
    <row r="10" spans="1:42" ht="15.75" customHeight="1" x14ac:dyDescent="0.25">
      <c r="A10" s="207" t="s">
        <v>3</v>
      </c>
      <c r="B10" s="119">
        <v>1.5461730565558143</v>
      </c>
      <c r="C10" s="119">
        <v>1.6726208780212968</v>
      </c>
      <c r="D10" s="119">
        <v>1.8046088135955543</v>
      </c>
      <c r="E10" s="119">
        <v>1.7888812962850744</v>
      </c>
      <c r="F10" s="119">
        <v>1.7049279665005164</v>
      </c>
      <c r="G10" s="119">
        <v>1.6918553858034671</v>
      </c>
      <c r="H10" s="119">
        <v>1.6961753356936164</v>
      </c>
      <c r="I10" s="119">
        <v>1.4937398761314911</v>
      </c>
      <c r="J10" s="119">
        <v>1.4182688495234614</v>
      </c>
      <c r="K10" s="119">
        <v>1.5053441352729293</v>
      </c>
      <c r="L10" s="119">
        <v>1.4854637260462893</v>
      </c>
      <c r="M10" s="119">
        <v>1.3990053727631988</v>
      </c>
      <c r="N10" s="119">
        <v>1.4271163041846531</v>
      </c>
      <c r="O10" s="119">
        <v>1.3561513010663038</v>
      </c>
      <c r="P10" s="119">
        <v>1.281726654652404</v>
      </c>
      <c r="Q10" s="119">
        <v>1.2905564307411019</v>
      </c>
      <c r="R10" s="119">
        <v>1.2071241912576929</v>
      </c>
      <c r="S10" s="119">
        <v>1.229353105185929</v>
      </c>
      <c r="T10" s="119">
        <v>1.4453405405405404</v>
      </c>
      <c r="U10" s="119">
        <v>1.481398573082076</v>
      </c>
      <c r="V10" s="119">
        <v>1.5184776819487598</v>
      </c>
      <c r="W10" s="119">
        <v>1.6426340688036938</v>
      </c>
      <c r="X10" s="119">
        <v>1.6082937474263339</v>
      </c>
      <c r="Y10" s="119">
        <v>1.5918790788387969</v>
      </c>
      <c r="Z10" s="119">
        <v>1.445668042881457</v>
      </c>
      <c r="AA10" s="119">
        <v>1.4747522850316706</v>
      </c>
      <c r="AB10" s="119">
        <v>1.4626441989490593</v>
      </c>
      <c r="AC10" s="119">
        <v>1.4661617882941143</v>
      </c>
      <c r="AD10" s="119">
        <v>1.4617383340233565</v>
      </c>
      <c r="AE10" s="119">
        <v>1.2533520145804617</v>
      </c>
      <c r="AF10" s="119">
        <v>1.1223622724720514</v>
      </c>
      <c r="AG10" s="119">
        <v>1.1661475408696695</v>
      </c>
      <c r="AH10" s="119">
        <v>1.1528493866868266</v>
      </c>
      <c r="AI10" s="119">
        <v>1.2328596961303775</v>
      </c>
      <c r="AJ10" s="119">
        <v>1.1765625</v>
      </c>
      <c r="AK10" s="119">
        <v>1.242174629324547</v>
      </c>
      <c r="AL10" s="119">
        <v>1.3776758409785932</v>
      </c>
      <c r="AM10" s="208">
        <v>1.2199730094466936</v>
      </c>
      <c r="AN10" s="208">
        <v>1.142348528982271</v>
      </c>
      <c r="AO10" s="208">
        <v>1.130152059943677</v>
      </c>
      <c r="AP10" s="208">
        <v>1.1400437131329162</v>
      </c>
    </row>
    <row r="11" spans="1:42" ht="15.75" customHeight="1" x14ac:dyDescent="0.25">
      <c r="A11" s="207" t="s">
        <v>4</v>
      </c>
      <c r="B11" s="119">
        <v>1.5461730565558143</v>
      </c>
      <c r="C11" s="119">
        <v>1.6726208780212968</v>
      </c>
      <c r="D11" s="119">
        <v>1.8046088135955543</v>
      </c>
      <c r="E11" s="119">
        <v>1.7888812962850744</v>
      </c>
      <c r="F11" s="119">
        <v>1.7049279665005164</v>
      </c>
      <c r="G11" s="119">
        <v>1.6918553858034671</v>
      </c>
      <c r="H11" s="119">
        <v>1.6961753356936164</v>
      </c>
      <c r="I11" s="119">
        <v>1.4937398761314911</v>
      </c>
      <c r="J11" s="119">
        <v>1.4182688495234614</v>
      </c>
      <c r="K11" s="119">
        <v>1.5053441352729293</v>
      </c>
      <c r="L11" s="119">
        <v>1.4854637260462893</v>
      </c>
      <c r="M11" s="119">
        <v>1.3990053727631988</v>
      </c>
      <c r="N11" s="119">
        <v>1.4271163041846531</v>
      </c>
      <c r="O11" s="119">
        <v>1.3561513010663038</v>
      </c>
      <c r="P11" s="119">
        <v>1.281726654652404</v>
      </c>
      <c r="Q11" s="119">
        <v>1.2905564307411019</v>
      </c>
      <c r="R11" s="119">
        <v>1.2071241912576929</v>
      </c>
      <c r="S11" s="119">
        <v>1.229353105185929</v>
      </c>
      <c r="T11" s="119">
        <v>1.4453405405405404</v>
      </c>
      <c r="U11" s="119">
        <v>1.481398573082076</v>
      </c>
      <c r="V11" s="119">
        <v>1.5184776819487598</v>
      </c>
      <c r="W11" s="119">
        <v>1.6426340688036938</v>
      </c>
      <c r="X11" s="119">
        <v>1.6082937474263339</v>
      </c>
      <c r="Y11" s="119">
        <v>1.5918790788387969</v>
      </c>
      <c r="Z11" s="119">
        <v>1.445668042881457</v>
      </c>
      <c r="AA11" s="119">
        <v>1.4747522850316706</v>
      </c>
      <c r="AB11" s="119">
        <v>1.4626441989490593</v>
      </c>
      <c r="AC11" s="119">
        <v>1.4661617882941143</v>
      </c>
      <c r="AD11" s="119">
        <v>1.4617383340233565</v>
      </c>
      <c r="AE11" s="119">
        <v>1.2533520145804617</v>
      </c>
      <c r="AF11" s="119">
        <v>1.1223622724720514</v>
      </c>
      <c r="AG11" s="119">
        <v>1.1661475408696695</v>
      </c>
      <c r="AH11" s="119">
        <v>1.1528493866868266</v>
      </c>
      <c r="AI11" s="119">
        <v>1.2328596961303775</v>
      </c>
      <c r="AJ11" s="119">
        <v>1.1765625</v>
      </c>
      <c r="AK11" s="119">
        <v>1.242174629324547</v>
      </c>
      <c r="AL11" s="119">
        <v>1.3776758409785932</v>
      </c>
      <c r="AM11" s="208">
        <v>1.2199730094466936</v>
      </c>
      <c r="AN11" s="208">
        <v>1.142348528982271</v>
      </c>
      <c r="AO11" s="208">
        <v>1.130152059943677</v>
      </c>
      <c r="AP11" s="208">
        <v>1.1400437131329162</v>
      </c>
    </row>
    <row r="12" spans="1:42" ht="15.75" customHeight="1" x14ac:dyDescent="0.25">
      <c r="A12" s="207" t="s">
        <v>5</v>
      </c>
      <c r="B12" s="119">
        <v>1.5461730565558143</v>
      </c>
      <c r="C12" s="119">
        <v>1.6726208780212968</v>
      </c>
      <c r="D12" s="119">
        <v>1.8046088135955543</v>
      </c>
      <c r="E12" s="119">
        <v>1.7888812962850744</v>
      </c>
      <c r="F12" s="119">
        <v>1.7049279665005164</v>
      </c>
      <c r="G12" s="119">
        <v>1.6918553858034671</v>
      </c>
      <c r="H12" s="119">
        <v>1.6961753356936164</v>
      </c>
      <c r="I12" s="119">
        <v>1.4937398761314911</v>
      </c>
      <c r="J12" s="119">
        <v>1.4182688495234614</v>
      </c>
      <c r="K12" s="119">
        <v>1.5053441352729293</v>
      </c>
      <c r="L12" s="119">
        <v>1.4854637260462893</v>
      </c>
      <c r="M12" s="119">
        <v>1.3990053727631988</v>
      </c>
      <c r="N12" s="119">
        <v>1.4271163041846531</v>
      </c>
      <c r="O12" s="119">
        <v>1.3561513010663038</v>
      </c>
      <c r="P12" s="119">
        <v>1.281726654652404</v>
      </c>
      <c r="Q12" s="119">
        <v>1.2905564307411019</v>
      </c>
      <c r="R12" s="119">
        <v>1.2071241912576929</v>
      </c>
      <c r="S12" s="119">
        <v>1.229353105185929</v>
      </c>
      <c r="T12" s="119">
        <v>1.4453405405405404</v>
      </c>
      <c r="U12" s="119">
        <v>1.481398573082076</v>
      </c>
      <c r="V12" s="119">
        <v>1.5184776819487598</v>
      </c>
      <c r="W12" s="119">
        <v>1.6426340688036938</v>
      </c>
      <c r="X12" s="119">
        <v>1.6082937474263339</v>
      </c>
      <c r="Y12" s="119">
        <v>1.5918790788387969</v>
      </c>
      <c r="Z12" s="119">
        <v>1.445668042881457</v>
      </c>
      <c r="AA12" s="119">
        <v>1.4747522850316706</v>
      </c>
      <c r="AB12" s="119">
        <v>1.4626441989490593</v>
      </c>
      <c r="AC12" s="119">
        <v>1.4661617882941143</v>
      </c>
      <c r="AD12" s="119">
        <v>1.4617383340233565</v>
      </c>
      <c r="AE12" s="119">
        <v>1.2533520145804617</v>
      </c>
      <c r="AF12" s="119">
        <v>1.1223622724720514</v>
      </c>
      <c r="AG12" s="119">
        <v>1.1661475408696695</v>
      </c>
      <c r="AH12" s="119">
        <v>1.1528493866868266</v>
      </c>
      <c r="AI12" s="119">
        <v>1.2328596961303775</v>
      </c>
      <c r="AJ12" s="119">
        <v>1.1765625</v>
      </c>
      <c r="AK12" s="119">
        <v>1.242174629324547</v>
      </c>
      <c r="AL12" s="119">
        <v>1.3776758409785932</v>
      </c>
      <c r="AM12" s="208">
        <v>1.2199730094466936</v>
      </c>
      <c r="AN12" s="208">
        <v>1.142348528982271</v>
      </c>
      <c r="AO12" s="208">
        <v>1.130152059943677</v>
      </c>
      <c r="AP12" s="208">
        <v>1.1400437131329162</v>
      </c>
    </row>
    <row r="13" spans="1:42" ht="15.75" customHeight="1" x14ac:dyDescent="0.25">
      <c r="A13" s="207" t="s">
        <v>6</v>
      </c>
      <c r="B13" s="119">
        <v>1.5461730565558143</v>
      </c>
      <c r="C13" s="119">
        <v>1.6726208780212968</v>
      </c>
      <c r="D13" s="119">
        <v>1.8046088135955543</v>
      </c>
      <c r="E13" s="119">
        <v>1.7888812962850744</v>
      </c>
      <c r="F13" s="119">
        <v>1.7049279665005164</v>
      </c>
      <c r="G13" s="119">
        <v>1.6918553858034671</v>
      </c>
      <c r="H13" s="119">
        <v>1.6961753356936164</v>
      </c>
      <c r="I13" s="119">
        <v>1.4937398761314911</v>
      </c>
      <c r="J13" s="119">
        <v>1.4182688495234614</v>
      </c>
      <c r="K13" s="119">
        <v>1.5053441352729293</v>
      </c>
      <c r="L13" s="119">
        <v>1.4854637260462893</v>
      </c>
      <c r="M13" s="119">
        <v>1.3990053727631988</v>
      </c>
      <c r="N13" s="119">
        <v>1.4271163041846531</v>
      </c>
      <c r="O13" s="119">
        <v>1.3561513010663038</v>
      </c>
      <c r="P13" s="119">
        <v>1.281726654652404</v>
      </c>
      <c r="Q13" s="119">
        <v>1.2905564307411019</v>
      </c>
      <c r="R13" s="119">
        <v>1.2071241912576929</v>
      </c>
      <c r="S13" s="119">
        <v>1.229353105185929</v>
      </c>
      <c r="T13" s="119">
        <v>1.4453405405405404</v>
      </c>
      <c r="U13" s="119">
        <v>1.481398573082076</v>
      </c>
      <c r="V13" s="119">
        <v>1.5184776819487598</v>
      </c>
      <c r="W13" s="119">
        <v>1.6426340688036938</v>
      </c>
      <c r="X13" s="119">
        <v>1.6082937474263339</v>
      </c>
      <c r="Y13" s="119">
        <v>1.5918790788387969</v>
      </c>
      <c r="Z13" s="119">
        <v>1.445668042881457</v>
      </c>
      <c r="AA13" s="119">
        <v>1.4747522850316706</v>
      </c>
      <c r="AB13" s="119">
        <v>1.4626441989490593</v>
      </c>
      <c r="AC13" s="119">
        <v>1.4661617882941143</v>
      </c>
      <c r="AD13" s="119">
        <v>1.4617383340233565</v>
      </c>
      <c r="AE13" s="119">
        <v>1.2533520145804617</v>
      </c>
      <c r="AF13" s="119">
        <v>1.1223622724720514</v>
      </c>
      <c r="AG13" s="119">
        <v>1.1661475408696695</v>
      </c>
      <c r="AH13" s="119">
        <v>1.1528493866868266</v>
      </c>
      <c r="AI13" s="119">
        <v>1.2328596961303775</v>
      </c>
      <c r="AJ13" s="119">
        <v>1.1765625</v>
      </c>
      <c r="AK13" s="119">
        <v>1.242174629324547</v>
      </c>
      <c r="AL13" s="119">
        <v>1.3776758409785932</v>
      </c>
      <c r="AM13" s="208">
        <v>1.2199730094466936</v>
      </c>
      <c r="AN13" s="208">
        <v>1.142348528982271</v>
      </c>
      <c r="AO13" s="208">
        <v>1.130152059943677</v>
      </c>
      <c r="AP13" s="208">
        <v>1.1400437131329162</v>
      </c>
    </row>
    <row r="14" spans="1:42" ht="15.75" customHeight="1" x14ac:dyDescent="0.25">
      <c r="A14" s="207" t="s">
        <v>32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10">
        <v>131.89534777263682</v>
      </c>
      <c r="O14" s="210">
        <v>138.64481986923514</v>
      </c>
      <c r="P14" s="210">
        <v>137.99329681610027</v>
      </c>
      <c r="Q14" s="210">
        <v>160.91797073225095</v>
      </c>
      <c r="R14" s="210">
        <v>198.39087896480981</v>
      </c>
      <c r="S14" s="210">
        <v>238.14766375470552</v>
      </c>
      <c r="T14" s="210">
        <v>305.69795249795249</v>
      </c>
      <c r="U14" s="210">
        <v>354.99164466688518</v>
      </c>
      <c r="V14" s="210">
        <v>383.54056259622359</v>
      </c>
      <c r="W14" s="210">
        <v>427.33406501911213</v>
      </c>
      <c r="X14" s="210">
        <v>412.63837663621791</v>
      </c>
      <c r="Y14" s="210">
        <v>386.89385642487434</v>
      </c>
      <c r="Z14" s="210">
        <v>366.32911595008392</v>
      </c>
      <c r="AA14" s="210">
        <v>371.2438271667146</v>
      </c>
      <c r="AB14" s="210">
        <v>362.69904185784583</v>
      </c>
      <c r="AC14" s="210">
        <v>387.2006854725027</v>
      </c>
      <c r="AD14" s="210">
        <v>367.37918808856654</v>
      </c>
      <c r="AE14" s="210">
        <v>316.03308383875435</v>
      </c>
      <c r="AF14" s="210">
        <v>315.06581679136258</v>
      </c>
      <c r="AG14" s="210">
        <v>320.88785415527934</v>
      </c>
      <c r="AH14" s="210">
        <v>322.06063095136761</v>
      </c>
      <c r="AI14" s="210">
        <v>356.2583796609772</v>
      </c>
      <c r="AJ14" s="210">
        <v>349.34687499999995</v>
      </c>
      <c r="AK14" s="210">
        <v>383.22734761120262</v>
      </c>
      <c r="AL14" s="210">
        <v>426.90214067278288</v>
      </c>
      <c r="AM14" s="211">
        <v>379.92037786774631</v>
      </c>
      <c r="AN14" s="211">
        <v>353.44963019164925</v>
      </c>
      <c r="AO14" s="211">
        <v>360.41805213994439</v>
      </c>
      <c r="AP14" s="211">
        <v>370.85158170102454</v>
      </c>
    </row>
    <row r="15" spans="1:42" ht="15.75" customHeight="1" x14ac:dyDescent="0.25">
      <c r="A15" s="207" t="s">
        <v>7</v>
      </c>
      <c r="B15" s="119">
        <v>1.5461730565558143</v>
      </c>
      <c r="C15" s="119">
        <v>1.6726208780212968</v>
      </c>
      <c r="D15" s="119">
        <v>1.8046088135955543</v>
      </c>
      <c r="E15" s="119">
        <v>1.7888812962850744</v>
      </c>
      <c r="F15" s="119">
        <v>1.7049279665005164</v>
      </c>
      <c r="G15" s="119">
        <v>1.6918553858034671</v>
      </c>
      <c r="H15" s="119">
        <v>1.6961753356936164</v>
      </c>
      <c r="I15" s="119">
        <v>1.4937398761314911</v>
      </c>
      <c r="J15" s="119">
        <v>1.4182688495234614</v>
      </c>
      <c r="K15" s="119">
        <v>1.5053441352729293</v>
      </c>
      <c r="L15" s="119">
        <v>1.4854637260462893</v>
      </c>
      <c r="M15" s="119">
        <v>1.3990053727631988</v>
      </c>
      <c r="N15" s="119">
        <v>1.4271163041846531</v>
      </c>
      <c r="O15" s="119">
        <v>1.3561513010663038</v>
      </c>
      <c r="P15" s="119">
        <v>1.281726654652404</v>
      </c>
      <c r="Q15" s="119">
        <v>1.2905564307411019</v>
      </c>
      <c r="R15" s="119">
        <v>1.2071241912576929</v>
      </c>
      <c r="S15" s="119">
        <v>1.229353105185929</v>
      </c>
      <c r="T15" s="119">
        <v>1.4453405405405404</v>
      </c>
      <c r="U15" s="119">
        <v>1.481398573082076</v>
      </c>
      <c r="V15" s="119">
        <v>1.5184776819487598</v>
      </c>
      <c r="W15" s="119">
        <v>1.6426340688036938</v>
      </c>
      <c r="X15" s="119">
        <v>1.6082937474263339</v>
      </c>
      <c r="Y15" s="119">
        <v>1.5918790788387969</v>
      </c>
      <c r="Z15" s="119">
        <v>1.445668042881457</v>
      </c>
      <c r="AA15" s="119">
        <v>1.4747522850316706</v>
      </c>
      <c r="AB15" s="119">
        <v>1.4626441989490593</v>
      </c>
      <c r="AC15" s="119">
        <v>1.4661617882941143</v>
      </c>
      <c r="AD15" s="119">
        <v>1.4617383340233565</v>
      </c>
      <c r="AE15" s="119">
        <v>1.2533520145804617</v>
      </c>
      <c r="AF15" s="119">
        <v>1.1223622724720514</v>
      </c>
      <c r="AG15" s="119">
        <v>1.1661475408696695</v>
      </c>
      <c r="AH15" s="119">
        <v>1.1528493866868266</v>
      </c>
      <c r="AI15" s="119">
        <v>1.2328596961303775</v>
      </c>
      <c r="AJ15" s="119">
        <v>1.1765625</v>
      </c>
      <c r="AK15" s="119">
        <v>1.242174629324547</v>
      </c>
      <c r="AL15" s="119">
        <v>1.3776758409785932</v>
      </c>
      <c r="AM15" s="208">
        <v>1.2199730094466936</v>
      </c>
      <c r="AN15" s="208">
        <v>1.142348528982271</v>
      </c>
      <c r="AO15" s="208">
        <v>1.130152059943677</v>
      </c>
      <c r="AP15" s="208">
        <v>1.1400437131329162</v>
      </c>
    </row>
    <row r="16" spans="1:42" ht="15.75" customHeight="1" x14ac:dyDescent="0.25">
      <c r="A16" s="207" t="s">
        <v>8</v>
      </c>
      <c r="B16" s="119">
        <v>1.5461730565558143</v>
      </c>
      <c r="C16" s="119">
        <v>1.6726208780212968</v>
      </c>
      <c r="D16" s="119">
        <v>1.8046088135955543</v>
      </c>
      <c r="E16" s="119">
        <v>1.7888812962850744</v>
      </c>
      <c r="F16" s="119">
        <v>1.7049279665005164</v>
      </c>
      <c r="G16" s="119">
        <v>1.6918553858034671</v>
      </c>
      <c r="H16" s="119">
        <v>1.6961753356936164</v>
      </c>
      <c r="I16" s="119">
        <v>1.4937398761314911</v>
      </c>
      <c r="J16" s="119">
        <v>1.4182688495234614</v>
      </c>
      <c r="K16" s="119">
        <v>1.5053441352729293</v>
      </c>
      <c r="L16" s="119">
        <v>1.4854637260462893</v>
      </c>
      <c r="M16" s="119">
        <v>1.3990053727631988</v>
      </c>
      <c r="N16" s="119">
        <v>1.4271163041846531</v>
      </c>
      <c r="O16" s="119">
        <v>1.3561513010663038</v>
      </c>
      <c r="P16" s="119">
        <v>1.281726654652404</v>
      </c>
      <c r="Q16" s="119">
        <v>1.2905564307411019</v>
      </c>
      <c r="R16" s="119">
        <v>1.2071241912576929</v>
      </c>
      <c r="S16" s="119">
        <v>1.229353105185929</v>
      </c>
      <c r="T16" s="119">
        <v>1.4453405405405404</v>
      </c>
      <c r="U16" s="119">
        <v>1.481398573082076</v>
      </c>
      <c r="V16" s="119">
        <v>1.5184776819487598</v>
      </c>
      <c r="W16" s="119">
        <v>1.6426340688036938</v>
      </c>
      <c r="X16" s="119">
        <v>1.6082937474263339</v>
      </c>
      <c r="Y16" s="119">
        <v>1.5918790788387969</v>
      </c>
      <c r="Z16" s="119">
        <v>1.445668042881457</v>
      </c>
      <c r="AA16" s="119">
        <v>1.4747522850316706</v>
      </c>
      <c r="AB16" s="119">
        <v>1.4626441989490593</v>
      </c>
      <c r="AC16" s="119">
        <v>1.4661617882941143</v>
      </c>
      <c r="AD16" s="119">
        <v>1.4617383340233565</v>
      </c>
      <c r="AE16" s="119">
        <v>1.2533520145804617</v>
      </c>
      <c r="AF16" s="119">
        <v>1.1223622724720514</v>
      </c>
      <c r="AG16" s="119">
        <v>1.1661475408696695</v>
      </c>
      <c r="AH16" s="119">
        <v>1.1528493866868266</v>
      </c>
      <c r="AI16" s="119">
        <v>1.2328596961303775</v>
      </c>
      <c r="AJ16" s="119">
        <v>1.1765625</v>
      </c>
      <c r="AK16" s="119">
        <v>1.242174629324547</v>
      </c>
      <c r="AL16" s="119">
        <v>1.3776758409785932</v>
      </c>
      <c r="AM16" s="208">
        <v>1.2199730094466936</v>
      </c>
      <c r="AN16" s="208">
        <v>1.142348528982271</v>
      </c>
      <c r="AO16" s="208">
        <v>1.130152059943677</v>
      </c>
      <c r="AP16" s="208">
        <v>1.1400437131329162</v>
      </c>
    </row>
    <row r="17" spans="1:42" ht="15.75" customHeight="1" x14ac:dyDescent="0.25">
      <c r="A17" s="207" t="s">
        <v>15</v>
      </c>
      <c r="B17" s="210">
        <v>464.30311374708742</v>
      </c>
      <c r="C17" s="210">
        <v>526.91504818432236</v>
      </c>
      <c r="D17" s="210">
        <v>443.19337283641659</v>
      </c>
      <c r="E17" s="210">
        <v>434.96771843341975</v>
      </c>
      <c r="F17" s="210">
        <v>359.93196554080714</v>
      </c>
      <c r="G17" s="210">
        <v>316.07790979535281</v>
      </c>
      <c r="H17" s="210">
        <v>306.18563156387393</v>
      </c>
      <c r="I17" s="210">
        <v>247.03221314178916</v>
      </c>
      <c r="J17" s="210">
        <v>236.4618007963594</v>
      </c>
      <c r="K17" s="210">
        <v>227.93312844442571</v>
      </c>
      <c r="L17" s="210">
        <v>225.66618319277262</v>
      </c>
      <c r="M17" s="210">
        <v>257.17419297544512</v>
      </c>
      <c r="N17" s="210">
        <v>237.25571030227914</v>
      </c>
      <c r="O17" s="210">
        <v>222.34060292246258</v>
      </c>
      <c r="P17" s="210">
        <v>166.91987904060665</v>
      </c>
      <c r="Q17" s="210">
        <v>156.49031937290351</v>
      </c>
      <c r="R17" s="210">
        <v>148.4383620009468</v>
      </c>
      <c r="S17" s="210">
        <v>169.80986918724182</v>
      </c>
      <c r="T17" s="210">
        <v>198.19262899262898</v>
      </c>
      <c r="U17" s="210">
        <v>216.86836216583225</v>
      </c>
      <c r="V17" s="210">
        <v>184.25747898855124</v>
      </c>
      <c r="W17" s="210">
        <v>163.24368921015781</v>
      </c>
      <c r="X17" s="210">
        <v>174.97515813598233</v>
      </c>
      <c r="Y17" s="210">
        <v>187.9152351661541</v>
      </c>
      <c r="Z17" s="210">
        <v>189.35074662333597</v>
      </c>
      <c r="AA17" s="210">
        <v>198.15896524157304</v>
      </c>
      <c r="AB17" s="210">
        <v>200.1998848607941</v>
      </c>
      <c r="AC17" s="210">
        <v>214.12623971367978</v>
      </c>
      <c r="AD17" s="210">
        <v>235.6319274537226</v>
      </c>
      <c r="AE17" s="210">
        <v>189.45401331020534</v>
      </c>
      <c r="AF17" s="210">
        <v>145.90159282232813</v>
      </c>
      <c r="AG17" s="210">
        <v>135.54465426561705</v>
      </c>
      <c r="AH17" s="210">
        <v>127.77269348512151</v>
      </c>
      <c r="AI17" s="210">
        <v>126.47407952281432</v>
      </c>
      <c r="AJ17" s="210">
        <v>152.49687499999999</v>
      </c>
      <c r="AK17" s="210">
        <v>174.37891268533772</v>
      </c>
      <c r="AL17" s="210">
        <v>185.0183486238532</v>
      </c>
      <c r="AM17" s="211">
        <v>146.83265856950067</v>
      </c>
      <c r="AN17" s="211">
        <v>144.46078135953695</v>
      </c>
      <c r="AO17" s="211">
        <v>147.30071792524328</v>
      </c>
      <c r="AP17" s="211">
        <v>139.15857770374993</v>
      </c>
    </row>
    <row r="18" spans="1:42" ht="15.75" customHeight="1" x14ac:dyDescent="0.25">
      <c r="A18" s="207" t="s">
        <v>56</v>
      </c>
      <c r="B18" s="210">
        <v>1025.2065240415166</v>
      </c>
      <c r="C18" s="210">
        <v>1411.8990789415884</v>
      </c>
      <c r="D18" s="210">
        <v>1368.2594674698275</v>
      </c>
      <c r="E18" s="210">
        <v>1276.7057032834102</v>
      </c>
      <c r="F18" s="210">
        <v>1175.7763495984213</v>
      </c>
      <c r="G18" s="210">
        <v>1073.1936464446399</v>
      </c>
      <c r="H18" s="210">
        <v>1117.4853235089722</v>
      </c>
      <c r="I18" s="210">
        <v>1291.5234360684574</v>
      </c>
      <c r="J18" s="210">
        <v>1348.9743353711845</v>
      </c>
      <c r="K18" s="210">
        <v>1298.5876042388772</v>
      </c>
      <c r="L18" s="210">
        <v>1094.4707334737304</v>
      </c>
      <c r="M18" s="210">
        <v>1257.4843035389192</v>
      </c>
      <c r="N18" s="210">
        <v>1293.4395844788512</v>
      </c>
      <c r="O18" s="210">
        <v>1369.1031638070997</v>
      </c>
      <c r="P18" s="210">
        <v>1204.7835743617854</v>
      </c>
      <c r="Q18" s="210">
        <v>1231.16415053586</v>
      </c>
      <c r="R18" s="210">
        <v>1217.2920940508127</v>
      </c>
      <c r="S18" s="210">
        <v>1255.3046760485486</v>
      </c>
      <c r="T18" s="210">
        <v>1556.9326781326779</v>
      </c>
      <c r="U18" s="210">
        <v>2320.3354857608097</v>
      </c>
      <c r="V18" s="210">
        <v>1919.9516705938083</v>
      </c>
      <c r="W18" s="210">
        <v>1711.5997426484503</v>
      </c>
      <c r="X18" s="210">
        <v>1858.5992026118131</v>
      </c>
      <c r="Y18" s="210">
        <v>1876.8959567924389</v>
      </c>
      <c r="Z18" s="210">
        <v>1945.1110294858606</v>
      </c>
      <c r="AA18" s="210">
        <v>2098.3592920162641</v>
      </c>
      <c r="AB18" s="210">
        <v>1861.8340435765722</v>
      </c>
      <c r="AC18" s="210">
        <v>1757.0164868209226</v>
      </c>
      <c r="AD18" s="210">
        <v>1859.8616045048871</v>
      </c>
      <c r="AE18" s="210">
        <v>2017.2778324866792</v>
      </c>
      <c r="AF18" s="210">
        <v>1987.9632010375883</v>
      </c>
      <c r="AG18" s="210">
        <v>1784.5411972538514</v>
      </c>
      <c r="AH18" s="210">
        <v>1775.0438550298509</v>
      </c>
      <c r="AI18" s="210">
        <v>1784.1774886870119</v>
      </c>
      <c r="AJ18" s="210">
        <v>1710.8218749999999</v>
      </c>
      <c r="AK18" s="210">
        <v>1734.8665568369029</v>
      </c>
      <c r="AL18" s="210">
        <v>1729.8302752293578</v>
      </c>
      <c r="AM18" s="211">
        <v>1566.2469635627531</v>
      </c>
      <c r="AN18" s="211">
        <v>1455.9449287142186</v>
      </c>
      <c r="AO18" s="211">
        <v>1467.4159359503874</v>
      </c>
      <c r="AP18" s="211">
        <v>1487.086223752691</v>
      </c>
    </row>
    <row r="19" spans="1:42" ht="15.75" customHeight="1" x14ac:dyDescent="0.25">
      <c r="A19" s="207" t="s">
        <v>9</v>
      </c>
      <c r="B19" s="119">
        <v>1.5461730565558143</v>
      </c>
      <c r="C19" s="119">
        <v>1.6726208780212968</v>
      </c>
      <c r="D19" s="119">
        <v>1.8046088135955543</v>
      </c>
      <c r="E19" s="119">
        <v>1.7888812962850744</v>
      </c>
      <c r="F19" s="119">
        <v>1.7049279665005164</v>
      </c>
      <c r="G19" s="119">
        <v>1.6918553858034671</v>
      </c>
      <c r="H19" s="119">
        <v>1.6961753356936164</v>
      </c>
      <c r="I19" s="119">
        <v>1.4937398761314911</v>
      </c>
      <c r="J19" s="119">
        <v>1.4182688495234614</v>
      </c>
      <c r="K19" s="119">
        <v>1.5053441352729293</v>
      </c>
      <c r="L19" s="119">
        <v>1.4854637260462893</v>
      </c>
      <c r="M19" s="119">
        <v>1.3990053727631988</v>
      </c>
      <c r="N19" s="119">
        <v>1.4271163041846531</v>
      </c>
      <c r="O19" s="119">
        <v>1.3561513010663038</v>
      </c>
      <c r="P19" s="119">
        <v>1.281726654652404</v>
      </c>
      <c r="Q19" s="119">
        <v>1.2905564307411019</v>
      </c>
      <c r="R19" s="119">
        <v>1.2071241912576929</v>
      </c>
      <c r="S19" s="119">
        <v>1.229353105185929</v>
      </c>
      <c r="T19" s="119">
        <v>1.4453405405405404</v>
      </c>
      <c r="U19" s="119">
        <v>1.481398573082076</v>
      </c>
      <c r="V19" s="119">
        <v>1.5184776819487598</v>
      </c>
      <c r="W19" s="119">
        <v>1.6426340688036938</v>
      </c>
      <c r="X19" s="119">
        <v>1.6082937474263339</v>
      </c>
      <c r="Y19" s="119">
        <v>1.5918790788387969</v>
      </c>
      <c r="Z19" s="119">
        <v>1.445668042881457</v>
      </c>
      <c r="AA19" s="119">
        <v>1.4747522850316706</v>
      </c>
      <c r="AB19" s="119">
        <v>1.4626441989490593</v>
      </c>
      <c r="AC19" s="119">
        <v>1.4661617882941143</v>
      </c>
      <c r="AD19" s="119">
        <v>1.4617383340233565</v>
      </c>
      <c r="AE19" s="119">
        <v>1.2533520145804617</v>
      </c>
      <c r="AF19" s="119">
        <v>1.1223622724720514</v>
      </c>
      <c r="AG19" s="119">
        <v>1.1661475408696695</v>
      </c>
      <c r="AH19" s="119">
        <v>1.1528493866868266</v>
      </c>
      <c r="AI19" s="119">
        <v>1.2328596961303775</v>
      </c>
      <c r="AJ19" s="119">
        <v>1.1765625</v>
      </c>
      <c r="AK19" s="119">
        <v>1.242174629324547</v>
      </c>
      <c r="AL19" s="119">
        <v>1.3776758409785932</v>
      </c>
      <c r="AM19" s="208">
        <v>1.2199730094466936</v>
      </c>
      <c r="AN19" s="208">
        <v>1.142348528982271</v>
      </c>
      <c r="AO19" s="208">
        <v>1.130152059943677</v>
      </c>
      <c r="AP19" s="208">
        <v>1.1400437131329162</v>
      </c>
    </row>
    <row r="20" spans="1:42" ht="15.75" customHeight="1" x14ac:dyDescent="0.25">
      <c r="A20" s="207" t="s">
        <v>10</v>
      </c>
      <c r="B20" s="119">
        <v>1.5461730565558143</v>
      </c>
      <c r="C20" s="119">
        <v>1.6726208780212968</v>
      </c>
      <c r="D20" s="119">
        <v>1.8046088135955543</v>
      </c>
      <c r="E20" s="119">
        <v>1.7888812962850744</v>
      </c>
      <c r="F20" s="119">
        <v>1.7049279665005164</v>
      </c>
      <c r="G20" s="119">
        <v>1.6918553858034671</v>
      </c>
      <c r="H20" s="119">
        <v>1.6961753356936164</v>
      </c>
      <c r="I20" s="119">
        <v>1.4937398761314911</v>
      </c>
      <c r="J20" s="119">
        <v>1.4182688495234614</v>
      </c>
      <c r="K20" s="119">
        <v>1.5053441352729293</v>
      </c>
      <c r="L20" s="119">
        <v>1.4854637260462893</v>
      </c>
      <c r="M20" s="119">
        <v>1.3990053727631988</v>
      </c>
      <c r="N20" s="119">
        <v>1.4271163041846531</v>
      </c>
      <c r="O20" s="119">
        <v>1.3561513010663038</v>
      </c>
      <c r="P20" s="119">
        <v>1.281726654652404</v>
      </c>
      <c r="Q20" s="119">
        <v>1.2905564307411019</v>
      </c>
      <c r="R20" s="119">
        <v>1.2071241912576929</v>
      </c>
      <c r="S20" s="119">
        <v>1.229353105185929</v>
      </c>
      <c r="T20" s="119">
        <v>1.4453405405405404</v>
      </c>
      <c r="U20" s="119">
        <v>1.481398573082076</v>
      </c>
      <c r="V20" s="119">
        <v>1.5184776819487598</v>
      </c>
      <c r="W20" s="119">
        <v>1.6426340688036938</v>
      </c>
      <c r="X20" s="119">
        <v>1.6082937474263339</v>
      </c>
      <c r="Y20" s="119">
        <v>1.5918790788387969</v>
      </c>
      <c r="Z20" s="119">
        <v>1.445668042881457</v>
      </c>
      <c r="AA20" s="119">
        <v>1.4747522850316706</v>
      </c>
      <c r="AB20" s="119">
        <v>1.4626441989490593</v>
      </c>
      <c r="AC20" s="119">
        <v>1.4661617882941143</v>
      </c>
      <c r="AD20" s="119">
        <v>1.4617383340233565</v>
      </c>
      <c r="AE20" s="119">
        <v>1.2533520145804617</v>
      </c>
      <c r="AF20" s="119">
        <v>1.1223622724720514</v>
      </c>
      <c r="AG20" s="119">
        <v>1.1661475408696695</v>
      </c>
      <c r="AH20" s="119">
        <v>1.1528493866868266</v>
      </c>
      <c r="AI20" s="119">
        <v>1.2328596961303775</v>
      </c>
      <c r="AJ20" s="119">
        <v>1.1765625</v>
      </c>
      <c r="AK20" s="119">
        <v>1.242174629324547</v>
      </c>
      <c r="AL20" s="119">
        <v>1.3776758409785932</v>
      </c>
      <c r="AM20" s="208">
        <v>1.2199730094466936</v>
      </c>
      <c r="AN20" s="208">
        <v>1.142348528982271</v>
      </c>
      <c r="AO20" s="208">
        <v>1.130152059943677</v>
      </c>
      <c r="AP20" s="208">
        <v>1.1400437131329162</v>
      </c>
    </row>
    <row r="21" spans="1:42" ht="15.75" customHeight="1" x14ac:dyDescent="0.25">
      <c r="A21" s="207" t="s">
        <v>57</v>
      </c>
      <c r="B21" s="119">
        <v>2.0722658335098494</v>
      </c>
      <c r="C21" s="119">
        <v>2.3874256130336726</v>
      </c>
      <c r="D21" s="119">
        <v>2.3173052717188098</v>
      </c>
      <c r="E21" s="119">
        <v>2.3269551386550518</v>
      </c>
      <c r="F21" s="119">
        <v>2.2678158116460359</v>
      </c>
      <c r="G21" s="119">
        <v>2.3511116646216053</v>
      </c>
      <c r="H21" s="119">
        <v>2.5990951849612549</v>
      </c>
      <c r="I21" s="119">
        <v>2.8095913805108661</v>
      </c>
      <c r="J21" s="119">
        <v>2.7715990773833514</v>
      </c>
      <c r="K21" s="119">
        <v>2.7201999863739448</v>
      </c>
      <c r="L21" s="119">
        <v>2.7380094876027221</v>
      </c>
      <c r="M21" s="119">
        <v>2.980226455308379</v>
      </c>
      <c r="N21" s="119">
        <v>3.0504373651508168</v>
      </c>
      <c r="O21" s="119">
        <v>3.2648067049892489</v>
      </c>
      <c r="P21" s="119">
        <v>2.7786428387291666</v>
      </c>
      <c r="Q21" s="119">
        <v>2.582580274908103</v>
      </c>
      <c r="R21" s="119">
        <v>2.4048445636736622</v>
      </c>
      <c r="S21" s="119">
        <v>2.2684068626800769</v>
      </c>
      <c r="T21" s="119">
        <v>2.4775593775593774</v>
      </c>
      <c r="U21" s="119">
        <v>3.0958190860793162</v>
      </c>
      <c r="V21" s="119">
        <v>3.0606304955446735</v>
      </c>
      <c r="W21" s="119">
        <v>3.3375347235363133</v>
      </c>
      <c r="X21" s="119">
        <v>3.4304025238959359</v>
      </c>
      <c r="Y21" s="119">
        <v>3.2455554722076365</v>
      </c>
      <c r="Z21" s="119">
        <v>2.8149142725271128</v>
      </c>
      <c r="AA21" s="119">
        <v>2.7649455812215775</v>
      </c>
      <c r="AB21" s="119">
        <v>2.5827701649486374</v>
      </c>
      <c r="AC21" s="119">
        <v>2.8370423834302922</v>
      </c>
      <c r="AD21" s="119">
        <v>2.723356886167394</v>
      </c>
      <c r="AE21" s="119">
        <v>2.6121470374916211</v>
      </c>
      <c r="AF21" s="119">
        <v>2.4948416057609983</v>
      </c>
      <c r="AG21" s="119">
        <v>2.1430831886798196</v>
      </c>
      <c r="AH21" s="119">
        <v>2.0301636682698621</v>
      </c>
      <c r="AI21" s="119">
        <v>1.9568454491419056</v>
      </c>
      <c r="AJ21" s="119">
        <v>1.90625</v>
      </c>
      <c r="AK21" s="119">
        <v>1.9868204283360791</v>
      </c>
      <c r="AL21" s="119">
        <v>2.1926605504587156</v>
      </c>
      <c r="AM21" s="208">
        <v>1.9392712550607289</v>
      </c>
      <c r="AN21" s="208">
        <v>1.8123429299617646</v>
      </c>
      <c r="AO21" s="208">
        <v>1.9281546576310469</v>
      </c>
      <c r="AP21" s="208">
        <v>1.9372151082000215</v>
      </c>
    </row>
    <row r="22" spans="1:42" ht="15.75" customHeight="1" x14ac:dyDescent="0.25">
      <c r="A22" s="207" t="s">
        <v>58</v>
      </c>
      <c r="B22" s="119">
        <v>10.7241580173692</v>
      </c>
      <c r="C22" s="119">
        <v>11.474897456798439</v>
      </c>
      <c r="D22" s="119">
        <v>11.515974518883908</v>
      </c>
      <c r="E22" s="119">
        <v>11.265572574979485</v>
      </c>
      <c r="F22" s="119">
        <v>11.057973125418604</v>
      </c>
      <c r="G22" s="119">
        <v>10.857842804616384</v>
      </c>
      <c r="H22" s="119">
        <v>11.027064383577112</v>
      </c>
      <c r="I22" s="119">
        <v>10.835649210246638</v>
      </c>
      <c r="J22" s="119">
        <v>11.014757320984689</v>
      </c>
      <c r="K22" s="119">
        <v>11.592953443896498</v>
      </c>
      <c r="L22" s="119">
        <v>11.290829501197564</v>
      </c>
      <c r="M22" s="119">
        <v>11.115431819190977</v>
      </c>
      <c r="N22" s="119">
        <v>11.43787795477482</v>
      </c>
      <c r="O22" s="119">
        <v>10.907850278643204</v>
      </c>
      <c r="P22" s="119">
        <v>10.651585328666359</v>
      </c>
      <c r="Q22" s="119">
        <v>10.802068645740897</v>
      </c>
      <c r="R22" s="119">
        <v>10.000288780179895</v>
      </c>
      <c r="S22" s="119">
        <v>10.076762980740046</v>
      </c>
      <c r="T22" s="119">
        <v>11.584453726453726</v>
      </c>
      <c r="U22" s="119">
        <v>12.501105926007172</v>
      </c>
      <c r="V22" s="119">
        <v>12.614499210149436</v>
      </c>
      <c r="W22" s="119">
        <v>13.316719524656548</v>
      </c>
      <c r="X22" s="119">
        <v>12.952768987444328</v>
      </c>
      <c r="Y22" s="119">
        <v>11.980435076138326</v>
      </c>
      <c r="Z22" s="119">
        <v>11.559232466408933</v>
      </c>
      <c r="AA22" s="119">
        <v>12.348583612929019</v>
      </c>
      <c r="AB22" s="119">
        <v>11.709182797031975</v>
      </c>
      <c r="AC22" s="119">
        <v>11.805099673973615</v>
      </c>
      <c r="AD22" s="119">
        <v>11.722974088414075</v>
      </c>
      <c r="AE22" s="119">
        <v>10.349388308876806</v>
      </c>
      <c r="AF22" s="119">
        <v>9.8078487426116805</v>
      </c>
      <c r="AG22" s="119">
        <v>9.3356276083387773</v>
      </c>
      <c r="AH22" s="119">
        <v>8.9843426763021892</v>
      </c>
      <c r="AI22" s="119">
        <v>9.2144253531362068</v>
      </c>
      <c r="AJ22" s="119">
        <v>9.1828124999999989</v>
      </c>
      <c r="AK22" s="119">
        <v>10.382207578253706</v>
      </c>
      <c r="AL22" s="119">
        <v>12.330275229357797</v>
      </c>
      <c r="AM22" s="208">
        <v>11.336032388663968</v>
      </c>
      <c r="AN22" s="208">
        <v>10.650770238759334</v>
      </c>
      <c r="AO22" s="208">
        <v>10.850138407279928</v>
      </c>
      <c r="AP22" s="208">
        <v>11.228247918062186</v>
      </c>
    </row>
    <row r="23" spans="1:42" ht="15.75" customHeight="1" x14ac:dyDescent="0.25">
      <c r="A23" s="207" t="s">
        <v>33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119">
        <v>1.8659184350641482</v>
      </c>
      <c r="O23" s="119">
        <v>2.3921049629207074</v>
      </c>
      <c r="P23" s="119">
        <v>2.722877561570094</v>
      </c>
      <c r="Q23" s="119">
        <v>3.4791107897136557</v>
      </c>
      <c r="R23" s="119">
        <v>3.8267839671768975</v>
      </c>
      <c r="S23" s="119">
        <v>4.2063510517126037</v>
      </c>
      <c r="T23" s="119">
        <v>5.3675135135135132</v>
      </c>
      <c r="U23" s="119">
        <v>5.7855802491390351</v>
      </c>
      <c r="V23" s="119">
        <v>6.4138826672292595</v>
      </c>
      <c r="W23" s="119">
        <v>6.5786125723801225</v>
      </c>
      <c r="X23" s="119">
        <v>5.9012544727237843</v>
      </c>
      <c r="Y23" s="119">
        <v>6.1234971119945989</v>
      </c>
      <c r="Z23" s="119">
        <v>6.3506680649300744</v>
      </c>
      <c r="AA23" s="119">
        <v>6.6895308784126595</v>
      </c>
      <c r="AB23" s="119">
        <v>5.8787980804800144</v>
      </c>
      <c r="AC23" s="119">
        <v>5.7113194241500977</v>
      </c>
      <c r="AD23" s="119">
        <v>5.5334585847048583</v>
      </c>
      <c r="AE23" s="119">
        <v>4.4163802237278471</v>
      </c>
      <c r="AF23" s="119">
        <v>4.8635007725312249</v>
      </c>
      <c r="AG23" s="119">
        <v>4.6558502545381879</v>
      </c>
      <c r="AH23" s="119">
        <v>4.7483371317247522</v>
      </c>
      <c r="AI23" s="119">
        <v>5.1529418364176092</v>
      </c>
      <c r="AJ23" s="119">
        <v>4.9375</v>
      </c>
      <c r="AK23" s="119">
        <v>5.1960461285008241</v>
      </c>
      <c r="AL23" s="119">
        <v>5.7645259938837921</v>
      </c>
      <c r="AM23" s="208">
        <v>5.3225371120107958</v>
      </c>
      <c r="AN23" s="208">
        <v>4.8667283743627703</v>
      </c>
      <c r="AO23" s="208">
        <v>4.8168454344003919</v>
      </c>
      <c r="AP23" s="208">
        <v>4.8997350591602515</v>
      </c>
    </row>
    <row r="24" spans="1:42" ht="15.75" customHeight="1" x14ac:dyDescent="0.25">
      <c r="A24" s="207" t="s">
        <v>11</v>
      </c>
      <c r="B24" s="119">
        <v>1.5461730565558143</v>
      </c>
      <c r="C24" s="119">
        <v>1.6726208780212968</v>
      </c>
      <c r="D24" s="119">
        <v>1.8046088135955543</v>
      </c>
      <c r="E24" s="119">
        <v>1.7888812962850744</v>
      </c>
      <c r="F24" s="119">
        <v>1.7049279665005164</v>
      </c>
      <c r="G24" s="119">
        <v>1.6918553858034671</v>
      </c>
      <c r="H24" s="119">
        <v>1.6961753356936164</v>
      </c>
      <c r="I24" s="119">
        <v>1.4937398761314911</v>
      </c>
      <c r="J24" s="119">
        <v>1.4182688495234614</v>
      </c>
      <c r="K24" s="119">
        <v>1.5053441352729293</v>
      </c>
      <c r="L24" s="119">
        <v>1.4854637260462893</v>
      </c>
      <c r="M24" s="119">
        <v>1.3990053727631988</v>
      </c>
      <c r="N24" s="119">
        <v>1.4271163041846531</v>
      </c>
      <c r="O24" s="119">
        <v>1.3561513010663038</v>
      </c>
      <c r="P24" s="119">
        <v>1.281726654652404</v>
      </c>
      <c r="Q24" s="119">
        <v>1.2905564307411019</v>
      </c>
      <c r="R24" s="119">
        <v>1.2071241912576929</v>
      </c>
      <c r="S24" s="119">
        <v>1.229353105185929</v>
      </c>
      <c r="T24" s="119">
        <v>1.4453405405405404</v>
      </c>
      <c r="U24" s="119">
        <v>1.481398573082076</v>
      </c>
      <c r="V24" s="119">
        <v>1.5184776819487598</v>
      </c>
      <c r="W24" s="119">
        <v>1.6426340688036938</v>
      </c>
      <c r="X24" s="119">
        <v>1.6082937474263339</v>
      </c>
      <c r="Y24" s="119">
        <v>1.5918790788387969</v>
      </c>
      <c r="Z24" s="119">
        <v>1.445668042881457</v>
      </c>
      <c r="AA24" s="119">
        <v>1.4747522850316706</v>
      </c>
      <c r="AB24" s="119">
        <v>1.4626441989490593</v>
      </c>
      <c r="AC24" s="119">
        <v>1.4661617882941143</v>
      </c>
      <c r="AD24" s="119">
        <v>1.4617383340233565</v>
      </c>
      <c r="AE24" s="119">
        <v>1.2533520145804617</v>
      </c>
      <c r="AF24" s="119">
        <v>1.1223622724720514</v>
      </c>
      <c r="AG24" s="119">
        <v>1.1661475408696695</v>
      </c>
      <c r="AH24" s="119">
        <v>1.1528493866868266</v>
      </c>
      <c r="AI24" s="119">
        <v>1.2328596961303775</v>
      </c>
      <c r="AJ24" s="119">
        <v>1.1765625</v>
      </c>
      <c r="AK24" s="119">
        <v>1.242174629324547</v>
      </c>
      <c r="AL24" s="119">
        <v>1.3776758409785932</v>
      </c>
      <c r="AM24" s="208">
        <v>1.2199730094466936</v>
      </c>
      <c r="AN24" s="208">
        <v>1.142348528982271</v>
      </c>
      <c r="AO24" s="208">
        <v>1.130152059943677</v>
      </c>
      <c r="AP24" s="208">
        <v>1.1400437131329162</v>
      </c>
    </row>
    <row r="25" spans="1:42" ht="15.75" customHeight="1" x14ac:dyDescent="0.25">
      <c r="A25" s="207" t="s">
        <v>67</v>
      </c>
      <c r="B25" s="119">
        <v>1.5461730565558143</v>
      </c>
      <c r="C25" s="119">
        <v>1.6726208780212968</v>
      </c>
      <c r="D25" s="119">
        <v>1.8046088135955543</v>
      </c>
      <c r="E25" s="119">
        <v>1.7888812962850744</v>
      </c>
      <c r="F25" s="119">
        <v>1.7049279665005164</v>
      </c>
      <c r="G25" s="119">
        <v>1.6918553858034671</v>
      </c>
      <c r="H25" s="119">
        <v>1.6961753356936164</v>
      </c>
      <c r="I25" s="119">
        <v>1.4937398761314911</v>
      </c>
      <c r="J25" s="119">
        <v>1.4182688495234614</v>
      </c>
      <c r="K25" s="119">
        <v>1.5053441352729293</v>
      </c>
      <c r="L25" s="119">
        <v>1.4854637260462893</v>
      </c>
      <c r="M25" s="119">
        <v>1.3990053727631988</v>
      </c>
      <c r="N25" s="119">
        <v>1.4271163041846531</v>
      </c>
      <c r="O25" s="119">
        <v>1.3561513010663038</v>
      </c>
      <c r="P25" s="119">
        <v>1.281726654652404</v>
      </c>
      <c r="Q25" s="119">
        <v>1.2905564307411019</v>
      </c>
      <c r="R25" s="119">
        <v>1.2071241912576929</v>
      </c>
      <c r="S25" s="119">
        <v>1.229353105185929</v>
      </c>
      <c r="T25" s="119">
        <v>1.4453405405405404</v>
      </c>
      <c r="U25" s="119">
        <v>1.481398573082076</v>
      </c>
      <c r="V25" s="119">
        <v>1.5184776819487598</v>
      </c>
      <c r="W25" s="119">
        <v>1.6426340688036938</v>
      </c>
      <c r="X25" s="119">
        <v>1.6082937474263339</v>
      </c>
      <c r="Y25" s="119">
        <v>1.5918790788387969</v>
      </c>
      <c r="Z25" s="119">
        <v>1.445668042881457</v>
      </c>
      <c r="AA25" s="119">
        <v>1.4747522850316706</v>
      </c>
      <c r="AB25" s="119">
        <v>1.4626441989490593</v>
      </c>
      <c r="AC25" s="119">
        <v>1.4661617882941143</v>
      </c>
      <c r="AD25" s="119">
        <v>1.4617383340233565</v>
      </c>
      <c r="AE25" s="119">
        <v>1.2533520145804617</v>
      </c>
      <c r="AF25" s="119">
        <v>1.1223622724720514</v>
      </c>
      <c r="AG25" s="119">
        <v>1.1661475408696695</v>
      </c>
      <c r="AH25" s="119">
        <v>1.1528493866868266</v>
      </c>
      <c r="AI25" s="119">
        <v>1.2328596961303775</v>
      </c>
      <c r="AJ25" s="119">
        <v>1.1765625</v>
      </c>
      <c r="AK25" s="119">
        <v>1.242174629324547</v>
      </c>
      <c r="AL25" s="119">
        <v>1.3776758409785932</v>
      </c>
      <c r="AM25" s="208">
        <v>1.2199730094466936</v>
      </c>
      <c r="AN25" s="208">
        <v>1.142348528982271</v>
      </c>
      <c r="AO25" s="208">
        <v>1.130152059943677</v>
      </c>
      <c r="AP25" s="208">
        <v>1.1400437131329162</v>
      </c>
    </row>
    <row r="26" spans="1:42" ht="15.75" customHeight="1" x14ac:dyDescent="0.25">
      <c r="A26" s="207" t="s">
        <v>12</v>
      </c>
      <c r="B26" s="119">
        <v>1.5461730565558143</v>
      </c>
      <c r="C26" s="119">
        <v>1.6726208780212968</v>
      </c>
      <c r="D26" s="119">
        <v>1.8046088135955543</v>
      </c>
      <c r="E26" s="119">
        <v>1.7888812962850744</v>
      </c>
      <c r="F26" s="119">
        <v>1.7049279665005164</v>
      </c>
      <c r="G26" s="119">
        <v>1.6918553858034671</v>
      </c>
      <c r="H26" s="119">
        <v>1.6961753356936164</v>
      </c>
      <c r="I26" s="119">
        <v>1.4937398761314911</v>
      </c>
      <c r="J26" s="119">
        <v>1.4182688495234614</v>
      </c>
      <c r="K26" s="119">
        <v>1.5053441352729293</v>
      </c>
      <c r="L26" s="119">
        <v>1.4854637260462893</v>
      </c>
      <c r="M26" s="119">
        <v>1.3990053727631988</v>
      </c>
      <c r="N26" s="119">
        <v>1.4271163041846531</v>
      </c>
      <c r="O26" s="119">
        <v>1.3561513010663038</v>
      </c>
      <c r="P26" s="119">
        <v>1.281726654652404</v>
      </c>
      <c r="Q26" s="119">
        <v>1.2905564307411019</v>
      </c>
      <c r="R26" s="119">
        <v>1.2071241912576929</v>
      </c>
      <c r="S26" s="119">
        <v>1.229353105185929</v>
      </c>
      <c r="T26" s="119">
        <v>1.4453405405405404</v>
      </c>
      <c r="U26" s="119">
        <v>1.481398573082076</v>
      </c>
      <c r="V26" s="119">
        <v>1.5184776819487598</v>
      </c>
      <c r="W26" s="119">
        <v>1.6426340688036938</v>
      </c>
      <c r="X26" s="119">
        <v>1.6082937474263339</v>
      </c>
      <c r="Y26" s="119">
        <v>1.5918790788387969</v>
      </c>
      <c r="Z26" s="119">
        <v>1.445668042881457</v>
      </c>
      <c r="AA26" s="119">
        <v>1.4747522850316706</v>
      </c>
      <c r="AB26" s="119">
        <v>1.4626441989490593</v>
      </c>
      <c r="AC26" s="119">
        <v>1.4661617882941143</v>
      </c>
      <c r="AD26" s="119">
        <v>1.4617383340233565</v>
      </c>
      <c r="AE26" s="119">
        <v>1.2533520145804617</v>
      </c>
      <c r="AF26" s="119">
        <v>1.1223622724720514</v>
      </c>
      <c r="AG26" s="119">
        <v>1.1661475408696695</v>
      </c>
      <c r="AH26" s="119">
        <v>1.1528493866868266</v>
      </c>
      <c r="AI26" s="119">
        <v>1.2328596961303775</v>
      </c>
      <c r="AJ26" s="119">
        <v>1.1765625</v>
      </c>
      <c r="AK26" s="119">
        <v>1.242174629324547</v>
      </c>
      <c r="AL26" s="119">
        <v>1.3776758409785932</v>
      </c>
      <c r="AM26" s="208">
        <v>1.2199730094466936</v>
      </c>
      <c r="AN26" s="208">
        <v>1.142348528982271</v>
      </c>
      <c r="AO26" s="208">
        <v>1.130152059943677</v>
      </c>
      <c r="AP26" s="208">
        <v>1.1400437131329162</v>
      </c>
    </row>
    <row r="27" spans="1:42" ht="15.75" customHeight="1" x14ac:dyDescent="0.25">
      <c r="A27" s="207" t="s">
        <v>13</v>
      </c>
      <c r="B27" s="119">
        <v>9.0801207371319617</v>
      </c>
      <c r="C27" s="119">
        <v>9.8300154822976271</v>
      </c>
      <c r="D27" s="119">
        <v>10.16573534461126</v>
      </c>
      <c r="E27" s="119">
        <v>10.97080801972222</v>
      </c>
      <c r="F27" s="119">
        <v>11.620735171684402</v>
      </c>
      <c r="G27" s="119">
        <v>11.007817537394558</v>
      </c>
      <c r="H27" s="119">
        <v>11.037842712361305</v>
      </c>
      <c r="I27" s="119">
        <v>10.442470040678712</v>
      </c>
      <c r="J27" s="119">
        <v>10.366520532831226</v>
      </c>
      <c r="K27" s="119">
        <v>10.902192496312871</v>
      </c>
      <c r="L27" s="119">
        <v>10.543239183498297</v>
      </c>
      <c r="M27" s="119">
        <v>10.51174459393455</v>
      </c>
      <c r="N27" s="119">
        <v>10.664408353535904</v>
      </c>
      <c r="O27" s="119">
        <v>10.220778445741365</v>
      </c>
      <c r="P27" s="119">
        <v>11.689120966449998</v>
      </c>
      <c r="Q27" s="119">
        <v>11.811101366794729</v>
      </c>
      <c r="R27" s="119">
        <v>11.257086949660723</v>
      </c>
      <c r="S27" s="119">
        <v>10.466436033892375</v>
      </c>
      <c r="T27" s="119">
        <v>12.505500409500408</v>
      </c>
      <c r="U27" s="119">
        <v>13.166856814144454</v>
      </c>
      <c r="V27" s="119">
        <v>13.367517047635012</v>
      </c>
      <c r="W27" s="119">
        <v>13.867589599969724</v>
      </c>
      <c r="X27" s="119">
        <v>14.890542404582975</v>
      </c>
      <c r="Y27" s="119">
        <v>14.584115220163531</v>
      </c>
      <c r="Z27" s="119">
        <v>13.19359355383366</v>
      </c>
      <c r="AA27" s="119">
        <v>13.460170921816488</v>
      </c>
      <c r="AB27" s="119">
        <v>13.585980938226379</v>
      </c>
      <c r="AC27" s="119">
        <v>13.569096393834576</v>
      </c>
      <c r="AD27" s="119">
        <v>13.522451698547469</v>
      </c>
      <c r="AE27" s="119">
        <v>12.088890094235726</v>
      </c>
      <c r="AF27" s="119">
        <v>11.93234157652503</v>
      </c>
      <c r="AG27" s="119">
        <v>11.123648521228969</v>
      </c>
      <c r="AH27" s="119">
        <v>10.402387432077402</v>
      </c>
      <c r="AI27" s="119">
        <v>10.726176805082568</v>
      </c>
      <c r="AJ27" s="119">
        <v>10.176562499999999</v>
      </c>
      <c r="AK27" s="119">
        <v>11.301482701812192</v>
      </c>
      <c r="AL27" s="119">
        <v>12.888379204892967</v>
      </c>
      <c r="AM27" s="208">
        <v>11.546558704453441</v>
      </c>
      <c r="AN27" s="208">
        <v>11.006208886217291</v>
      </c>
      <c r="AO27" s="208">
        <v>11.591175545566367</v>
      </c>
      <c r="AP27" s="208">
        <v>12.067097502338219</v>
      </c>
    </row>
    <row r="28" spans="1:42" ht="15.75" customHeight="1" x14ac:dyDescent="0.25">
      <c r="A28" s="207" t="s">
        <v>59</v>
      </c>
      <c r="B28" s="119">
        <v>3.5229464096589704</v>
      </c>
      <c r="C28" s="119">
        <v>3.8957932823888806</v>
      </c>
      <c r="D28" s="119">
        <v>3.9504931657174636</v>
      </c>
      <c r="E28" s="119">
        <v>3.5444882440472809</v>
      </c>
      <c r="F28" s="119">
        <v>3.1819159411885694</v>
      </c>
      <c r="G28" s="119">
        <v>3.1263922585170763</v>
      </c>
      <c r="H28" s="119">
        <v>3.1532167665629554</v>
      </c>
      <c r="I28" s="119">
        <v>2.6363220581229156</v>
      </c>
      <c r="J28" s="119">
        <v>2.4373982498275448</v>
      </c>
      <c r="K28" s="119">
        <v>2.6026779289748103</v>
      </c>
      <c r="L28" s="119">
        <v>2.6749436219718277</v>
      </c>
      <c r="M28" s="119">
        <v>2.4667945473113986</v>
      </c>
      <c r="N28" s="119">
        <v>2.5290478657600253</v>
      </c>
      <c r="O28" s="119">
        <v>2.4674325332397209</v>
      </c>
      <c r="P28" s="119">
        <v>2.218116373194051</v>
      </c>
      <c r="Q28" s="119">
        <v>2.0926760517241041</v>
      </c>
      <c r="R28" s="119">
        <v>1.8653810951554362</v>
      </c>
      <c r="S28" s="119">
        <v>1.9289962324639791</v>
      </c>
      <c r="T28" s="119">
        <v>2.3751302211302208</v>
      </c>
      <c r="U28" s="119">
        <v>2.4018061966980948</v>
      </c>
      <c r="V28" s="119">
        <v>2.4312464366123083</v>
      </c>
      <c r="W28" s="119">
        <v>2.5552480793248304</v>
      </c>
      <c r="X28" s="119">
        <v>2.4297539492406433</v>
      </c>
      <c r="Y28" s="119">
        <v>2.3355457205010879</v>
      </c>
      <c r="Z28" s="119">
        <v>2.1963819689349684</v>
      </c>
      <c r="AA28" s="119">
        <v>2.2770922586060531</v>
      </c>
      <c r="AB28" s="119">
        <v>2.2648685269870921</v>
      </c>
      <c r="AC28" s="119">
        <v>2.3062410239687181</v>
      </c>
      <c r="AD28" s="119">
        <v>2.4009563340421662</v>
      </c>
      <c r="AE28" s="119">
        <v>1.9857229924836444</v>
      </c>
      <c r="AF28" s="119">
        <v>1.6935032065230358</v>
      </c>
      <c r="AG28" s="119">
        <v>1.6104303124778465</v>
      </c>
      <c r="AH28" s="119">
        <v>1.4222259519503084</v>
      </c>
      <c r="AI28" s="119">
        <v>1.4855798919511995</v>
      </c>
      <c r="AJ28" s="119">
        <v>1.4484375</v>
      </c>
      <c r="AK28" s="119">
        <v>1.5074135090609557</v>
      </c>
      <c r="AL28" s="119">
        <v>1.4709480122324159</v>
      </c>
      <c r="AM28" s="208">
        <v>1.3292847503373819</v>
      </c>
      <c r="AN28" s="208">
        <v>1.2680809215565378</v>
      </c>
      <c r="AO28" s="208">
        <v>1.3043176882556415</v>
      </c>
      <c r="AP28" s="208">
        <v>1.268209945037633</v>
      </c>
    </row>
    <row r="29" spans="1:42" ht="15.75" customHeight="1" x14ac:dyDescent="0.25">
      <c r="A29" s="207" t="s">
        <v>60</v>
      </c>
      <c r="B29" s="119">
        <v>0</v>
      </c>
      <c r="C29" s="119">
        <v>2.3243203164422655E-4</v>
      </c>
      <c r="D29" s="119">
        <v>2.0091080906180079E-4</v>
      </c>
      <c r="E29" s="119">
        <v>2.7649981235810075E-4</v>
      </c>
      <c r="F29" s="119">
        <v>3.2839115509592317E-4</v>
      </c>
      <c r="G29" s="119">
        <v>4.6569392519571788E-4</v>
      </c>
      <c r="H29" s="119">
        <v>6.5225954831616849E-4</v>
      </c>
      <c r="I29" s="119">
        <v>1.0016975116355774E-3</v>
      </c>
      <c r="J29" s="119">
        <v>1.4170294942040518E-3</v>
      </c>
      <c r="K29" s="119">
        <v>2.5200499574586019E-3</v>
      </c>
      <c r="L29" s="119">
        <v>3.4619527634883658E-3</v>
      </c>
      <c r="M29" s="119">
        <v>4.6327125793703657E-3</v>
      </c>
      <c r="N29" s="119">
        <v>7.3354304139846777E-3</v>
      </c>
      <c r="O29" s="119">
        <v>1.2037970950897363E-2</v>
      </c>
      <c r="P29" s="119">
        <v>1.6465440527222246E-2</v>
      </c>
      <c r="Q29" s="119">
        <v>4.5604732461876109E-2</v>
      </c>
      <c r="R29" s="119">
        <v>7.2168739151017833E-2</v>
      </c>
      <c r="S29" s="119">
        <v>0.12683034009569349</v>
      </c>
      <c r="T29" s="119">
        <v>0.24830745290745287</v>
      </c>
      <c r="U29" s="119">
        <v>0.43155966549507552</v>
      </c>
      <c r="V29" s="119">
        <v>0.67786603150730418</v>
      </c>
      <c r="W29" s="119">
        <v>0.94513613140067354</v>
      </c>
      <c r="X29" s="119">
        <v>1.7690935956745559</v>
      </c>
      <c r="Y29" s="119">
        <v>2.2689100592603708</v>
      </c>
      <c r="Z29" s="119">
        <v>2.453998010398128</v>
      </c>
      <c r="AA29" s="119">
        <v>2.612863606471949</v>
      </c>
      <c r="AB29" s="119">
        <v>2.4381953865425281</v>
      </c>
      <c r="AC29" s="119">
        <v>2.6315588978556166</v>
      </c>
      <c r="AD29" s="119">
        <v>2.6010937250183441</v>
      </c>
      <c r="AE29" s="119">
        <v>2.3799440955250399</v>
      </c>
      <c r="AF29" s="119">
        <v>2.4119549070662636</v>
      </c>
      <c r="AG29" s="119">
        <v>2.3151260134304978</v>
      </c>
      <c r="AH29" s="119">
        <v>2.6797406994714956</v>
      </c>
      <c r="AI29" s="119">
        <v>2.8390295352297943</v>
      </c>
      <c r="AJ29" s="119">
        <v>2.9765625</v>
      </c>
      <c r="AK29" s="119">
        <v>3.6062602965403627</v>
      </c>
      <c r="AL29" s="119">
        <v>4.163608562691131</v>
      </c>
      <c r="AM29" s="208">
        <v>4.0782726045883937</v>
      </c>
      <c r="AN29" s="208">
        <v>4.698348263196201</v>
      </c>
      <c r="AO29" s="208">
        <v>6.4550917260002691</v>
      </c>
      <c r="AP29" s="208">
        <v>7.2440410005552511</v>
      </c>
    </row>
    <row r="30" spans="1:42" ht="15.75" customHeight="1" x14ac:dyDescent="0.25">
      <c r="A30" s="207" t="s">
        <v>89</v>
      </c>
      <c r="B30" s="119">
        <v>1</v>
      </c>
      <c r="C30" s="119">
        <v>1</v>
      </c>
      <c r="D30" s="119">
        <v>1</v>
      </c>
      <c r="E30" s="119">
        <v>1</v>
      </c>
      <c r="F30" s="119">
        <v>1</v>
      </c>
      <c r="G30" s="119">
        <v>1</v>
      </c>
      <c r="H30" s="119">
        <v>1</v>
      </c>
      <c r="I30" s="119">
        <v>1</v>
      </c>
      <c r="J30" s="119">
        <v>1</v>
      </c>
      <c r="K30" s="119">
        <v>1</v>
      </c>
      <c r="L30" s="119">
        <v>1</v>
      </c>
      <c r="M30" s="119">
        <v>1</v>
      </c>
      <c r="N30" s="119">
        <v>1</v>
      </c>
      <c r="O30" s="119">
        <v>1</v>
      </c>
      <c r="P30" s="119">
        <v>1</v>
      </c>
      <c r="Q30" s="119">
        <v>1</v>
      </c>
      <c r="R30" s="119">
        <v>1</v>
      </c>
      <c r="S30" s="119">
        <v>1</v>
      </c>
      <c r="T30" s="119">
        <v>1</v>
      </c>
      <c r="U30" s="119">
        <v>1</v>
      </c>
      <c r="V30" s="119">
        <v>1</v>
      </c>
      <c r="W30" s="119">
        <v>1</v>
      </c>
      <c r="X30" s="119">
        <v>1</v>
      </c>
      <c r="Y30" s="119">
        <v>1</v>
      </c>
      <c r="Z30" s="119">
        <v>1</v>
      </c>
      <c r="AA30" s="119">
        <v>1</v>
      </c>
      <c r="AB30" s="119">
        <v>1</v>
      </c>
      <c r="AC30" s="119">
        <v>1</v>
      </c>
      <c r="AD30" s="119">
        <v>1</v>
      </c>
      <c r="AE30" s="119">
        <v>1</v>
      </c>
      <c r="AF30" s="119">
        <v>1</v>
      </c>
      <c r="AG30" s="119">
        <v>1</v>
      </c>
      <c r="AH30" s="119">
        <v>1</v>
      </c>
      <c r="AI30" s="119">
        <v>1</v>
      </c>
      <c r="AJ30" s="119">
        <v>1</v>
      </c>
      <c r="AK30" s="119">
        <v>1</v>
      </c>
      <c r="AL30" s="119">
        <v>1</v>
      </c>
      <c r="AM30" s="208">
        <v>1</v>
      </c>
      <c r="AN30" s="208">
        <v>1</v>
      </c>
      <c r="AO30" s="208">
        <v>1</v>
      </c>
      <c r="AP30" s="208">
        <v>1</v>
      </c>
    </row>
    <row r="31" spans="1:42" ht="15.75" customHeight="1" x14ac:dyDescent="0.25">
      <c r="A31" s="207" t="s">
        <v>18</v>
      </c>
      <c r="B31" s="119">
        <v>2.1181952976064391</v>
      </c>
      <c r="C31" s="119">
        <v>2.3243203164422654</v>
      </c>
      <c r="D31" s="119">
        <v>2.0091080906180077</v>
      </c>
      <c r="E31" s="119">
        <v>1.7463182808264905</v>
      </c>
      <c r="F31" s="119">
        <v>1.5156491532901788</v>
      </c>
      <c r="G31" s="119">
        <v>1.3305540719877653</v>
      </c>
      <c r="H31" s="119">
        <v>1.2831343790707439</v>
      </c>
      <c r="I31" s="119">
        <v>1.4658995125884122</v>
      </c>
      <c r="J31" s="119">
        <v>1.635033402914905</v>
      </c>
      <c r="K31" s="119">
        <v>1.7788583749452778</v>
      </c>
      <c r="L31" s="119">
        <v>1.6355679771491527</v>
      </c>
      <c r="M31" s="119">
        <v>1.7761200657164424</v>
      </c>
      <c r="N31" s="119">
        <v>1.7640315034858145</v>
      </c>
      <c r="O31" s="119">
        <v>1.755232787748475</v>
      </c>
      <c r="P31" s="119">
        <v>1.5014074944556777</v>
      </c>
      <c r="Q31" s="119">
        <v>1.530788051219556</v>
      </c>
      <c r="R31" s="119">
        <v>1.5780337699226763</v>
      </c>
      <c r="S31" s="119">
        <v>1.5605086446717134</v>
      </c>
      <c r="T31" s="119">
        <v>1.6380016380016378</v>
      </c>
      <c r="U31" s="119">
        <v>1.6568179882717169</v>
      </c>
      <c r="V31" s="119">
        <v>1.6178831745974223</v>
      </c>
      <c r="W31" s="119">
        <v>1.5138326458010067</v>
      </c>
      <c r="X31" s="119">
        <v>1.440316800560917</v>
      </c>
      <c r="Y31" s="119">
        <v>1.5002625459455405</v>
      </c>
      <c r="Z31" s="119">
        <v>1.6332308916477063</v>
      </c>
      <c r="AA31" s="119">
        <v>1.8323129487907008</v>
      </c>
      <c r="AB31" s="119">
        <v>1.8177961148970754</v>
      </c>
      <c r="AC31" s="119">
        <v>1.8402934458316986</v>
      </c>
      <c r="AD31" s="119">
        <v>2.0010337340269984</v>
      </c>
      <c r="AE31" s="119">
        <v>1.8324529618486958</v>
      </c>
      <c r="AF31" s="119">
        <v>1.5592516402937444</v>
      </c>
      <c r="AG31" s="119">
        <v>1.5444809748516797</v>
      </c>
      <c r="AH31" s="119">
        <v>1.6030349940936175</v>
      </c>
      <c r="AI31" s="119">
        <v>1.5846185514146127</v>
      </c>
      <c r="AJ31" s="119">
        <v>1.5625</v>
      </c>
      <c r="AK31" s="119">
        <v>1.6474464579901154</v>
      </c>
      <c r="AL31" s="119">
        <v>1.5290519877675841</v>
      </c>
      <c r="AM31" s="208">
        <v>1.3495276653171391</v>
      </c>
      <c r="AN31" s="208">
        <v>1.2877232075021723</v>
      </c>
      <c r="AO31" s="208">
        <v>1.3337889556405802</v>
      </c>
      <c r="AP31" s="208">
        <v>1.2761468125234412</v>
      </c>
    </row>
    <row r="32" spans="1:42" ht="6" customHeight="1" x14ac:dyDescent="0.25">
      <c r="A32" s="204"/>
      <c r="B32" s="212"/>
      <c r="C32" s="212"/>
      <c r="D32" s="213"/>
      <c r="E32" s="213"/>
      <c r="F32" s="204"/>
      <c r="G32" s="214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204"/>
      <c r="AM32" s="204"/>
      <c r="AN32" s="204"/>
      <c r="AO32" s="204"/>
      <c r="AP32" s="204"/>
    </row>
    <row r="33" spans="1:42" ht="15.75" customHeight="1" x14ac:dyDescent="0.25">
      <c r="A33" s="215" t="s">
        <v>64</v>
      </c>
      <c r="B33" s="212"/>
      <c r="C33" s="212"/>
      <c r="D33" s="213"/>
      <c r="E33" s="213"/>
      <c r="F33" s="204"/>
      <c r="G33" s="214"/>
      <c r="H33" s="214"/>
      <c r="I33" s="204"/>
      <c r="J33" s="214"/>
      <c r="K33" s="204"/>
      <c r="L33" s="204"/>
      <c r="M33" s="204"/>
      <c r="N33" s="204"/>
      <c r="O33" s="204"/>
      <c r="P33" s="204"/>
      <c r="Q33" s="204"/>
      <c r="R33" s="204"/>
      <c r="AM33" s="204"/>
      <c r="AN33" s="204"/>
      <c r="AO33" s="204"/>
      <c r="AP33" s="204"/>
    </row>
    <row r="34" spans="1:42" ht="6" customHeight="1" x14ac:dyDescent="0.25">
      <c r="A34" s="204"/>
      <c r="B34" s="212"/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04"/>
      <c r="AM34" s="204"/>
      <c r="AN34" s="204"/>
      <c r="AO34" s="204"/>
      <c r="AP34" s="204"/>
    </row>
    <row r="35" spans="1:42" ht="14" x14ac:dyDescent="0.3">
      <c r="A35" s="216" t="s">
        <v>77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204"/>
      <c r="AM35" s="204"/>
      <c r="AN35" s="204"/>
      <c r="AO35" s="204"/>
      <c r="AP35" s="204"/>
    </row>
    <row r="36" spans="1:42" x14ac:dyDescent="0.25"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204"/>
      <c r="AM36" s="204"/>
      <c r="AN36" s="204"/>
      <c r="AO36" s="204"/>
      <c r="AP36" s="204"/>
    </row>
  </sheetData>
  <mergeCells count="1">
    <mergeCell ref="B2:AN2"/>
  </mergeCells>
  <hyperlinks>
    <hyperlink ref="A35" location="Contents!A1" display="Return to Contents Page" xr:uid="{C1702370-558B-4F4C-9CD6-2A250017497B}"/>
  </hyperlinks>
  <pageMargins left="0.78740157480314965" right="0.78740157480314965" top="0.78740157480314965" bottom="0.78740157480314965" header="0.51181102362204722" footer="0.51181102362204722"/>
  <pageSetup paperSize="9" scale="24" orientation="portrait" horizontalDpi="4294967292" r:id="rId1"/>
  <headerFooter alignWithMargins="0">
    <oddFooter>&amp;C61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459F-709B-4DDB-87F9-4BAB8A779504}">
  <sheetPr>
    <tabColor theme="4" tint="0.39997558519241921"/>
  </sheetPr>
  <dimension ref="A1:AC51"/>
  <sheetViews>
    <sheetView showGridLines="0" zoomScaleNormal="100" workbookViewId="0">
      <pane ySplit="5" topLeftCell="A32" activePane="bottomLeft" state="frozen"/>
      <selection pane="bottomLeft"/>
    </sheetView>
  </sheetViews>
  <sheetFormatPr defaultRowHeight="12.5" x14ac:dyDescent="0.25"/>
  <cols>
    <col min="1" max="29" width="12.7265625" customWidth="1"/>
  </cols>
  <sheetData>
    <row r="1" spans="1:29" ht="18" customHeight="1" x14ac:dyDescent="0.25">
      <c r="A1" s="241" t="s">
        <v>23</v>
      </c>
    </row>
    <row r="2" spans="1:29" ht="18" customHeight="1" x14ac:dyDescent="0.25">
      <c r="A2" s="57" t="s">
        <v>110</v>
      </c>
    </row>
    <row r="3" spans="1:29" ht="18" customHeight="1" x14ac:dyDescent="0.25">
      <c r="A3" s="57" t="s">
        <v>113</v>
      </c>
    </row>
    <row r="4" spans="1:29" ht="18" customHeight="1" x14ac:dyDescent="0.25">
      <c r="A4" s="240" t="s">
        <v>64</v>
      </c>
    </row>
    <row r="5" spans="1:29" s="59" customFormat="1" ht="32.15" customHeight="1" x14ac:dyDescent="0.25">
      <c r="A5" s="272" t="s">
        <v>99</v>
      </c>
      <c r="B5" s="273" t="s">
        <v>55</v>
      </c>
      <c r="C5" s="273" t="s">
        <v>0</v>
      </c>
      <c r="D5" s="273" t="s">
        <v>1</v>
      </c>
      <c r="E5" s="273" t="s">
        <v>17</v>
      </c>
      <c r="F5" s="273" t="s">
        <v>31</v>
      </c>
      <c r="G5" s="273" t="s">
        <v>2</v>
      </c>
      <c r="H5" s="273" t="s">
        <v>3</v>
      </c>
      <c r="I5" s="273" t="s">
        <v>4</v>
      </c>
      <c r="J5" s="273" t="s">
        <v>5</v>
      </c>
      <c r="K5" s="273" t="s">
        <v>6</v>
      </c>
      <c r="L5" s="273" t="s">
        <v>32</v>
      </c>
      <c r="M5" s="273" t="s">
        <v>7</v>
      </c>
      <c r="N5" s="273" t="s">
        <v>8</v>
      </c>
      <c r="O5" s="273" t="s">
        <v>15</v>
      </c>
      <c r="P5" s="273" t="s">
        <v>56</v>
      </c>
      <c r="Q5" s="273" t="s">
        <v>9</v>
      </c>
      <c r="R5" s="273" t="s">
        <v>10</v>
      </c>
      <c r="S5" s="273" t="s">
        <v>57</v>
      </c>
      <c r="T5" s="273" t="s">
        <v>58</v>
      </c>
      <c r="U5" s="273" t="s">
        <v>33</v>
      </c>
      <c r="V5" s="273" t="s">
        <v>11</v>
      </c>
      <c r="W5" s="273" t="s">
        <v>67</v>
      </c>
      <c r="X5" s="273" t="s">
        <v>12</v>
      </c>
      <c r="Y5" s="273" t="s">
        <v>13</v>
      </c>
      <c r="Z5" s="273" t="s">
        <v>59</v>
      </c>
      <c r="AA5" s="273" t="s">
        <v>60</v>
      </c>
      <c r="AB5" s="273" t="s">
        <v>89</v>
      </c>
      <c r="AC5" s="273" t="s">
        <v>18</v>
      </c>
    </row>
    <row r="6" spans="1:29" ht="14.25" customHeight="1" x14ac:dyDescent="0.25">
      <c r="A6" s="234">
        <v>1979</v>
      </c>
      <c r="B6" s="246">
        <v>1.8949375132387205</v>
      </c>
      <c r="C6" s="246">
        <v>1.5461730565558143</v>
      </c>
      <c r="D6" s="246">
        <v>1.5461730565558143</v>
      </c>
      <c r="E6" s="246">
        <v>2.4805126032620204</v>
      </c>
      <c r="F6" s="247"/>
      <c r="G6" s="246">
        <v>11.142836263503494</v>
      </c>
      <c r="H6" s="246">
        <v>1.5461730565558143</v>
      </c>
      <c r="I6" s="246">
        <v>1.5461730565558143</v>
      </c>
      <c r="J6" s="246">
        <v>1.5461730565558143</v>
      </c>
      <c r="K6" s="246">
        <v>1.5461730565558143</v>
      </c>
      <c r="L6" s="247"/>
      <c r="M6" s="246">
        <v>1.5461730565558143</v>
      </c>
      <c r="N6" s="246">
        <v>1.5461730565558143</v>
      </c>
      <c r="O6" s="246">
        <v>464.30311374708742</v>
      </c>
      <c r="P6" s="246">
        <v>1025.2065240415166</v>
      </c>
      <c r="Q6" s="246">
        <v>1.5461730565558143</v>
      </c>
      <c r="R6" s="246">
        <v>1.5461730565558143</v>
      </c>
      <c r="S6" s="246">
        <v>2.0722658335098494</v>
      </c>
      <c r="T6" s="246">
        <v>10.7241580173692</v>
      </c>
      <c r="U6" s="247"/>
      <c r="V6" s="246">
        <v>1.5461730565558143</v>
      </c>
      <c r="W6" s="246">
        <v>1.5461730565558143</v>
      </c>
      <c r="X6" s="246">
        <v>1.5461730565558143</v>
      </c>
      <c r="Y6" s="246">
        <v>9.0801207371319617</v>
      </c>
      <c r="Z6" s="246">
        <v>3.5229464096589704</v>
      </c>
      <c r="AA6" s="246">
        <v>0</v>
      </c>
      <c r="AB6" s="246">
        <v>1</v>
      </c>
      <c r="AC6" s="246">
        <v>2.1181952976064391</v>
      </c>
    </row>
    <row r="7" spans="1:29" ht="14.25" customHeight="1" x14ac:dyDescent="0.25">
      <c r="A7" s="234">
        <v>1980</v>
      </c>
      <c r="B7" s="246">
        <v>2.0387387494180484</v>
      </c>
      <c r="C7" s="246">
        <v>1.6726208780212968</v>
      </c>
      <c r="D7" s="246">
        <v>1.6726208780212968</v>
      </c>
      <c r="E7" s="246">
        <v>2.7180415834850535</v>
      </c>
      <c r="F7" s="247"/>
      <c r="G7" s="246">
        <v>13.099385844842788</v>
      </c>
      <c r="H7" s="246">
        <v>1.6726208780212968</v>
      </c>
      <c r="I7" s="246">
        <v>1.6726208780212968</v>
      </c>
      <c r="J7" s="246">
        <v>1.6726208780212968</v>
      </c>
      <c r="K7" s="246">
        <v>1.6726208780212968</v>
      </c>
      <c r="L7" s="247"/>
      <c r="M7" s="246">
        <v>1.6726208780212968</v>
      </c>
      <c r="N7" s="246">
        <v>1.6726208780212968</v>
      </c>
      <c r="O7" s="246">
        <v>526.91504818432236</v>
      </c>
      <c r="P7" s="246">
        <v>1411.8990789415884</v>
      </c>
      <c r="Q7" s="246">
        <v>1.6726208780212968</v>
      </c>
      <c r="R7" s="246">
        <v>1.6726208780212968</v>
      </c>
      <c r="S7" s="246">
        <v>2.3874256130336726</v>
      </c>
      <c r="T7" s="246">
        <v>11.474897456798439</v>
      </c>
      <c r="U7" s="247"/>
      <c r="V7" s="246">
        <v>1.6726208780212968</v>
      </c>
      <c r="W7" s="246">
        <v>1.6726208780212968</v>
      </c>
      <c r="X7" s="246">
        <v>1.6726208780212968</v>
      </c>
      <c r="Y7" s="246">
        <v>9.8300154822976271</v>
      </c>
      <c r="Z7" s="246">
        <v>3.8957932823888806</v>
      </c>
      <c r="AA7" s="246">
        <v>2.3243203164422655E-4</v>
      </c>
      <c r="AB7" s="246">
        <v>1</v>
      </c>
      <c r="AC7" s="246">
        <v>2.3243203164422654</v>
      </c>
    </row>
    <row r="8" spans="1:29" ht="14.25" customHeight="1" x14ac:dyDescent="0.25">
      <c r="A8" s="234">
        <v>1981</v>
      </c>
      <c r="B8" s="246">
        <v>1.7469028091952055</v>
      </c>
      <c r="C8" s="246">
        <v>1.8046088135955543</v>
      </c>
      <c r="D8" s="246">
        <v>1.8046088135955543</v>
      </c>
      <c r="E8" s="246">
        <v>2.4087036169772045</v>
      </c>
      <c r="F8" s="247"/>
      <c r="G8" s="246">
        <v>14.30489983290248</v>
      </c>
      <c r="H8" s="246">
        <v>1.8046088135955543</v>
      </c>
      <c r="I8" s="246">
        <v>1.8046088135955543</v>
      </c>
      <c r="J8" s="246">
        <v>1.8046088135955543</v>
      </c>
      <c r="K8" s="246">
        <v>1.8046088135955543</v>
      </c>
      <c r="L8" s="247"/>
      <c r="M8" s="246">
        <v>1.8046088135955543</v>
      </c>
      <c r="N8" s="246">
        <v>1.8046088135955543</v>
      </c>
      <c r="O8" s="246">
        <v>443.19337283641659</v>
      </c>
      <c r="P8" s="246">
        <v>1368.2594674698275</v>
      </c>
      <c r="Q8" s="246">
        <v>1.8046088135955543</v>
      </c>
      <c r="R8" s="246">
        <v>1.8046088135955543</v>
      </c>
      <c r="S8" s="246">
        <v>2.3173052717188098</v>
      </c>
      <c r="T8" s="246">
        <v>11.515974518883908</v>
      </c>
      <c r="U8" s="247"/>
      <c r="V8" s="246">
        <v>1.8046088135955543</v>
      </c>
      <c r="W8" s="246">
        <v>1.8046088135955543</v>
      </c>
      <c r="X8" s="246">
        <v>1.8046088135955543</v>
      </c>
      <c r="Y8" s="246">
        <v>10.16573534461126</v>
      </c>
      <c r="Z8" s="246">
        <v>3.9504931657174636</v>
      </c>
      <c r="AA8" s="246">
        <v>2.0091080906180079E-4</v>
      </c>
      <c r="AB8" s="246">
        <v>1</v>
      </c>
      <c r="AC8" s="246">
        <v>2.0091080906180077</v>
      </c>
    </row>
    <row r="9" spans="1:29" ht="14.25" customHeight="1" x14ac:dyDescent="0.25">
      <c r="A9" s="234">
        <v>1982</v>
      </c>
      <c r="B9" s="246">
        <v>1.72194264636723</v>
      </c>
      <c r="C9" s="246">
        <v>1.7888812962850744</v>
      </c>
      <c r="D9" s="246">
        <v>1.7888812962850744</v>
      </c>
      <c r="E9" s="246">
        <v>2.1539665960746608</v>
      </c>
      <c r="F9" s="247"/>
      <c r="G9" s="246">
        <v>14.552477126286577</v>
      </c>
      <c r="H9" s="246">
        <v>1.7888812962850744</v>
      </c>
      <c r="I9" s="246">
        <v>1.7888812962850744</v>
      </c>
      <c r="J9" s="246">
        <v>1.7888812962850744</v>
      </c>
      <c r="K9" s="246">
        <v>1.7888812962850744</v>
      </c>
      <c r="L9" s="247"/>
      <c r="M9" s="246">
        <v>1.7888812962850744</v>
      </c>
      <c r="N9" s="246">
        <v>1.7888812962850744</v>
      </c>
      <c r="O9" s="246">
        <v>434.96771843341975</v>
      </c>
      <c r="P9" s="246">
        <v>1276.7057032834102</v>
      </c>
      <c r="Q9" s="246">
        <v>1.7888812962850744</v>
      </c>
      <c r="R9" s="246">
        <v>1.7888812962850744</v>
      </c>
      <c r="S9" s="246">
        <v>2.3269551386550518</v>
      </c>
      <c r="T9" s="246">
        <v>11.265572574979485</v>
      </c>
      <c r="U9" s="247"/>
      <c r="V9" s="246">
        <v>1.7888812962850744</v>
      </c>
      <c r="W9" s="246">
        <v>1.7888812962850744</v>
      </c>
      <c r="X9" s="246">
        <v>1.7888812962850744</v>
      </c>
      <c r="Y9" s="246">
        <v>10.97080801972222</v>
      </c>
      <c r="Z9" s="246">
        <v>3.5444882440472809</v>
      </c>
      <c r="AA9" s="246">
        <v>2.7649981235810075E-4</v>
      </c>
      <c r="AB9" s="246">
        <v>1</v>
      </c>
      <c r="AC9" s="246">
        <v>1.7463182808264905</v>
      </c>
    </row>
    <row r="10" spans="1:29" ht="14.25" customHeight="1" x14ac:dyDescent="0.25">
      <c r="A10" s="234">
        <v>1983</v>
      </c>
      <c r="B10" s="246">
        <v>1.6809943507209111</v>
      </c>
      <c r="C10" s="246">
        <v>1.7049279665005164</v>
      </c>
      <c r="D10" s="246">
        <v>1.7049279665005164</v>
      </c>
      <c r="E10" s="246">
        <v>1.8678860165148163</v>
      </c>
      <c r="F10" s="247"/>
      <c r="G10" s="246">
        <v>13.860296251814802</v>
      </c>
      <c r="H10" s="246">
        <v>1.7049279665005164</v>
      </c>
      <c r="I10" s="246">
        <v>1.7049279665005164</v>
      </c>
      <c r="J10" s="246">
        <v>1.7049279665005164</v>
      </c>
      <c r="K10" s="246">
        <v>1.7049279665005164</v>
      </c>
      <c r="L10" s="247"/>
      <c r="M10" s="246">
        <v>1.7049279665005164</v>
      </c>
      <c r="N10" s="246">
        <v>1.7049279665005164</v>
      </c>
      <c r="O10" s="246">
        <v>359.93196554080714</v>
      </c>
      <c r="P10" s="246">
        <v>1175.7763495984213</v>
      </c>
      <c r="Q10" s="246">
        <v>1.7049279665005164</v>
      </c>
      <c r="R10" s="246">
        <v>1.7049279665005164</v>
      </c>
      <c r="S10" s="246">
        <v>2.2678158116460359</v>
      </c>
      <c r="T10" s="246">
        <v>11.057973125418604</v>
      </c>
      <c r="U10" s="247"/>
      <c r="V10" s="246">
        <v>1.7049279665005164</v>
      </c>
      <c r="W10" s="246">
        <v>1.7049279665005164</v>
      </c>
      <c r="X10" s="246">
        <v>1.7049279665005164</v>
      </c>
      <c r="Y10" s="246">
        <v>11.620735171684402</v>
      </c>
      <c r="Z10" s="246">
        <v>3.1819159411885694</v>
      </c>
      <c r="AA10" s="246">
        <v>3.2839115509592317E-4</v>
      </c>
      <c r="AB10" s="246">
        <v>1</v>
      </c>
      <c r="AC10" s="246">
        <v>1.5156491532901788</v>
      </c>
    </row>
    <row r="11" spans="1:29" ht="14.25" customHeight="1" x14ac:dyDescent="0.25">
      <c r="A11" s="234">
        <v>1984</v>
      </c>
      <c r="B11" s="246">
        <v>1.5177404104972201</v>
      </c>
      <c r="C11" s="246">
        <v>1.6918553858034671</v>
      </c>
      <c r="D11" s="246">
        <v>1.6918553858034671</v>
      </c>
      <c r="E11" s="246">
        <v>1.7231234064951797</v>
      </c>
      <c r="F11" s="247"/>
      <c r="G11" s="246">
        <v>13.778180137329146</v>
      </c>
      <c r="H11" s="246">
        <v>1.6918553858034671</v>
      </c>
      <c r="I11" s="246">
        <v>1.6918553858034671</v>
      </c>
      <c r="J11" s="246">
        <v>1.6918553858034671</v>
      </c>
      <c r="K11" s="246">
        <v>1.6918553858034671</v>
      </c>
      <c r="L11" s="247"/>
      <c r="M11" s="246">
        <v>1.6918553858034671</v>
      </c>
      <c r="N11" s="246">
        <v>1.6918553858034671</v>
      </c>
      <c r="O11" s="246">
        <v>316.07790979535281</v>
      </c>
      <c r="P11" s="246">
        <v>1073.1936464446399</v>
      </c>
      <c r="Q11" s="246">
        <v>1.6918553858034671</v>
      </c>
      <c r="R11" s="246">
        <v>1.6918553858034671</v>
      </c>
      <c r="S11" s="246">
        <v>2.3511116646216053</v>
      </c>
      <c r="T11" s="246">
        <v>10.857842804616384</v>
      </c>
      <c r="U11" s="247"/>
      <c r="V11" s="246">
        <v>1.6918553858034671</v>
      </c>
      <c r="W11" s="246">
        <v>1.6918553858034671</v>
      </c>
      <c r="X11" s="246">
        <v>1.6918553858034671</v>
      </c>
      <c r="Y11" s="246">
        <v>11.007817537394558</v>
      </c>
      <c r="Z11" s="246">
        <v>3.1263922585170763</v>
      </c>
      <c r="AA11" s="246">
        <v>4.6569392519571788E-4</v>
      </c>
      <c r="AB11" s="246">
        <v>1</v>
      </c>
      <c r="AC11" s="246">
        <v>1.3305540719877653</v>
      </c>
    </row>
    <row r="12" spans="1:29" ht="14.25" customHeight="1" x14ac:dyDescent="0.25">
      <c r="A12" s="234">
        <v>1985</v>
      </c>
      <c r="B12" s="246">
        <v>1.837117382159505</v>
      </c>
      <c r="C12" s="246">
        <v>1.6961753356936164</v>
      </c>
      <c r="D12" s="246">
        <v>1.6961753356936164</v>
      </c>
      <c r="E12" s="246">
        <v>1.7526114350882849</v>
      </c>
      <c r="F12" s="247"/>
      <c r="G12" s="246">
        <v>13.594192841752577</v>
      </c>
      <c r="H12" s="246">
        <v>1.6961753356936164</v>
      </c>
      <c r="I12" s="246">
        <v>1.6961753356936164</v>
      </c>
      <c r="J12" s="246">
        <v>1.6961753356936164</v>
      </c>
      <c r="K12" s="246">
        <v>1.6961753356936164</v>
      </c>
      <c r="L12" s="247"/>
      <c r="M12" s="246">
        <v>1.6961753356936164</v>
      </c>
      <c r="N12" s="246">
        <v>1.6961753356936164</v>
      </c>
      <c r="O12" s="246">
        <v>306.18563156387393</v>
      </c>
      <c r="P12" s="246">
        <v>1117.4853235089722</v>
      </c>
      <c r="Q12" s="246">
        <v>1.6961753356936164</v>
      </c>
      <c r="R12" s="246">
        <v>1.6961753356936164</v>
      </c>
      <c r="S12" s="246">
        <v>2.5990951849612549</v>
      </c>
      <c r="T12" s="246">
        <v>11.027064383577112</v>
      </c>
      <c r="U12" s="247"/>
      <c r="V12" s="246">
        <v>1.6961753356936164</v>
      </c>
      <c r="W12" s="246">
        <v>1.6961753356936164</v>
      </c>
      <c r="X12" s="246">
        <v>1.6961753356936164</v>
      </c>
      <c r="Y12" s="246">
        <v>11.037842712361305</v>
      </c>
      <c r="Z12" s="246">
        <v>3.1532167665629554</v>
      </c>
      <c r="AA12" s="246">
        <v>6.5225954831616849E-4</v>
      </c>
      <c r="AB12" s="246">
        <v>1</v>
      </c>
      <c r="AC12" s="246">
        <v>1.2831343790707439</v>
      </c>
    </row>
    <row r="13" spans="1:29" ht="14.25" customHeight="1" x14ac:dyDescent="0.25">
      <c r="A13" s="234">
        <v>1986</v>
      </c>
      <c r="B13" s="246">
        <v>2.1929739436361637</v>
      </c>
      <c r="C13" s="246">
        <v>1.4937398761314911</v>
      </c>
      <c r="D13" s="246">
        <v>1.4937398761314911</v>
      </c>
      <c r="E13" s="246">
        <v>2.0367940777659692</v>
      </c>
      <c r="F13" s="247"/>
      <c r="G13" s="246">
        <v>11.857819474475024</v>
      </c>
      <c r="H13" s="246">
        <v>1.4937398761314911</v>
      </c>
      <c r="I13" s="246">
        <v>1.4937398761314911</v>
      </c>
      <c r="J13" s="246">
        <v>1.4937398761314911</v>
      </c>
      <c r="K13" s="246">
        <v>1.4937398761314911</v>
      </c>
      <c r="L13" s="247"/>
      <c r="M13" s="246">
        <v>1.4937398761314911</v>
      </c>
      <c r="N13" s="246">
        <v>1.4937398761314911</v>
      </c>
      <c r="O13" s="246">
        <v>247.03221314178916</v>
      </c>
      <c r="P13" s="246">
        <v>1291.5234360684574</v>
      </c>
      <c r="Q13" s="246">
        <v>1.4937398761314911</v>
      </c>
      <c r="R13" s="246">
        <v>1.4937398761314911</v>
      </c>
      <c r="S13" s="246">
        <v>2.8095913805108661</v>
      </c>
      <c r="T13" s="246">
        <v>10.835649210246638</v>
      </c>
      <c r="U13" s="247"/>
      <c r="V13" s="246">
        <v>1.4937398761314911</v>
      </c>
      <c r="W13" s="246">
        <v>1.4937398761314911</v>
      </c>
      <c r="X13" s="246">
        <v>1.4937398761314911</v>
      </c>
      <c r="Y13" s="246">
        <v>10.442470040678712</v>
      </c>
      <c r="Z13" s="246">
        <v>2.6363220581229156</v>
      </c>
      <c r="AA13" s="246">
        <v>1.0016975116355774E-3</v>
      </c>
      <c r="AB13" s="246">
        <v>1</v>
      </c>
      <c r="AC13" s="246">
        <v>1.4658995125884122</v>
      </c>
    </row>
    <row r="14" spans="1:29" ht="14.25" customHeight="1" x14ac:dyDescent="0.25">
      <c r="A14" s="234">
        <v>1987</v>
      </c>
      <c r="B14" s="246">
        <v>2.3361488063520395</v>
      </c>
      <c r="C14" s="246">
        <v>1.4182688495234614</v>
      </c>
      <c r="D14" s="246">
        <v>1.4182688495234614</v>
      </c>
      <c r="E14" s="246">
        <v>2.1684352550480428</v>
      </c>
      <c r="F14" s="247"/>
      <c r="G14" s="246">
        <v>11.180930670823139</v>
      </c>
      <c r="H14" s="246">
        <v>1.4182688495234614</v>
      </c>
      <c r="I14" s="246">
        <v>1.4182688495234614</v>
      </c>
      <c r="J14" s="246">
        <v>1.4182688495234614</v>
      </c>
      <c r="K14" s="246">
        <v>1.4182688495234614</v>
      </c>
      <c r="L14" s="247"/>
      <c r="M14" s="246">
        <v>1.4182688495234614</v>
      </c>
      <c r="N14" s="246">
        <v>1.4182688495234614</v>
      </c>
      <c r="O14" s="246">
        <v>236.4618007963594</v>
      </c>
      <c r="P14" s="246">
        <v>1348.9743353711845</v>
      </c>
      <c r="Q14" s="246">
        <v>1.4182688495234614</v>
      </c>
      <c r="R14" s="246">
        <v>1.4182688495234614</v>
      </c>
      <c r="S14" s="246">
        <v>2.7715990773833514</v>
      </c>
      <c r="T14" s="246">
        <v>11.014757320984689</v>
      </c>
      <c r="U14" s="247"/>
      <c r="V14" s="246">
        <v>1.4182688495234614</v>
      </c>
      <c r="W14" s="246">
        <v>1.4182688495234614</v>
      </c>
      <c r="X14" s="246">
        <v>1.4182688495234614</v>
      </c>
      <c r="Y14" s="246">
        <v>10.366520532831226</v>
      </c>
      <c r="Z14" s="246">
        <v>2.4373982498275448</v>
      </c>
      <c r="AA14" s="246">
        <v>1.4170294942040518E-3</v>
      </c>
      <c r="AB14" s="246">
        <v>1</v>
      </c>
      <c r="AC14" s="246">
        <v>1.635033402914905</v>
      </c>
    </row>
    <row r="15" spans="1:29" ht="14.25" customHeight="1" x14ac:dyDescent="0.25">
      <c r="A15" s="234">
        <v>1988</v>
      </c>
      <c r="B15" s="246">
        <v>2.2780202658219224</v>
      </c>
      <c r="C15" s="246">
        <v>1.5053441352729293</v>
      </c>
      <c r="D15" s="246">
        <v>1.5053441352729293</v>
      </c>
      <c r="E15" s="246">
        <v>2.1901162003656265</v>
      </c>
      <c r="F15" s="247"/>
      <c r="G15" s="246">
        <v>11.972072635056708</v>
      </c>
      <c r="H15" s="246">
        <v>1.5053441352729293</v>
      </c>
      <c r="I15" s="246">
        <v>1.5053441352729293</v>
      </c>
      <c r="J15" s="246">
        <v>1.5053441352729293</v>
      </c>
      <c r="K15" s="246">
        <v>1.5053441352729293</v>
      </c>
      <c r="L15" s="247"/>
      <c r="M15" s="246">
        <v>1.5053441352729293</v>
      </c>
      <c r="N15" s="246">
        <v>1.5053441352729293</v>
      </c>
      <c r="O15" s="246">
        <v>227.93312844442571</v>
      </c>
      <c r="P15" s="246">
        <v>1298.5876042388772</v>
      </c>
      <c r="Q15" s="246">
        <v>1.5053441352729293</v>
      </c>
      <c r="R15" s="246">
        <v>1.5053441352729293</v>
      </c>
      <c r="S15" s="246">
        <v>2.7201999863739448</v>
      </c>
      <c r="T15" s="246">
        <v>11.592953443896498</v>
      </c>
      <c r="U15" s="247"/>
      <c r="V15" s="246">
        <v>1.5053441352729293</v>
      </c>
      <c r="W15" s="246">
        <v>1.5053441352729293</v>
      </c>
      <c r="X15" s="246">
        <v>1.5053441352729293</v>
      </c>
      <c r="Y15" s="246">
        <v>10.902192496312871</v>
      </c>
      <c r="Z15" s="246">
        <v>2.6026779289748103</v>
      </c>
      <c r="AA15" s="246">
        <v>2.5200499574586019E-3</v>
      </c>
      <c r="AB15" s="246">
        <v>1</v>
      </c>
      <c r="AC15" s="246">
        <v>1.7788583749452778</v>
      </c>
    </row>
    <row r="16" spans="1:29" ht="14.25" customHeight="1" x14ac:dyDescent="0.25">
      <c r="A16" s="234">
        <v>1989</v>
      </c>
      <c r="B16" s="246">
        <v>2.0687350713532888</v>
      </c>
      <c r="C16" s="246">
        <v>1.4854637260462893</v>
      </c>
      <c r="D16" s="246">
        <v>1.4854637260462893</v>
      </c>
      <c r="E16" s="246">
        <v>1.9366760417423117</v>
      </c>
      <c r="F16" s="247"/>
      <c r="G16" s="246">
        <v>11.95613766510241</v>
      </c>
      <c r="H16" s="246">
        <v>1.4854637260462893</v>
      </c>
      <c r="I16" s="246">
        <v>1.4854637260462893</v>
      </c>
      <c r="J16" s="246">
        <v>1.4854637260462893</v>
      </c>
      <c r="K16" s="246">
        <v>1.4854637260462893</v>
      </c>
      <c r="L16" s="247"/>
      <c r="M16" s="246">
        <v>1.4854637260462893</v>
      </c>
      <c r="N16" s="246">
        <v>1.4854637260462893</v>
      </c>
      <c r="O16" s="246">
        <v>225.66618319277262</v>
      </c>
      <c r="P16" s="246">
        <v>1094.4707334737304</v>
      </c>
      <c r="Q16" s="246">
        <v>1.4854637260462893</v>
      </c>
      <c r="R16" s="246">
        <v>1.4854637260462893</v>
      </c>
      <c r="S16" s="246">
        <v>2.7380094876027221</v>
      </c>
      <c r="T16" s="246">
        <v>11.290829501197564</v>
      </c>
      <c r="U16" s="247"/>
      <c r="V16" s="246">
        <v>1.4854637260462893</v>
      </c>
      <c r="W16" s="246">
        <v>1.4854637260462893</v>
      </c>
      <c r="X16" s="246">
        <v>1.4854637260462893</v>
      </c>
      <c r="Y16" s="246">
        <v>10.543239183498297</v>
      </c>
      <c r="Z16" s="246">
        <v>2.6749436219718277</v>
      </c>
      <c r="AA16" s="246">
        <v>3.4619527634883658E-3</v>
      </c>
      <c r="AB16" s="246">
        <v>1</v>
      </c>
      <c r="AC16" s="246">
        <v>1.6355679771491527</v>
      </c>
    </row>
    <row r="17" spans="1:29" ht="14.25" customHeight="1" x14ac:dyDescent="0.25">
      <c r="A17" s="234">
        <v>1990</v>
      </c>
      <c r="B17" s="246">
        <v>2.276660894276453</v>
      </c>
      <c r="C17" s="246">
        <v>1.3990053727631988</v>
      </c>
      <c r="D17" s="246">
        <v>1.3990053727631988</v>
      </c>
      <c r="E17" s="246">
        <v>2.0728511167354915</v>
      </c>
      <c r="F17" s="247"/>
      <c r="G17" s="246">
        <v>10.98773056258603</v>
      </c>
      <c r="H17" s="246">
        <v>1.3990053727631988</v>
      </c>
      <c r="I17" s="246">
        <v>1.3990053727631988</v>
      </c>
      <c r="J17" s="246">
        <v>1.3990053727631988</v>
      </c>
      <c r="K17" s="246">
        <v>1.3990053727631988</v>
      </c>
      <c r="L17" s="247"/>
      <c r="M17" s="246">
        <v>1.3990053727631988</v>
      </c>
      <c r="N17" s="246">
        <v>1.3990053727631988</v>
      </c>
      <c r="O17" s="246">
        <v>257.17419297544512</v>
      </c>
      <c r="P17" s="246">
        <v>1257.4843035389192</v>
      </c>
      <c r="Q17" s="246">
        <v>1.3990053727631988</v>
      </c>
      <c r="R17" s="246">
        <v>1.3990053727631988</v>
      </c>
      <c r="S17" s="246">
        <v>2.980226455308379</v>
      </c>
      <c r="T17" s="246">
        <v>11.115431819190977</v>
      </c>
      <c r="U17" s="247"/>
      <c r="V17" s="246">
        <v>1.3990053727631988</v>
      </c>
      <c r="W17" s="246">
        <v>1.3990053727631988</v>
      </c>
      <c r="X17" s="246">
        <v>1.3990053727631988</v>
      </c>
      <c r="Y17" s="246">
        <v>10.51174459393455</v>
      </c>
      <c r="Z17" s="246">
        <v>2.4667945473113986</v>
      </c>
      <c r="AA17" s="246">
        <v>4.6327125793703657E-3</v>
      </c>
      <c r="AB17" s="246">
        <v>1</v>
      </c>
      <c r="AC17" s="246">
        <v>1.7761200657164424</v>
      </c>
    </row>
    <row r="18" spans="1:29" ht="14.25" customHeight="1" x14ac:dyDescent="0.25">
      <c r="A18" s="234">
        <v>1991</v>
      </c>
      <c r="B18" s="246">
        <v>2.2650605512633728</v>
      </c>
      <c r="C18" s="246">
        <v>1.4271163041846531</v>
      </c>
      <c r="D18" s="246">
        <v>1.4271163041846531</v>
      </c>
      <c r="E18" s="246">
        <v>2.0218447077202661</v>
      </c>
      <c r="F18" s="246">
        <v>51.993875988232503</v>
      </c>
      <c r="G18" s="246">
        <v>11.277086483232088</v>
      </c>
      <c r="H18" s="246">
        <v>1.4271163041846531</v>
      </c>
      <c r="I18" s="246">
        <v>1.4271163041846531</v>
      </c>
      <c r="J18" s="246">
        <v>1.4271163041846531</v>
      </c>
      <c r="K18" s="246">
        <v>1.4271163041846531</v>
      </c>
      <c r="L18" s="246">
        <v>131.89534777263682</v>
      </c>
      <c r="M18" s="246">
        <v>1.4271163041846531</v>
      </c>
      <c r="N18" s="246">
        <v>1.4271163041846531</v>
      </c>
      <c r="O18" s="246">
        <v>237.25571030227914</v>
      </c>
      <c r="P18" s="246">
        <v>1293.4395844788512</v>
      </c>
      <c r="Q18" s="246">
        <v>1.4271163041846531</v>
      </c>
      <c r="R18" s="246">
        <v>1.4271163041846531</v>
      </c>
      <c r="S18" s="246">
        <v>3.0504373651508168</v>
      </c>
      <c r="T18" s="246">
        <v>11.43787795477482</v>
      </c>
      <c r="U18" s="246">
        <v>1.8659184350641482</v>
      </c>
      <c r="V18" s="246">
        <v>1.4271163041846531</v>
      </c>
      <c r="W18" s="246">
        <v>1.4271163041846531</v>
      </c>
      <c r="X18" s="246">
        <v>1.4271163041846531</v>
      </c>
      <c r="Y18" s="246">
        <v>10.664408353535904</v>
      </c>
      <c r="Z18" s="246">
        <v>2.5290478657600253</v>
      </c>
      <c r="AA18" s="246">
        <v>7.3354304139846777E-3</v>
      </c>
      <c r="AB18" s="246">
        <v>1</v>
      </c>
      <c r="AC18" s="246">
        <v>1.7640315034858145</v>
      </c>
    </row>
    <row r="19" spans="1:29" ht="14.25" customHeight="1" x14ac:dyDescent="0.25">
      <c r="A19" s="234">
        <v>1992</v>
      </c>
      <c r="B19" s="246">
        <v>2.3911395848874455</v>
      </c>
      <c r="C19" s="246">
        <v>1.3561513010663038</v>
      </c>
      <c r="D19" s="246">
        <v>1.3561513010663038</v>
      </c>
      <c r="E19" s="246">
        <v>2.1218710781517398</v>
      </c>
      <c r="F19" s="246">
        <v>49.610110140857422</v>
      </c>
      <c r="G19" s="246">
        <v>10.598753784720698</v>
      </c>
      <c r="H19" s="246">
        <v>1.3561513010663038</v>
      </c>
      <c r="I19" s="246">
        <v>1.3561513010663038</v>
      </c>
      <c r="J19" s="246">
        <v>1.3561513010663038</v>
      </c>
      <c r="K19" s="246">
        <v>1.3561513010663038</v>
      </c>
      <c r="L19" s="246">
        <v>138.64481986923514</v>
      </c>
      <c r="M19" s="246">
        <v>1.3561513010663038</v>
      </c>
      <c r="N19" s="246">
        <v>1.3561513010663038</v>
      </c>
      <c r="O19" s="246">
        <v>222.34060292246258</v>
      </c>
      <c r="P19" s="246">
        <v>1369.1031638070997</v>
      </c>
      <c r="Q19" s="246">
        <v>1.3561513010663038</v>
      </c>
      <c r="R19" s="246">
        <v>1.3561513010663038</v>
      </c>
      <c r="S19" s="246">
        <v>3.2648067049892489</v>
      </c>
      <c r="T19" s="246">
        <v>10.907850278643204</v>
      </c>
      <c r="U19" s="246">
        <v>2.3921049629207074</v>
      </c>
      <c r="V19" s="246">
        <v>1.3561513010663038</v>
      </c>
      <c r="W19" s="246">
        <v>1.3561513010663038</v>
      </c>
      <c r="X19" s="246">
        <v>1.3561513010663038</v>
      </c>
      <c r="Y19" s="246">
        <v>10.220778445741365</v>
      </c>
      <c r="Z19" s="246">
        <v>2.4674325332397209</v>
      </c>
      <c r="AA19" s="246">
        <v>1.2037970950897363E-2</v>
      </c>
      <c r="AB19" s="246">
        <v>1</v>
      </c>
      <c r="AC19" s="246">
        <v>1.755232787748475</v>
      </c>
    </row>
    <row r="20" spans="1:29" ht="14.25" customHeight="1" x14ac:dyDescent="0.25">
      <c r="A20" s="234">
        <v>1993</v>
      </c>
      <c r="B20" s="246">
        <v>2.2116107745205746</v>
      </c>
      <c r="C20" s="246">
        <v>1.281726654652404</v>
      </c>
      <c r="D20" s="246">
        <v>1.281726654652404</v>
      </c>
      <c r="E20" s="246">
        <v>1.9371039380867596</v>
      </c>
      <c r="F20" s="246">
        <v>43.772229276335104</v>
      </c>
      <c r="G20" s="246">
        <v>9.7323981366331882</v>
      </c>
      <c r="H20" s="246">
        <v>1.281726654652404</v>
      </c>
      <c r="I20" s="246">
        <v>1.281726654652404</v>
      </c>
      <c r="J20" s="246">
        <v>1.281726654652404</v>
      </c>
      <c r="K20" s="246">
        <v>1.281726654652404</v>
      </c>
      <c r="L20" s="246">
        <v>137.99329681610027</v>
      </c>
      <c r="M20" s="246">
        <v>1.281726654652404</v>
      </c>
      <c r="N20" s="246">
        <v>1.281726654652404</v>
      </c>
      <c r="O20" s="246">
        <v>166.91987904060665</v>
      </c>
      <c r="P20" s="246">
        <v>1204.7835743617854</v>
      </c>
      <c r="Q20" s="246">
        <v>1.281726654652404</v>
      </c>
      <c r="R20" s="246">
        <v>1.281726654652404</v>
      </c>
      <c r="S20" s="246">
        <v>2.7786428387291666</v>
      </c>
      <c r="T20" s="246">
        <v>10.651585328666359</v>
      </c>
      <c r="U20" s="246">
        <v>2.722877561570094</v>
      </c>
      <c r="V20" s="246">
        <v>1.281726654652404</v>
      </c>
      <c r="W20" s="246">
        <v>1.281726654652404</v>
      </c>
      <c r="X20" s="246">
        <v>1.281726654652404</v>
      </c>
      <c r="Y20" s="246">
        <v>11.689120966449998</v>
      </c>
      <c r="Z20" s="246">
        <v>2.218116373194051</v>
      </c>
      <c r="AA20" s="246">
        <v>1.6465440527222246E-2</v>
      </c>
      <c r="AB20" s="246">
        <v>1</v>
      </c>
      <c r="AC20" s="246">
        <v>1.5014074944556777</v>
      </c>
    </row>
    <row r="21" spans="1:29" ht="14.25" customHeight="1" x14ac:dyDescent="0.25">
      <c r="A21" s="234">
        <v>1994</v>
      </c>
      <c r="B21" s="246">
        <v>2.0957636512234137</v>
      </c>
      <c r="C21" s="246">
        <v>1.2905564307411019</v>
      </c>
      <c r="D21" s="246">
        <v>1.2905564307411019</v>
      </c>
      <c r="E21" s="246">
        <v>2.0909033991607915</v>
      </c>
      <c r="F21" s="246">
        <v>44.06423921441182</v>
      </c>
      <c r="G21" s="246">
        <v>9.7361319404590816</v>
      </c>
      <c r="H21" s="246">
        <v>1.2905564307411019</v>
      </c>
      <c r="I21" s="246">
        <v>1.2905564307411019</v>
      </c>
      <c r="J21" s="246">
        <v>1.2905564307411019</v>
      </c>
      <c r="K21" s="246">
        <v>1.2905564307411019</v>
      </c>
      <c r="L21" s="246">
        <v>160.91797073225095</v>
      </c>
      <c r="M21" s="246">
        <v>1.2905564307411019</v>
      </c>
      <c r="N21" s="246">
        <v>1.2905564307411019</v>
      </c>
      <c r="O21" s="246">
        <v>156.49031937290351</v>
      </c>
      <c r="P21" s="246">
        <v>1231.16415053586</v>
      </c>
      <c r="Q21" s="246">
        <v>1.2905564307411019</v>
      </c>
      <c r="R21" s="246">
        <v>1.2905564307411019</v>
      </c>
      <c r="S21" s="246">
        <v>2.582580274908103</v>
      </c>
      <c r="T21" s="246">
        <v>10.802068645740897</v>
      </c>
      <c r="U21" s="246">
        <v>3.4791107897136557</v>
      </c>
      <c r="V21" s="246">
        <v>1.2905564307411019</v>
      </c>
      <c r="W21" s="246">
        <v>1.2905564307411019</v>
      </c>
      <c r="X21" s="246">
        <v>1.2905564307411019</v>
      </c>
      <c r="Y21" s="246">
        <v>11.811101366794729</v>
      </c>
      <c r="Z21" s="246">
        <v>2.0926760517241041</v>
      </c>
      <c r="AA21" s="246">
        <v>4.5604732461876109E-2</v>
      </c>
      <c r="AB21" s="246">
        <v>1</v>
      </c>
      <c r="AC21" s="246">
        <v>1.530788051219556</v>
      </c>
    </row>
    <row r="22" spans="1:29" ht="14.25" customHeight="1" x14ac:dyDescent="0.25">
      <c r="A22" s="234">
        <v>1995</v>
      </c>
      <c r="B22" s="246">
        <v>2.1296480984693074</v>
      </c>
      <c r="C22" s="246">
        <v>1.2071241912576929</v>
      </c>
      <c r="D22" s="246">
        <v>1.2071241912576929</v>
      </c>
      <c r="E22" s="246">
        <v>2.1658245226447841</v>
      </c>
      <c r="F22" s="246">
        <v>41.881158276787119</v>
      </c>
      <c r="G22" s="246">
        <v>8.8429067382041975</v>
      </c>
      <c r="H22" s="246">
        <v>1.2071241912576929</v>
      </c>
      <c r="I22" s="246">
        <v>1.2071241912576929</v>
      </c>
      <c r="J22" s="246">
        <v>1.2071241912576929</v>
      </c>
      <c r="K22" s="246">
        <v>1.2071241912576929</v>
      </c>
      <c r="L22" s="246">
        <v>198.39087896480981</v>
      </c>
      <c r="M22" s="246">
        <v>1.2071241912576929</v>
      </c>
      <c r="N22" s="246">
        <v>1.2071241912576929</v>
      </c>
      <c r="O22" s="246">
        <v>148.4383620009468</v>
      </c>
      <c r="P22" s="246">
        <v>1217.2920940508127</v>
      </c>
      <c r="Q22" s="246">
        <v>1.2071241912576929</v>
      </c>
      <c r="R22" s="246">
        <v>1.2071241912576929</v>
      </c>
      <c r="S22" s="246">
        <v>2.4048445636736622</v>
      </c>
      <c r="T22" s="246">
        <v>10.000288780179895</v>
      </c>
      <c r="U22" s="246">
        <v>3.8267839671768975</v>
      </c>
      <c r="V22" s="246">
        <v>1.2071241912576929</v>
      </c>
      <c r="W22" s="246">
        <v>1.2071241912576929</v>
      </c>
      <c r="X22" s="246">
        <v>1.2071241912576929</v>
      </c>
      <c r="Y22" s="246">
        <v>11.257086949660723</v>
      </c>
      <c r="Z22" s="246">
        <v>1.8653810951554362</v>
      </c>
      <c r="AA22" s="246">
        <v>7.2168739151017833E-2</v>
      </c>
      <c r="AB22" s="246">
        <v>1</v>
      </c>
      <c r="AC22" s="246">
        <v>1.5780337699226763</v>
      </c>
    </row>
    <row r="23" spans="1:29" ht="14.25" customHeight="1" x14ac:dyDescent="0.25">
      <c r="A23" s="234">
        <v>1996</v>
      </c>
      <c r="B23" s="246">
        <v>1.9925869597343515</v>
      </c>
      <c r="C23" s="246">
        <v>1.229353105185929</v>
      </c>
      <c r="D23" s="246">
        <v>1.229353105185929</v>
      </c>
      <c r="E23" s="246">
        <v>2.1281951609563232</v>
      </c>
      <c r="F23" s="246">
        <v>42.366061933154981</v>
      </c>
      <c r="G23" s="246">
        <v>9.0482067648986053</v>
      </c>
      <c r="H23" s="246">
        <v>1.229353105185929</v>
      </c>
      <c r="I23" s="246">
        <v>1.229353105185929</v>
      </c>
      <c r="J23" s="246">
        <v>1.229353105185929</v>
      </c>
      <c r="K23" s="246">
        <v>1.229353105185929</v>
      </c>
      <c r="L23" s="246">
        <v>238.14766375470552</v>
      </c>
      <c r="M23" s="246">
        <v>1.229353105185929</v>
      </c>
      <c r="N23" s="246">
        <v>1.229353105185929</v>
      </c>
      <c r="O23" s="246">
        <v>169.80986918724182</v>
      </c>
      <c r="P23" s="246">
        <v>1255.3046760485486</v>
      </c>
      <c r="Q23" s="246">
        <v>1.229353105185929</v>
      </c>
      <c r="R23" s="246">
        <v>1.229353105185929</v>
      </c>
      <c r="S23" s="246">
        <v>2.2684068626800769</v>
      </c>
      <c r="T23" s="246">
        <v>10.076762980740046</v>
      </c>
      <c r="U23" s="246">
        <v>4.2063510517126037</v>
      </c>
      <c r="V23" s="246">
        <v>1.229353105185929</v>
      </c>
      <c r="W23" s="246">
        <v>1.229353105185929</v>
      </c>
      <c r="X23" s="246">
        <v>1.229353105185929</v>
      </c>
      <c r="Y23" s="246">
        <v>10.466436033892375</v>
      </c>
      <c r="Z23" s="246">
        <v>1.9289962324639791</v>
      </c>
      <c r="AA23" s="246">
        <v>0.12683034009569349</v>
      </c>
      <c r="AB23" s="246">
        <v>1</v>
      </c>
      <c r="AC23" s="246">
        <v>1.5605086446717134</v>
      </c>
    </row>
    <row r="24" spans="1:29" ht="14.25" customHeight="1" x14ac:dyDescent="0.25">
      <c r="A24" s="234">
        <v>1997</v>
      </c>
      <c r="B24" s="246">
        <v>2.2080671580671578</v>
      </c>
      <c r="C24" s="246">
        <v>1.4453405405405404</v>
      </c>
      <c r="D24" s="246">
        <v>1.4453405405405404</v>
      </c>
      <c r="E24" s="246">
        <v>2.2686453726453726</v>
      </c>
      <c r="F24" s="246">
        <v>51.932219492219488</v>
      </c>
      <c r="G24" s="246">
        <v>10.817485667485666</v>
      </c>
      <c r="H24" s="246">
        <v>1.4453405405405404</v>
      </c>
      <c r="I24" s="246">
        <v>1.4453405405405404</v>
      </c>
      <c r="J24" s="246">
        <v>1.4453405405405404</v>
      </c>
      <c r="K24" s="246">
        <v>1.4453405405405404</v>
      </c>
      <c r="L24" s="246">
        <v>305.69795249795249</v>
      </c>
      <c r="M24" s="246">
        <v>1.4453405405405404</v>
      </c>
      <c r="N24" s="246">
        <v>1.4453405405405404</v>
      </c>
      <c r="O24" s="246">
        <v>198.19262899262898</v>
      </c>
      <c r="P24" s="246">
        <v>1556.9326781326779</v>
      </c>
      <c r="Q24" s="246">
        <v>1.4453405405405404</v>
      </c>
      <c r="R24" s="246">
        <v>1.4453405405405404</v>
      </c>
      <c r="S24" s="246">
        <v>2.4775593775593774</v>
      </c>
      <c r="T24" s="246">
        <v>11.584453726453726</v>
      </c>
      <c r="U24" s="246">
        <v>5.3675135135135132</v>
      </c>
      <c r="V24" s="246">
        <v>1.4453405405405404</v>
      </c>
      <c r="W24" s="246">
        <v>1.4453405405405404</v>
      </c>
      <c r="X24" s="246">
        <v>1.4453405405405404</v>
      </c>
      <c r="Y24" s="246">
        <v>12.505500409500408</v>
      </c>
      <c r="Z24" s="246">
        <v>2.3751302211302208</v>
      </c>
      <c r="AA24" s="246">
        <v>0.24830745290745287</v>
      </c>
      <c r="AB24" s="246">
        <v>1</v>
      </c>
      <c r="AC24" s="246">
        <v>1.6380016380016378</v>
      </c>
    </row>
    <row r="25" spans="1:29" ht="14.25" customHeight="1" x14ac:dyDescent="0.25">
      <c r="A25" s="234">
        <v>1998</v>
      </c>
      <c r="B25" s="246">
        <v>2.6381512827250551</v>
      </c>
      <c r="C25" s="246">
        <v>1.481398573082076</v>
      </c>
      <c r="D25" s="246">
        <v>1.481398573082076</v>
      </c>
      <c r="E25" s="246">
        <v>2.457876231057186</v>
      </c>
      <c r="F25" s="246">
        <v>53.483310706722349</v>
      </c>
      <c r="G25" s="246">
        <v>11.09953400337262</v>
      </c>
      <c r="H25" s="246">
        <v>1.481398573082076</v>
      </c>
      <c r="I25" s="246">
        <v>1.481398573082076</v>
      </c>
      <c r="J25" s="246">
        <v>1.481398573082076</v>
      </c>
      <c r="K25" s="246">
        <v>1.481398573082076</v>
      </c>
      <c r="L25" s="246">
        <v>354.99164466688518</v>
      </c>
      <c r="M25" s="246">
        <v>1.481398573082076</v>
      </c>
      <c r="N25" s="246">
        <v>1.481398573082076</v>
      </c>
      <c r="O25" s="246">
        <v>216.86836216583225</v>
      </c>
      <c r="P25" s="246">
        <v>2320.3354857608097</v>
      </c>
      <c r="Q25" s="246">
        <v>1.481398573082076</v>
      </c>
      <c r="R25" s="246">
        <v>1.481398573082076</v>
      </c>
      <c r="S25" s="246">
        <v>3.0958190860793162</v>
      </c>
      <c r="T25" s="246">
        <v>12.501105926007172</v>
      </c>
      <c r="U25" s="246">
        <v>5.7855802491390351</v>
      </c>
      <c r="V25" s="246">
        <v>1.481398573082076</v>
      </c>
      <c r="W25" s="246">
        <v>1.481398573082076</v>
      </c>
      <c r="X25" s="246">
        <v>1.481398573082076</v>
      </c>
      <c r="Y25" s="246">
        <v>13.166856814144454</v>
      </c>
      <c r="Z25" s="246">
        <v>2.4018061966980948</v>
      </c>
      <c r="AA25" s="246">
        <v>0.43155966549507552</v>
      </c>
      <c r="AB25" s="246">
        <v>1</v>
      </c>
      <c r="AC25" s="246">
        <v>1.6568179882717169</v>
      </c>
    </row>
    <row r="26" spans="1:29" ht="14.25" customHeight="1" x14ac:dyDescent="0.25">
      <c r="A26" s="234">
        <v>1999</v>
      </c>
      <c r="B26" s="246">
        <v>2.5071801655288635</v>
      </c>
      <c r="C26" s="246">
        <v>1.5184776819487598</v>
      </c>
      <c r="D26" s="246">
        <v>1.5184776819487598</v>
      </c>
      <c r="E26" s="246">
        <v>2.4034188460092323</v>
      </c>
      <c r="F26" s="246">
        <v>55.959925680918495</v>
      </c>
      <c r="G26" s="246">
        <v>11.292662770372546</v>
      </c>
      <c r="H26" s="246">
        <v>1.5184776819487598</v>
      </c>
      <c r="I26" s="246">
        <v>1.5184776819487598</v>
      </c>
      <c r="J26" s="246">
        <v>1.5184776819487598</v>
      </c>
      <c r="K26" s="246">
        <v>1.5184776819487598</v>
      </c>
      <c r="L26" s="246">
        <v>383.54056259622359</v>
      </c>
      <c r="M26" s="246">
        <v>1.5184776819487598</v>
      </c>
      <c r="N26" s="246">
        <v>1.5184776819487598</v>
      </c>
      <c r="O26" s="246">
        <v>184.25747898855124</v>
      </c>
      <c r="P26" s="246">
        <v>1919.9516705938083</v>
      </c>
      <c r="Q26" s="246">
        <v>1.5184776819487598</v>
      </c>
      <c r="R26" s="246">
        <v>1.5184776819487598</v>
      </c>
      <c r="S26" s="246">
        <v>3.0606304955446735</v>
      </c>
      <c r="T26" s="246">
        <v>12.614499210149436</v>
      </c>
      <c r="U26" s="246">
        <v>6.4138826672292595</v>
      </c>
      <c r="V26" s="246">
        <v>1.5184776819487598</v>
      </c>
      <c r="W26" s="246">
        <v>1.5184776819487598</v>
      </c>
      <c r="X26" s="246">
        <v>1.5184776819487598</v>
      </c>
      <c r="Y26" s="246">
        <v>13.367517047635012</v>
      </c>
      <c r="Z26" s="246">
        <v>2.4312464366123083</v>
      </c>
      <c r="AA26" s="246">
        <v>0.67786603150730418</v>
      </c>
      <c r="AB26" s="246">
        <v>1</v>
      </c>
      <c r="AC26" s="246">
        <v>1.6178831745974223</v>
      </c>
    </row>
    <row r="27" spans="1:29" ht="14.25" customHeight="1" x14ac:dyDescent="0.25">
      <c r="A27" s="234">
        <v>2000</v>
      </c>
      <c r="B27" s="246">
        <v>2.6136699087915831</v>
      </c>
      <c r="C27" s="246">
        <v>1.6426340688036938</v>
      </c>
      <c r="D27" s="246">
        <v>1.6426340688036938</v>
      </c>
      <c r="E27" s="246">
        <v>2.2482049729402416</v>
      </c>
      <c r="F27" s="246">
        <v>58.489346402755174</v>
      </c>
      <c r="G27" s="246">
        <v>12.2439299095485</v>
      </c>
      <c r="H27" s="246">
        <v>1.6426340688036938</v>
      </c>
      <c r="I27" s="246">
        <v>1.6426340688036938</v>
      </c>
      <c r="J27" s="246">
        <v>1.6426340688036938</v>
      </c>
      <c r="K27" s="246">
        <v>1.6426340688036938</v>
      </c>
      <c r="L27" s="246">
        <v>427.33406501911213</v>
      </c>
      <c r="M27" s="246">
        <v>1.6426340688036938</v>
      </c>
      <c r="N27" s="246">
        <v>1.6426340688036938</v>
      </c>
      <c r="O27" s="246">
        <v>163.24368921015781</v>
      </c>
      <c r="P27" s="246">
        <v>1711.5997426484503</v>
      </c>
      <c r="Q27" s="246">
        <v>1.6426340688036938</v>
      </c>
      <c r="R27" s="246">
        <v>1.6426340688036938</v>
      </c>
      <c r="S27" s="246">
        <v>3.3375347235363133</v>
      </c>
      <c r="T27" s="246">
        <v>13.316719524656548</v>
      </c>
      <c r="U27" s="246">
        <v>6.5786125723801225</v>
      </c>
      <c r="V27" s="246">
        <v>1.6426340688036938</v>
      </c>
      <c r="W27" s="246">
        <v>1.6426340688036938</v>
      </c>
      <c r="X27" s="246">
        <v>1.6426340688036938</v>
      </c>
      <c r="Y27" s="246">
        <v>13.867589599969724</v>
      </c>
      <c r="Z27" s="246">
        <v>2.5552480793248304</v>
      </c>
      <c r="AA27" s="246">
        <v>0.94513613140067354</v>
      </c>
      <c r="AB27" s="246">
        <v>1</v>
      </c>
      <c r="AC27" s="246">
        <v>1.5138326458010067</v>
      </c>
    </row>
    <row r="28" spans="1:29" ht="14.25" customHeight="1" x14ac:dyDescent="0.25">
      <c r="A28" s="234">
        <v>2001</v>
      </c>
      <c r="B28" s="246">
        <v>2.7875531278855852</v>
      </c>
      <c r="C28" s="246">
        <v>1.6082937474263339</v>
      </c>
      <c r="D28" s="246">
        <v>1.6082937474263339</v>
      </c>
      <c r="E28" s="246">
        <v>2.2301980565229287</v>
      </c>
      <c r="F28" s="246">
        <v>54.754925055275763</v>
      </c>
      <c r="G28" s="246">
        <v>11.984599556641683</v>
      </c>
      <c r="H28" s="246">
        <v>1.6082937474263339</v>
      </c>
      <c r="I28" s="246">
        <v>1.6082937474263339</v>
      </c>
      <c r="J28" s="246">
        <v>1.6082937474263339</v>
      </c>
      <c r="K28" s="246">
        <v>1.6082937474263339</v>
      </c>
      <c r="L28" s="246">
        <v>412.63837663621791</v>
      </c>
      <c r="M28" s="246">
        <v>1.6082937474263339</v>
      </c>
      <c r="N28" s="246">
        <v>1.6082937474263339</v>
      </c>
      <c r="O28" s="246">
        <v>174.97515813598233</v>
      </c>
      <c r="P28" s="246">
        <v>1858.5992026118131</v>
      </c>
      <c r="Q28" s="246">
        <v>1.6082937474263339</v>
      </c>
      <c r="R28" s="246">
        <v>1.6082937474263339</v>
      </c>
      <c r="S28" s="246">
        <v>3.4304025238959359</v>
      </c>
      <c r="T28" s="246">
        <v>12.952768987444328</v>
      </c>
      <c r="U28" s="246">
        <v>5.9012544727237843</v>
      </c>
      <c r="V28" s="246">
        <v>1.6082937474263339</v>
      </c>
      <c r="W28" s="246">
        <v>1.6082937474263339</v>
      </c>
      <c r="X28" s="246">
        <v>1.6082937474263339</v>
      </c>
      <c r="Y28" s="246">
        <v>14.890542404582975</v>
      </c>
      <c r="Z28" s="246">
        <v>2.4297539492406433</v>
      </c>
      <c r="AA28" s="246">
        <v>1.7690935956745559</v>
      </c>
      <c r="AB28" s="246">
        <v>1</v>
      </c>
      <c r="AC28" s="246">
        <v>1.440316800560917</v>
      </c>
    </row>
    <row r="29" spans="1:29" ht="14.25" customHeight="1" x14ac:dyDescent="0.25">
      <c r="A29" s="234">
        <v>2002</v>
      </c>
      <c r="B29" s="246">
        <v>2.7624454279498911</v>
      </c>
      <c r="C29" s="246">
        <v>1.5918790788387969</v>
      </c>
      <c r="D29" s="246">
        <v>1.5918790788387969</v>
      </c>
      <c r="E29" s="246">
        <v>2.3554752081614283</v>
      </c>
      <c r="F29" s="246">
        <v>49.10777886130073</v>
      </c>
      <c r="G29" s="246">
        <v>11.828495986797691</v>
      </c>
      <c r="H29" s="246">
        <v>1.5918790788387969</v>
      </c>
      <c r="I29" s="246">
        <v>1.5918790788387969</v>
      </c>
      <c r="J29" s="246">
        <v>1.5918790788387969</v>
      </c>
      <c r="K29" s="246">
        <v>1.5918790788387969</v>
      </c>
      <c r="L29" s="246">
        <v>386.89385642487434</v>
      </c>
      <c r="M29" s="246">
        <v>1.5918790788387969</v>
      </c>
      <c r="N29" s="246">
        <v>1.5918790788387969</v>
      </c>
      <c r="O29" s="246">
        <v>187.9152351661541</v>
      </c>
      <c r="P29" s="246">
        <v>1876.8959567924389</v>
      </c>
      <c r="Q29" s="246">
        <v>1.5918790788387969</v>
      </c>
      <c r="R29" s="246">
        <v>1.5918790788387969</v>
      </c>
      <c r="S29" s="246">
        <v>3.2455554722076365</v>
      </c>
      <c r="T29" s="246">
        <v>11.980435076138326</v>
      </c>
      <c r="U29" s="246">
        <v>6.1234971119945989</v>
      </c>
      <c r="V29" s="246">
        <v>1.5918790788387969</v>
      </c>
      <c r="W29" s="246">
        <v>1.5918790788387969</v>
      </c>
      <c r="X29" s="246">
        <v>1.5918790788387969</v>
      </c>
      <c r="Y29" s="246">
        <v>14.584115220163531</v>
      </c>
      <c r="Z29" s="246">
        <v>2.3355457205010879</v>
      </c>
      <c r="AA29" s="246">
        <v>2.2689100592603708</v>
      </c>
      <c r="AB29" s="246">
        <v>1</v>
      </c>
      <c r="AC29" s="246">
        <v>1.5002625459455405</v>
      </c>
    </row>
    <row r="30" spans="1:29" ht="14.25" customHeight="1" x14ac:dyDescent="0.25">
      <c r="A30" s="234">
        <v>2003</v>
      </c>
      <c r="B30" s="246">
        <v>2.5176940151723883</v>
      </c>
      <c r="C30" s="246">
        <v>1.445668042881457</v>
      </c>
      <c r="D30" s="246">
        <v>1.445668042881457</v>
      </c>
      <c r="E30" s="246">
        <v>2.2871079449659986</v>
      </c>
      <c r="F30" s="246">
        <v>45.941004760378085</v>
      </c>
      <c r="G30" s="246">
        <v>10.741759574366965</v>
      </c>
      <c r="H30" s="246">
        <v>1.445668042881457</v>
      </c>
      <c r="I30" s="246">
        <v>1.445668042881457</v>
      </c>
      <c r="J30" s="246">
        <v>1.445668042881457</v>
      </c>
      <c r="K30" s="246">
        <v>1.445668042881457</v>
      </c>
      <c r="L30" s="246">
        <v>366.32911595008392</v>
      </c>
      <c r="M30" s="246">
        <v>1.445668042881457</v>
      </c>
      <c r="N30" s="246">
        <v>1.445668042881457</v>
      </c>
      <c r="O30" s="246">
        <v>189.35074662333597</v>
      </c>
      <c r="P30" s="246">
        <v>1945.1110294858606</v>
      </c>
      <c r="Q30" s="246">
        <v>1.445668042881457</v>
      </c>
      <c r="R30" s="246">
        <v>1.445668042881457</v>
      </c>
      <c r="S30" s="246">
        <v>2.8149142725271128</v>
      </c>
      <c r="T30" s="246">
        <v>11.559232466408933</v>
      </c>
      <c r="U30" s="246">
        <v>6.3506680649300744</v>
      </c>
      <c r="V30" s="246">
        <v>1.445668042881457</v>
      </c>
      <c r="W30" s="246">
        <v>1.445668042881457</v>
      </c>
      <c r="X30" s="246">
        <v>1.445668042881457</v>
      </c>
      <c r="Y30" s="246">
        <v>13.19359355383366</v>
      </c>
      <c r="Z30" s="246">
        <v>2.1963819689349684</v>
      </c>
      <c r="AA30" s="246">
        <v>2.453998010398128</v>
      </c>
      <c r="AB30" s="246">
        <v>1</v>
      </c>
      <c r="AC30" s="246">
        <v>1.6332308916477063</v>
      </c>
    </row>
    <row r="31" spans="1:29" ht="14.25" customHeight="1" x14ac:dyDescent="0.25">
      <c r="A31" s="234">
        <v>2004</v>
      </c>
      <c r="B31" s="246">
        <v>2.4905402263236307</v>
      </c>
      <c r="C31" s="246">
        <v>1.4747522850316706</v>
      </c>
      <c r="D31" s="246">
        <v>1.4747522850316706</v>
      </c>
      <c r="E31" s="246">
        <v>2.3840077191679905</v>
      </c>
      <c r="F31" s="246">
        <v>47.080493324609073</v>
      </c>
      <c r="G31" s="246">
        <v>10.971080055035351</v>
      </c>
      <c r="H31" s="246">
        <v>1.4747522850316706</v>
      </c>
      <c r="I31" s="246">
        <v>1.4747522850316706</v>
      </c>
      <c r="J31" s="246">
        <v>1.4747522850316706</v>
      </c>
      <c r="K31" s="246">
        <v>1.4747522850316706</v>
      </c>
      <c r="L31" s="246">
        <v>371.2438271667146</v>
      </c>
      <c r="M31" s="246">
        <v>1.4747522850316706</v>
      </c>
      <c r="N31" s="246">
        <v>1.4747522850316706</v>
      </c>
      <c r="O31" s="246">
        <v>198.15896524157304</v>
      </c>
      <c r="P31" s="246">
        <v>2098.3592920162641</v>
      </c>
      <c r="Q31" s="246">
        <v>1.4747522850316706</v>
      </c>
      <c r="R31" s="246">
        <v>1.4747522850316706</v>
      </c>
      <c r="S31" s="246">
        <v>2.7649455812215775</v>
      </c>
      <c r="T31" s="246">
        <v>12.348583612929019</v>
      </c>
      <c r="U31" s="246">
        <v>6.6895308784126595</v>
      </c>
      <c r="V31" s="246">
        <v>1.4747522850316706</v>
      </c>
      <c r="W31" s="246">
        <v>1.4747522850316706</v>
      </c>
      <c r="X31" s="246">
        <v>1.4747522850316706</v>
      </c>
      <c r="Y31" s="246">
        <v>13.460170921816488</v>
      </c>
      <c r="Z31" s="246">
        <v>2.2770922586060531</v>
      </c>
      <c r="AA31" s="246">
        <v>2.612863606471949</v>
      </c>
      <c r="AB31" s="246">
        <v>1</v>
      </c>
      <c r="AC31" s="246">
        <v>1.8323129487907008</v>
      </c>
    </row>
    <row r="32" spans="1:29" ht="14.25" customHeight="1" x14ac:dyDescent="0.25">
      <c r="A32" s="234">
        <v>2005</v>
      </c>
      <c r="B32" s="246">
        <v>2.3863718371029274</v>
      </c>
      <c r="C32" s="246">
        <v>1.4626441989490593</v>
      </c>
      <c r="D32" s="246">
        <v>1.4626441989490593</v>
      </c>
      <c r="E32" s="246">
        <v>2.2026380947897053</v>
      </c>
      <c r="F32" s="246">
        <v>43.544487924107742</v>
      </c>
      <c r="G32" s="246">
        <v>10.899672742165436</v>
      </c>
      <c r="H32" s="246">
        <v>1.4626441989490593</v>
      </c>
      <c r="I32" s="246">
        <v>1.4626441989490593</v>
      </c>
      <c r="J32" s="246">
        <v>1.4626441989490593</v>
      </c>
      <c r="K32" s="246">
        <v>1.4626441989490593</v>
      </c>
      <c r="L32" s="246">
        <v>362.69904185784583</v>
      </c>
      <c r="M32" s="246">
        <v>1.4626441989490593</v>
      </c>
      <c r="N32" s="246">
        <v>1.4626441989490593</v>
      </c>
      <c r="O32" s="246">
        <v>200.1998848607941</v>
      </c>
      <c r="P32" s="246">
        <v>1861.8340435765722</v>
      </c>
      <c r="Q32" s="246">
        <v>1.4626441989490593</v>
      </c>
      <c r="R32" s="246">
        <v>1.4626441989490593</v>
      </c>
      <c r="S32" s="246">
        <v>2.5827701649486374</v>
      </c>
      <c r="T32" s="246">
        <v>11.709182797031975</v>
      </c>
      <c r="U32" s="246">
        <v>5.8787980804800144</v>
      </c>
      <c r="V32" s="246">
        <v>1.4626441989490593</v>
      </c>
      <c r="W32" s="246">
        <v>1.4626441989490593</v>
      </c>
      <c r="X32" s="246">
        <v>1.4626441989490593</v>
      </c>
      <c r="Y32" s="246">
        <v>13.585980938226379</v>
      </c>
      <c r="Z32" s="246">
        <v>2.2648685269870921</v>
      </c>
      <c r="AA32" s="246">
        <v>2.4381953865425281</v>
      </c>
      <c r="AB32" s="246">
        <v>1</v>
      </c>
      <c r="AC32" s="246">
        <v>1.8177961148970754</v>
      </c>
    </row>
    <row r="33" spans="1:29" ht="14.25" customHeight="1" x14ac:dyDescent="0.25">
      <c r="A33" s="234">
        <v>2006</v>
      </c>
      <c r="B33" s="246">
        <v>2.4437569517084916</v>
      </c>
      <c r="C33" s="246">
        <v>1.4661617882941143</v>
      </c>
      <c r="D33" s="246">
        <v>1.4661617882941143</v>
      </c>
      <c r="E33" s="246">
        <v>2.0874761405954749</v>
      </c>
      <c r="F33" s="246">
        <v>41.56306427997783</v>
      </c>
      <c r="G33" s="246">
        <v>10.936878670925351</v>
      </c>
      <c r="H33" s="246">
        <v>1.4661617882941143</v>
      </c>
      <c r="I33" s="246">
        <v>1.4661617882941143</v>
      </c>
      <c r="J33" s="246">
        <v>1.4661617882941143</v>
      </c>
      <c r="K33" s="246">
        <v>1.4661617882941143</v>
      </c>
      <c r="L33" s="246">
        <v>387.2006854725027</v>
      </c>
      <c r="M33" s="246">
        <v>1.4661617882941143</v>
      </c>
      <c r="N33" s="246">
        <v>1.4661617882941143</v>
      </c>
      <c r="O33" s="246">
        <v>214.12623971367978</v>
      </c>
      <c r="P33" s="246">
        <v>1757.0164868209226</v>
      </c>
      <c r="Q33" s="246">
        <v>1.4661617882941143</v>
      </c>
      <c r="R33" s="246">
        <v>1.4661617882941143</v>
      </c>
      <c r="S33" s="246">
        <v>2.8370423834302922</v>
      </c>
      <c r="T33" s="246">
        <v>11.805099673973615</v>
      </c>
      <c r="U33" s="246">
        <v>5.7113194241500977</v>
      </c>
      <c r="V33" s="246">
        <v>1.4661617882941143</v>
      </c>
      <c r="W33" s="246">
        <v>1.4661617882941143</v>
      </c>
      <c r="X33" s="246">
        <v>1.4661617882941143</v>
      </c>
      <c r="Y33" s="246">
        <v>13.569096393834576</v>
      </c>
      <c r="Z33" s="246">
        <v>2.3062410239687181</v>
      </c>
      <c r="AA33" s="246">
        <v>2.6315588978556166</v>
      </c>
      <c r="AB33" s="246">
        <v>1</v>
      </c>
      <c r="AC33" s="246">
        <v>1.8402934458316986</v>
      </c>
    </row>
    <row r="34" spans="1:29" ht="14.25" customHeight="1" x14ac:dyDescent="0.25">
      <c r="A34" s="234">
        <v>2007</v>
      </c>
      <c r="B34" s="246">
        <v>2.3916195106391962</v>
      </c>
      <c r="C34" s="246">
        <v>1.4617383340233565</v>
      </c>
      <c r="D34" s="246">
        <v>1.4617383340233565</v>
      </c>
      <c r="E34" s="246">
        <v>2.1497605663085548</v>
      </c>
      <c r="F34" s="246">
        <v>40.598913398661743</v>
      </c>
      <c r="G34" s="246">
        <v>10.89114436517905</v>
      </c>
      <c r="H34" s="246">
        <v>1.4617383340233565</v>
      </c>
      <c r="I34" s="246">
        <v>1.4617383340233565</v>
      </c>
      <c r="J34" s="246">
        <v>1.4617383340233565</v>
      </c>
      <c r="K34" s="246">
        <v>1.4617383340233565</v>
      </c>
      <c r="L34" s="246">
        <v>367.37918808856654</v>
      </c>
      <c r="M34" s="246">
        <v>1.4617383340233565</v>
      </c>
      <c r="N34" s="246">
        <v>1.4617383340233565</v>
      </c>
      <c r="O34" s="246">
        <v>235.6319274537226</v>
      </c>
      <c r="P34" s="246">
        <v>1859.8616045048871</v>
      </c>
      <c r="Q34" s="246">
        <v>1.4617383340233565</v>
      </c>
      <c r="R34" s="246">
        <v>1.4617383340233565</v>
      </c>
      <c r="S34" s="246">
        <v>2.723356886167394</v>
      </c>
      <c r="T34" s="246">
        <v>11.722974088414075</v>
      </c>
      <c r="U34" s="246">
        <v>5.5334585847048583</v>
      </c>
      <c r="V34" s="246">
        <v>1.4617383340233565</v>
      </c>
      <c r="W34" s="246">
        <v>1.4617383340233565</v>
      </c>
      <c r="X34" s="246">
        <v>1.4617383340233565</v>
      </c>
      <c r="Y34" s="246">
        <v>13.522451698547469</v>
      </c>
      <c r="Z34" s="246">
        <v>2.4009563340421662</v>
      </c>
      <c r="AA34" s="246">
        <v>2.6010937250183441</v>
      </c>
      <c r="AB34" s="246">
        <v>1</v>
      </c>
      <c r="AC34" s="246">
        <v>2.0010337340269984</v>
      </c>
    </row>
    <row r="35" spans="1:29" ht="14.25" customHeight="1" x14ac:dyDescent="0.25">
      <c r="A35" s="234">
        <v>2008</v>
      </c>
      <c r="B35" s="246">
        <v>2.1943624218138131</v>
      </c>
      <c r="C35" s="246">
        <v>1.2533520145804617</v>
      </c>
      <c r="D35" s="246">
        <v>1.2533520145804617</v>
      </c>
      <c r="E35" s="246">
        <v>1.95624981904527</v>
      </c>
      <c r="F35" s="246">
        <v>31.294375139037371</v>
      </c>
      <c r="G35" s="246">
        <v>9.343600689442102</v>
      </c>
      <c r="H35" s="246">
        <v>1.2533520145804617</v>
      </c>
      <c r="I35" s="246">
        <v>1.2533520145804617</v>
      </c>
      <c r="J35" s="246">
        <v>1.2533520145804617</v>
      </c>
      <c r="K35" s="246">
        <v>1.2533520145804617</v>
      </c>
      <c r="L35" s="246">
        <v>316.03308383875435</v>
      </c>
      <c r="M35" s="246">
        <v>1.2533520145804617</v>
      </c>
      <c r="N35" s="246">
        <v>1.2533520145804617</v>
      </c>
      <c r="O35" s="246">
        <v>189.45401331020534</v>
      </c>
      <c r="P35" s="246">
        <v>2017.2778324866792</v>
      </c>
      <c r="Q35" s="246">
        <v>1.2533520145804617</v>
      </c>
      <c r="R35" s="246">
        <v>1.2533520145804617</v>
      </c>
      <c r="S35" s="246">
        <v>2.6121470374916211</v>
      </c>
      <c r="T35" s="246">
        <v>10.349388308876806</v>
      </c>
      <c r="U35" s="246">
        <v>4.4163802237278471</v>
      </c>
      <c r="V35" s="246">
        <v>1.2533520145804617</v>
      </c>
      <c r="W35" s="246">
        <v>1.2533520145804617</v>
      </c>
      <c r="X35" s="246">
        <v>1.2533520145804617</v>
      </c>
      <c r="Y35" s="246">
        <v>12.088890094235726</v>
      </c>
      <c r="Z35" s="246">
        <v>1.9857229924836444</v>
      </c>
      <c r="AA35" s="246">
        <v>2.3799440955250399</v>
      </c>
      <c r="AB35" s="246">
        <v>1</v>
      </c>
      <c r="AC35" s="246">
        <v>1.8324529618486958</v>
      </c>
    </row>
    <row r="36" spans="1:29" ht="14.25" customHeight="1" x14ac:dyDescent="0.25">
      <c r="A36" s="234">
        <v>2009</v>
      </c>
      <c r="B36" s="246">
        <v>1.9992334718936318</v>
      </c>
      <c r="C36" s="246">
        <v>1.1223622724720514</v>
      </c>
      <c r="D36" s="246">
        <v>1.1223622724720514</v>
      </c>
      <c r="E36" s="246">
        <v>1.7797033149533947</v>
      </c>
      <c r="F36" s="246">
        <v>29.70439863328475</v>
      </c>
      <c r="G36" s="246">
        <v>8.356665715003416</v>
      </c>
      <c r="H36" s="246">
        <v>1.1223622724720514</v>
      </c>
      <c r="I36" s="246">
        <v>1.1223622724720514</v>
      </c>
      <c r="J36" s="246">
        <v>1.1223622724720514</v>
      </c>
      <c r="K36" s="246">
        <v>1.1223622724720514</v>
      </c>
      <c r="L36" s="246">
        <v>315.06581679136258</v>
      </c>
      <c r="M36" s="246">
        <v>1.1223622724720514</v>
      </c>
      <c r="N36" s="246">
        <v>1.1223622724720514</v>
      </c>
      <c r="O36" s="246">
        <v>145.90159282232813</v>
      </c>
      <c r="P36" s="246">
        <v>1987.9632010375883</v>
      </c>
      <c r="Q36" s="246">
        <v>1.1223622724720514</v>
      </c>
      <c r="R36" s="246">
        <v>1.1223622724720514</v>
      </c>
      <c r="S36" s="246">
        <v>2.4948416057609983</v>
      </c>
      <c r="T36" s="246">
        <v>9.8078487426116805</v>
      </c>
      <c r="U36" s="246">
        <v>4.8635007725312249</v>
      </c>
      <c r="V36" s="246">
        <v>1.1223622724720514</v>
      </c>
      <c r="W36" s="246">
        <v>1.1223622724720514</v>
      </c>
      <c r="X36" s="246">
        <v>1.1223622724720514</v>
      </c>
      <c r="Y36" s="246">
        <v>11.93234157652503</v>
      </c>
      <c r="Z36" s="246">
        <v>1.6935032065230358</v>
      </c>
      <c r="AA36" s="246">
        <v>2.4119549070662636</v>
      </c>
      <c r="AB36" s="246">
        <v>1</v>
      </c>
      <c r="AC36" s="246">
        <v>1.5592516402937444</v>
      </c>
    </row>
    <row r="37" spans="1:29" ht="14.25" customHeight="1" x14ac:dyDescent="0.25">
      <c r="A37" s="234">
        <v>2010</v>
      </c>
      <c r="B37" s="246">
        <v>1.6837669026067286</v>
      </c>
      <c r="C37" s="246">
        <v>1.1661475408696695</v>
      </c>
      <c r="D37" s="246">
        <v>1.1661475408696695</v>
      </c>
      <c r="E37" s="246">
        <v>1.5911891684931445</v>
      </c>
      <c r="F37" s="246">
        <v>29.467924759682624</v>
      </c>
      <c r="G37" s="246">
        <v>8.68268592037243</v>
      </c>
      <c r="H37" s="246">
        <v>1.1661475408696695</v>
      </c>
      <c r="I37" s="246">
        <v>1.1661475408696695</v>
      </c>
      <c r="J37" s="246">
        <v>1.1661475408696695</v>
      </c>
      <c r="K37" s="246">
        <v>1.1661475408696695</v>
      </c>
      <c r="L37" s="246">
        <v>320.88785415527934</v>
      </c>
      <c r="M37" s="246">
        <v>1.1661475408696695</v>
      </c>
      <c r="N37" s="246">
        <v>1.1661475408696695</v>
      </c>
      <c r="O37" s="246">
        <v>135.54465426561705</v>
      </c>
      <c r="P37" s="246">
        <v>1784.5411972538514</v>
      </c>
      <c r="Q37" s="246">
        <v>1.1661475408696695</v>
      </c>
      <c r="R37" s="246">
        <v>1.1661475408696695</v>
      </c>
      <c r="S37" s="246">
        <v>2.1430831886798196</v>
      </c>
      <c r="T37" s="246">
        <v>9.3356276083387773</v>
      </c>
      <c r="U37" s="246">
        <v>4.6558502545381879</v>
      </c>
      <c r="V37" s="246">
        <v>1.1661475408696695</v>
      </c>
      <c r="W37" s="246">
        <v>1.1661475408696695</v>
      </c>
      <c r="X37" s="246">
        <v>1.1661475408696695</v>
      </c>
      <c r="Y37" s="246">
        <v>11.123648521228969</v>
      </c>
      <c r="Z37" s="246">
        <v>1.6104303124778465</v>
      </c>
      <c r="AA37" s="246">
        <v>2.3151260134304978</v>
      </c>
      <c r="AB37" s="246">
        <v>1</v>
      </c>
      <c r="AC37" s="246">
        <v>1.5444809748516797</v>
      </c>
    </row>
    <row r="38" spans="1:29" ht="14.25" customHeight="1" x14ac:dyDescent="0.25">
      <c r="A38" s="234">
        <v>2011</v>
      </c>
      <c r="B38" s="246">
        <v>1.5536482110850831</v>
      </c>
      <c r="C38" s="246">
        <v>1.1528493866868266</v>
      </c>
      <c r="D38" s="246">
        <v>1.1528493866868266</v>
      </c>
      <c r="E38" s="246">
        <v>1.5856019885328496</v>
      </c>
      <c r="F38" s="246">
        <v>28.329203113671049</v>
      </c>
      <c r="G38" s="246">
        <v>8.5873382357349524</v>
      </c>
      <c r="H38" s="246">
        <v>1.1528493866868266</v>
      </c>
      <c r="I38" s="246">
        <v>1.1528493866868266</v>
      </c>
      <c r="J38" s="246">
        <v>1.1528493866868266</v>
      </c>
      <c r="K38" s="246">
        <v>1.1528493866868266</v>
      </c>
      <c r="L38" s="246">
        <v>322.06063095136761</v>
      </c>
      <c r="M38" s="246">
        <v>1.1528493866868266</v>
      </c>
      <c r="N38" s="246">
        <v>1.1528493866868266</v>
      </c>
      <c r="O38" s="246">
        <v>127.77269348512151</v>
      </c>
      <c r="P38" s="246">
        <v>1775.0438550298509</v>
      </c>
      <c r="Q38" s="246">
        <v>1.1528493866868266</v>
      </c>
      <c r="R38" s="246">
        <v>1.1528493866868266</v>
      </c>
      <c r="S38" s="246">
        <v>2.0301636682698621</v>
      </c>
      <c r="T38" s="246">
        <v>8.9843426763021892</v>
      </c>
      <c r="U38" s="246">
        <v>4.7483371317247522</v>
      </c>
      <c r="V38" s="246">
        <v>1.1528493866868266</v>
      </c>
      <c r="W38" s="246">
        <v>1.1528493866868266</v>
      </c>
      <c r="X38" s="246">
        <v>1.1528493866868266</v>
      </c>
      <c r="Y38" s="246">
        <v>10.402387432077402</v>
      </c>
      <c r="Z38" s="246">
        <v>1.4222259519503084</v>
      </c>
      <c r="AA38" s="246">
        <v>2.6797406994714956</v>
      </c>
      <c r="AB38" s="246">
        <v>1</v>
      </c>
      <c r="AC38" s="246">
        <v>1.6030349940936175</v>
      </c>
    </row>
    <row r="39" spans="1:29" ht="14.25" customHeight="1" x14ac:dyDescent="0.25">
      <c r="A39" s="234">
        <v>2012</v>
      </c>
      <c r="B39" s="246">
        <v>1.530675600534777</v>
      </c>
      <c r="C39" s="246">
        <v>1.2328596961303775</v>
      </c>
      <c r="D39" s="246">
        <v>1.2328596961303775</v>
      </c>
      <c r="E39" s="246">
        <v>1.5834432398350287</v>
      </c>
      <c r="F39" s="246">
        <v>30.960752643104129</v>
      </c>
      <c r="G39" s="246">
        <v>9.1748352432476636</v>
      </c>
      <c r="H39" s="246">
        <v>1.2328596961303775</v>
      </c>
      <c r="I39" s="246">
        <v>1.2328596961303775</v>
      </c>
      <c r="J39" s="246">
        <v>1.2328596961303775</v>
      </c>
      <c r="K39" s="246">
        <v>1.2328596961303775</v>
      </c>
      <c r="L39" s="246">
        <v>356.2583796609772</v>
      </c>
      <c r="M39" s="246">
        <v>1.2328596961303775</v>
      </c>
      <c r="N39" s="246">
        <v>1.2328596961303775</v>
      </c>
      <c r="O39" s="246">
        <v>126.47407952281432</v>
      </c>
      <c r="P39" s="246">
        <v>1784.1774886870119</v>
      </c>
      <c r="Q39" s="246">
        <v>1.2328596961303775</v>
      </c>
      <c r="R39" s="246">
        <v>1.2328596961303775</v>
      </c>
      <c r="S39" s="246">
        <v>1.9568454491419056</v>
      </c>
      <c r="T39" s="246">
        <v>9.2144253531362068</v>
      </c>
      <c r="U39" s="246">
        <v>5.1529418364176092</v>
      </c>
      <c r="V39" s="246">
        <v>1.2328596961303775</v>
      </c>
      <c r="W39" s="246">
        <v>1.2328596961303775</v>
      </c>
      <c r="X39" s="246">
        <v>1.2328596961303775</v>
      </c>
      <c r="Y39" s="246">
        <v>10.726176805082568</v>
      </c>
      <c r="Z39" s="246">
        <v>1.4855798919511995</v>
      </c>
      <c r="AA39" s="246">
        <v>2.8390295352297943</v>
      </c>
      <c r="AB39" s="246">
        <v>1</v>
      </c>
      <c r="AC39" s="246">
        <v>1.5846185514146127</v>
      </c>
    </row>
    <row r="40" spans="1:29" ht="14.25" customHeight="1" x14ac:dyDescent="0.25">
      <c r="A40" s="234">
        <v>2013</v>
      </c>
      <c r="B40" s="246">
        <v>1.6187499999999999</v>
      </c>
      <c r="C40" s="246">
        <v>1.1765625</v>
      </c>
      <c r="D40" s="246">
        <v>1.1765625</v>
      </c>
      <c r="E40" s="246">
        <v>1.609375</v>
      </c>
      <c r="F40" s="246">
        <v>30.562499999999996</v>
      </c>
      <c r="G40" s="246">
        <v>8.7781250000000011</v>
      </c>
      <c r="H40" s="246">
        <v>1.1765625</v>
      </c>
      <c r="I40" s="246">
        <v>1.1765625</v>
      </c>
      <c r="J40" s="246">
        <v>1.1765625</v>
      </c>
      <c r="K40" s="246">
        <v>1.1765625</v>
      </c>
      <c r="L40" s="246">
        <v>349.34687499999995</v>
      </c>
      <c r="M40" s="246">
        <v>1.1765625</v>
      </c>
      <c r="N40" s="246">
        <v>1.1765625</v>
      </c>
      <c r="O40" s="246">
        <v>152.49687499999999</v>
      </c>
      <c r="P40" s="246">
        <v>1710.8218749999999</v>
      </c>
      <c r="Q40" s="246">
        <v>1.1765625</v>
      </c>
      <c r="R40" s="246">
        <v>1.1765625</v>
      </c>
      <c r="S40" s="246">
        <v>1.90625</v>
      </c>
      <c r="T40" s="246">
        <v>9.1828124999999989</v>
      </c>
      <c r="U40" s="246">
        <v>4.9375</v>
      </c>
      <c r="V40" s="246">
        <v>1.1765625</v>
      </c>
      <c r="W40" s="246">
        <v>1.1765625</v>
      </c>
      <c r="X40" s="246">
        <v>1.1765625</v>
      </c>
      <c r="Y40" s="246">
        <v>10.176562499999999</v>
      </c>
      <c r="Z40" s="246">
        <v>1.4484375</v>
      </c>
      <c r="AA40" s="246">
        <v>2.9765625</v>
      </c>
      <c r="AB40" s="246">
        <v>1</v>
      </c>
      <c r="AC40" s="246">
        <v>1.5625</v>
      </c>
    </row>
    <row r="41" spans="1:29" ht="14.25" customHeight="1" x14ac:dyDescent="0.25">
      <c r="A41" s="234">
        <v>2014</v>
      </c>
      <c r="B41" s="246">
        <v>1.827018121911038</v>
      </c>
      <c r="C41" s="246">
        <v>1.242174629324547</v>
      </c>
      <c r="D41" s="246">
        <v>1.242174629324547</v>
      </c>
      <c r="E41" s="246">
        <v>1.8204283360790774</v>
      </c>
      <c r="F41" s="246">
        <v>34.197693574958812</v>
      </c>
      <c r="G41" s="246">
        <v>9.257001647446458</v>
      </c>
      <c r="H41" s="246">
        <v>1.242174629324547</v>
      </c>
      <c r="I41" s="246">
        <v>1.242174629324547</v>
      </c>
      <c r="J41" s="246">
        <v>1.242174629324547</v>
      </c>
      <c r="K41" s="246">
        <v>1.242174629324547</v>
      </c>
      <c r="L41" s="246">
        <v>383.22734761120262</v>
      </c>
      <c r="M41" s="246">
        <v>1.242174629324547</v>
      </c>
      <c r="N41" s="246">
        <v>1.242174629324547</v>
      </c>
      <c r="O41" s="246">
        <v>174.37891268533772</v>
      </c>
      <c r="P41" s="246">
        <v>1734.8665568369029</v>
      </c>
      <c r="Q41" s="246">
        <v>1.242174629324547</v>
      </c>
      <c r="R41" s="246">
        <v>1.242174629324547</v>
      </c>
      <c r="S41" s="246">
        <v>1.9868204283360791</v>
      </c>
      <c r="T41" s="246">
        <v>10.382207578253706</v>
      </c>
      <c r="U41" s="246">
        <v>5.1960461285008241</v>
      </c>
      <c r="V41" s="246">
        <v>1.242174629324547</v>
      </c>
      <c r="W41" s="246">
        <v>1.242174629324547</v>
      </c>
      <c r="X41" s="246">
        <v>1.242174629324547</v>
      </c>
      <c r="Y41" s="246">
        <v>11.301482701812192</v>
      </c>
      <c r="Z41" s="246">
        <v>1.5074135090609557</v>
      </c>
      <c r="AA41" s="246">
        <v>3.6062602965403627</v>
      </c>
      <c r="AB41" s="246">
        <v>1</v>
      </c>
      <c r="AC41" s="246">
        <v>1.6474464579901154</v>
      </c>
    </row>
    <row r="42" spans="1:29" ht="14.25" customHeight="1" x14ac:dyDescent="0.25">
      <c r="A42" s="234">
        <v>2015</v>
      </c>
      <c r="B42" s="246">
        <v>2.0351681957186543</v>
      </c>
      <c r="C42" s="246">
        <v>1.3776758409785932</v>
      </c>
      <c r="D42" s="246">
        <v>1.3776758409785932</v>
      </c>
      <c r="E42" s="246">
        <v>1.9541284403669725</v>
      </c>
      <c r="F42" s="246">
        <v>37.603975535168196</v>
      </c>
      <c r="G42" s="246">
        <v>10.282874617737003</v>
      </c>
      <c r="H42" s="246">
        <v>1.3776758409785932</v>
      </c>
      <c r="I42" s="246">
        <v>1.3776758409785932</v>
      </c>
      <c r="J42" s="246">
        <v>1.3776758409785932</v>
      </c>
      <c r="K42" s="246">
        <v>1.3776758409785932</v>
      </c>
      <c r="L42" s="246">
        <v>426.90214067278288</v>
      </c>
      <c r="M42" s="246">
        <v>1.3776758409785932</v>
      </c>
      <c r="N42" s="246">
        <v>1.3776758409785932</v>
      </c>
      <c r="O42" s="246">
        <v>185.0183486238532</v>
      </c>
      <c r="P42" s="246">
        <v>1729.8302752293578</v>
      </c>
      <c r="Q42" s="246">
        <v>1.3776758409785932</v>
      </c>
      <c r="R42" s="246">
        <v>1.3776758409785932</v>
      </c>
      <c r="S42" s="246">
        <v>2.1926605504587156</v>
      </c>
      <c r="T42" s="246">
        <v>12.330275229357797</v>
      </c>
      <c r="U42" s="246">
        <v>5.7645259938837921</v>
      </c>
      <c r="V42" s="246">
        <v>1.3776758409785932</v>
      </c>
      <c r="W42" s="246">
        <v>1.3776758409785932</v>
      </c>
      <c r="X42" s="246">
        <v>1.3776758409785932</v>
      </c>
      <c r="Y42" s="246">
        <v>12.888379204892967</v>
      </c>
      <c r="Z42" s="246">
        <v>1.4709480122324159</v>
      </c>
      <c r="AA42" s="246">
        <v>4.163608562691131</v>
      </c>
      <c r="AB42" s="246">
        <v>1</v>
      </c>
      <c r="AC42" s="246">
        <v>1.5290519877675841</v>
      </c>
    </row>
    <row r="43" spans="1:29" ht="14.25" customHeight="1" x14ac:dyDescent="0.25">
      <c r="A43" s="234">
        <v>2016</v>
      </c>
      <c r="B43" s="248">
        <v>1.8151147098515519</v>
      </c>
      <c r="C43" s="248">
        <v>1.2199730094466936</v>
      </c>
      <c r="D43" s="248">
        <v>1.2199730094466936</v>
      </c>
      <c r="E43" s="248">
        <v>1.7881241565452091</v>
      </c>
      <c r="F43" s="248">
        <v>33.1889338731444</v>
      </c>
      <c r="G43" s="248">
        <v>9.0836707152496619</v>
      </c>
      <c r="H43" s="248">
        <v>1.2199730094466936</v>
      </c>
      <c r="I43" s="248">
        <v>1.2199730094466936</v>
      </c>
      <c r="J43" s="248">
        <v>1.2199730094466936</v>
      </c>
      <c r="K43" s="248">
        <v>1.2199730094466936</v>
      </c>
      <c r="L43" s="248">
        <v>379.92037786774631</v>
      </c>
      <c r="M43" s="248">
        <v>1.2199730094466936</v>
      </c>
      <c r="N43" s="248">
        <v>1.2199730094466936</v>
      </c>
      <c r="O43" s="248">
        <v>146.83265856950067</v>
      </c>
      <c r="P43" s="248">
        <v>1566.2469635627531</v>
      </c>
      <c r="Q43" s="248">
        <v>1.2199730094466936</v>
      </c>
      <c r="R43" s="248">
        <v>1.2199730094466936</v>
      </c>
      <c r="S43" s="248">
        <v>1.9392712550607289</v>
      </c>
      <c r="T43" s="248">
        <v>11.336032388663968</v>
      </c>
      <c r="U43" s="248">
        <v>5.3225371120107958</v>
      </c>
      <c r="V43" s="248">
        <v>1.2199730094466936</v>
      </c>
      <c r="W43" s="248">
        <v>1.2199730094466936</v>
      </c>
      <c r="X43" s="248">
        <v>1.2199730094466936</v>
      </c>
      <c r="Y43" s="248">
        <v>11.546558704453441</v>
      </c>
      <c r="Z43" s="248">
        <v>1.3292847503373819</v>
      </c>
      <c r="AA43" s="248">
        <v>4.0782726045883937</v>
      </c>
      <c r="AB43" s="248">
        <v>1</v>
      </c>
      <c r="AC43" s="248">
        <v>1.3495276653171391</v>
      </c>
    </row>
    <row r="44" spans="1:29" ht="14.25" customHeight="1" x14ac:dyDescent="0.25">
      <c r="A44" s="234">
        <v>2017</v>
      </c>
      <c r="B44" s="248">
        <v>1.6803281221750572</v>
      </c>
      <c r="C44" s="248">
        <v>1.142348528982271</v>
      </c>
      <c r="D44" s="248">
        <v>1.142348528982271</v>
      </c>
      <c r="E44" s="248">
        <v>1.6715934956585699</v>
      </c>
      <c r="F44" s="248">
        <v>30.114012437345828</v>
      </c>
      <c r="G44" s="248">
        <v>8.5012820572253887</v>
      </c>
      <c r="H44" s="248">
        <v>1.142348528982271</v>
      </c>
      <c r="I44" s="248">
        <v>1.142348528982271</v>
      </c>
      <c r="J44" s="248">
        <v>1.142348528982271</v>
      </c>
      <c r="K44" s="248">
        <v>1.142348528982271</v>
      </c>
      <c r="L44" s="248">
        <v>353.44963019164925</v>
      </c>
      <c r="M44" s="248">
        <v>1.142348528982271</v>
      </c>
      <c r="N44" s="248">
        <v>1.142348528982271</v>
      </c>
      <c r="O44" s="248">
        <v>144.46078135953695</v>
      </c>
      <c r="P44" s="248">
        <v>1455.9449287142186</v>
      </c>
      <c r="Q44" s="248">
        <v>1.142348528982271</v>
      </c>
      <c r="R44" s="248">
        <v>1.142348528982271</v>
      </c>
      <c r="S44" s="248">
        <v>1.8123429299617646</v>
      </c>
      <c r="T44" s="248">
        <v>10.650770238759334</v>
      </c>
      <c r="U44" s="248">
        <v>4.8667283743627703</v>
      </c>
      <c r="V44" s="248">
        <v>1.142348528982271</v>
      </c>
      <c r="W44" s="248">
        <v>1.142348528982271</v>
      </c>
      <c r="X44" s="248">
        <v>1.142348528982271</v>
      </c>
      <c r="Y44" s="248">
        <v>11.006208886217291</v>
      </c>
      <c r="Z44" s="248">
        <v>1.2680809215565378</v>
      </c>
      <c r="AA44" s="248">
        <v>4.698348263196201</v>
      </c>
      <c r="AB44" s="248">
        <v>1</v>
      </c>
      <c r="AC44" s="248">
        <v>1.2877232075021723</v>
      </c>
    </row>
    <row r="45" spans="1:29" ht="14.25" customHeight="1" x14ac:dyDescent="0.25">
      <c r="A45" s="234">
        <v>2018</v>
      </c>
      <c r="B45" s="248">
        <v>1.7854832544130408</v>
      </c>
      <c r="C45" s="248">
        <v>1.130152059943677</v>
      </c>
      <c r="D45" s="248">
        <v>1.130152059943677</v>
      </c>
      <c r="E45" s="248">
        <v>1.728767880441292</v>
      </c>
      <c r="F45" s="248">
        <v>28.982980586168239</v>
      </c>
      <c r="G45" s="248">
        <v>8.4209272554171175</v>
      </c>
      <c r="H45" s="248">
        <v>1.130152059943677</v>
      </c>
      <c r="I45" s="248">
        <v>1.130152059943677</v>
      </c>
      <c r="J45" s="248">
        <v>1.130152059943677</v>
      </c>
      <c r="K45" s="248">
        <v>1.130152059943677</v>
      </c>
      <c r="L45" s="248">
        <v>360.41805213994439</v>
      </c>
      <c r="M45" s="248">
        <v>1.130152059943677</v>
      </c>
      <c r="N45" s="248">
        <v>1.130152059943677</v>
      </c>
      <c r="O45" s="248">
        <v>147.30071792524328</v>
      </c>
      <c r="P45" s="248">
        <v>1467.4159359503874</v>
      </c>
      <c r="Q45" s="248">
        <v>1.130152059943677</v>
      </c>
      <c r="R45" s="248">
        <v>1.130152059943677</v>
      </c>
      <c r="S45" s="248">
        <v>1.9281546576310469</v>
      </c>
      <c r="T45" s="248">
        <v>10.850138407279928</v>
      </c>
      <c r="U45" s="248">
        <v>4.8168454344003919</v>
      </c>
      <c r="V45" s="248">
        <v>1.130152059943677</v>
      </c>
      <c r="W45" s="248">
        <v>1.130152059943677</v>
      </c>
      <c r="X45" s="248">
        <v>1.130152059943677</v>
      </c>
      <c r="Y45" s="248">
        <v>11.591175545566367</v>
      </c>
      <c r="Z45" s="248">
        <v>1.3043176882556415</v>
      </c>
      <c r="AA45" s="248">
        <v>6.4550917260002691</v>
      </c>
      <c r="AB45" s="248">
        <v>1</v>
      </c>
      <c r="AC45" s="248">
        <v>1.3337889556405802</v>
      </c>
    </row>
    <row r="46" spans="1:29" ht="14.25" customHeight="1" x14ac:dyDescent="0.25">
      <c r="A46" s="234">
        <v>2019</v>
      </c>
      <c r="B46" s="248">
        <v>1.8359528586262865</v>
      </c>
      <c r="C46" s="248">
        <v>1.1400437131329162</v>
      </c>
      <c r="D46" s="248">
        <v>1.1400437131329162</v>
      </c>
      <c r="E46" s="248">
        <v>1.6933881174652303</v>
      </c>
      <c r="F46" s="248">
        <v>29.263488457060657</v>
      </c>
      <c r="G46" s="248">
        <v>8.5109166064857096</v>
      </c>
      <c r="H46" s="248">
        <v>1.1400437131329162</v>
      </c>
      <c r="I46" s="248">
        <v>1.1400437131329162</v>
      </c>
      <c r="J46" s="248">
        <v>1.1400437131329162</v>
      </c>
      <c r="K46" s="248">
        <v>1.1400437131329162</v>
      </c>
      <c r="L46" s="248">
        <v>370.85158170102454</v>
      </c>
      <c r="M46" s="248">
        <v>1.1400437131329162</v>
      </c>
      <c r="N46" s="248">
        <v>1.1400437131329162</v>
      </c>
      <c r="O46" s="248">
        <v>139.15857770374993</v>
      </c>
      <c r="P46" s="248">
        <v>1487.086223752691</v>
      </c>
      <c r="Q46" s="248">
        <v>1.1400437131329162</v>
      </c>
      <c r="R46" s="248">
        <v>1.1400437131329162</v>
      </c>
      <c r="S46" s="248">
        <v>1.9372151082000215</v>
      </c>
      <c r="T46" s="248">
        <v>11.228247918062186</v>
      </c>
      <c r="U46" s="248">
        <v>4.8997350591602515</v>
      </c>
      <c r="V46" s="248">
        <v>1.1400437131329162</v>
      </c>
      <c r="W46" s="248">
        <v>1.1400437131329162</v>
      </c>
      <c r="X46" s="248">
        <v>1.1400437131329162</v>
      </c>
      <c r="Y46" s="248">
        <v>12.067097502338219</v>
      </c>
      <c r="Z46" s="248">
        <v>1.268209945037633</v>
      </c>
      <c r="AA46" s="248">
        <v>7.2440410005552511</v>
      </c>
      <c r="AB46" s="248">
        <v>1</v>
      </c>
      <c r="AC46" s="248">
        <v>1.2761468125234412</v>
      </c>
    </row>
    <row r="47" spans="1:29" ht="14.25" customHeight="1" x14ac:dyDescent="0.25">
      <c r="A47" s="234">
        <v>2020</v>
      </c>
      <c r="B47" s="248">
        <v>1.8641767747027485</v>
      </c>
      <c r="C47" s="248">
        <v>1.1254602465840531</v>
      </c>
      <c r="D47" s="248">
        <v>1.1254602465840531</v>
      </c>
      <c r="E47" s="248">
        <v>1.7201221108300837</v>
      </c>
      <c r="F47" s="248">
        <v>29.770331038956527</v>
      </c>
      <c r="G47" s="248">
        <v>8.3902229254965164</v>
      </c>
      <c r="H47" s="248">
        <v>1.1254602465840531</v>
      </c>
      <c r="I47" s="248">
        <v>1.1254602465840531</v>
      </c>
      <c r="J47" s="248">
        <v>1.1254602465840531</v>
      </c>
      <c r="K47" s="248">
        <v>1.1254602465840531</v>
      </c>
      <c r="L47" s="248">
        <v>395.00350062503378</v>
      </c>
      <c r="M47" s="248">
        <v>1.1254602465840531</v>
      </c>
      <c r="N47" s="248">
        <v>1.1254602465840531</v>
      </c>
      <c r="O47" s="248">
        <v>136.92439278359521</v>
      </c>
      <c r="P47" s="248">
        <v>1513.5320094613705</v>
      </c>
      <c r="Q47" s="248">
        <v>1.1254602465840531</v>
      </c>
      <c r="R47" s="248">
        <v>1.1254602465840531</v>
      </c>
      <c r="S47" s="248">
        <v>1.9766751539242593</v>
      </c>
      <c r="T47" s="248">
        <v>12.072579069943117</v>
      </c>
      <c r="U47" s="248">
        <v>5.0011010392348316</v>
      </c>
      <c r="V47" s="248">
        <v>1.1254602465840531</v>
      </c>
      <c r="W47" s="248">
        <v>1.1254602465840531</v>
      </c>
      <c r="X47" s="248">
        <v>1.1254602465840531</v>
      </c>
      <c r="Y47" s="248">
        <v>11.811618022364243</v>
      </c>
      <c r="Z47" s="248">
        <v>1.2042786243588868</v>
      </c>
      <c r="AA47" s="248">
        <v>8.9989046038317184</v>
      </c>
      <c r="AB47" s="248">
        <v>1</v>
      </c>
      <c r="AC47" s="248">
        <v>1.2825151250214981</v>
      </c>
    </row>
    <row r="48" spans="1:29" ht="14.25" customHeight="1" x14ac:dyDescent="0.25">
      <c r="A48" s="234">
        <v>2021</v>
      </c>
      <c r="B48" s="4">
        <v>1.8315536397184089</v>
      </c>
      <c r="C48" s="4">
        <v>1.1631205537177134</v>
      </c>
      <c r="D48" s="4">
        <v>1.1631205537177134</v>
      </c>
      <c r="E48" s="4">
        <v>1.72433321498819</v>
      </c>
      <c r="F48" s="4">
        <v>29.825479658918383</v>
      </c>
      <c r="G48" s="4">
        <v>8.6497924191338367</v>
      </c>
      <c r="H48" s="4">
        <v>1.1631205537177134</v>
      </c>
      <c r="I48" s="4">
        <v>1.1631205537177134</v>
      </c>
      <c r="J48" s="4">
        <v>1.1631205537177134</v>
      </c>
      <c r="K48" s="4">
        <v>1.1631205537177134</v>
      </c>
      <c r="L48" s="4">
        <v>417.01504202994983</v>
      </c>
      <c r="M48" s="4">
        <v>1.1631205537177134</v>
      </c>
      <c r="N48" s="4">
        <v>1.1631205537177134</v>
      </c>
      <c r="O48" s="4">
        <v>150.99019945397998</v>
      </c>
      <c r="P48" s="4">
        <v>1574.2829446674323</v>
      </c>
      <c r="Q48" s="4">
        <v>1.1631205537177134</v>
      </c>
      <c r="R48" s="4">
        <v>1.1631205537177134</v>
      </c>
      <c r="S48" s="4">
        <v>1.9451099543763652</v>
      </c>
      <c r="T48" s="4">
        <v>11.818232589336255</v>
      </c>
      <c r="U48" s="4">
        <v>5.3109132333851052</v>
      </c>
      <c r="V48" s="4">
        <v>1.1631205537177134</v>
      </c>
      <c r="W48" s="4">
        <v>1.1631205537177134</v>
      </c>
      <c r="X48" s="4">
        <v>1.1631205537177134</v>
      </c>
      <c r="Y48" s="4">
        <v>11.7982166244343</v>
      </c>
      <c r="Z48" s="4">
        <v>1.2573097613284294</v>
      </c>
      <c r="AA48" s="4">
        <v>12.189608452731935</v>
      </c>
      <c r="AB48" s="4">
        <v>1</v>
      </c>
      <c r="AC48" s="248">
        <v>1.3755731497475066</v>
      </c>
    </row>
    <row r="49" spans="1:29" ht="14.25" customHeight="1" x14ac:dyDescent="0.25">
      <c r="A49" s="234">
        <v>2022</v>
      </c>
      <c r="B49" s="248">
        <v>1.7773186888937567</v>
      </c>
      <c r="C49" s="248">
        <v>1.172163097989535</v>
      </c>
      <c r="D49" s="248">
        <v>1.172163097989535</v>
      </c>
      <c r="E49" s="248">
        <v>1.604654124163313</v>
      </c>
      <c r="F49" s="248">
        <v>28.784499105853246</v>
      </c>
      <c r="G49" s="248">
        <v>8.7220931231627219</v>
      </c>
      <c r="H49" s="248">
        <v>1.172163097989535</v>
      </c>
      <c r="I49" s="248">
        <v>1.172163097989535</v>
      </c>
      <c r="J49" s="248">
        <v>1.172163097989535</v>
      </c>
      <c r="K49" s="248">
        <v>1.172163097989535</v>
      </c>
      <c r="L49" s="248">
        <v>459.27635193547303</v>
      </c>
      <c r="M49" s="248">
        <v>1.172163097989535</v>
      </c>
      <c r="N49" s="248">
        <v>1.172163097989535</v>
      </c>
      <c r="O49" s="248">
        <v>162.01308078705625</v>
      </c>
      <c r="P49" s="248">
        <v>1591.9337817359849</v>
      </c>
      <c r="Q49" s="248">
        <v>1.172163097989535</v>
      </c>
      <c r="R49" s="248">
        <v>1.172163097989535</v>
      </c>
      <c r="S49" s="248">
        <v>1.9449661207935747</v>
      </c>
      <c r="T49" s="248">
        <v>11.849943843860908</v>
      </c>
      <c r="U49" s="248">
        <v>5.4951127332489094</v>
      </c>
      <c r="V49" s="248">
        <v>1.172163097989535</v>
      </c>
      <c r="W49" s="248">
        <v>1.172163097989535</v>
      </c>
      <c r="X49" s="248">
        <v>1.172163097989535</v>
      </c>
      <c r="Y49" s="248">
        <v>12.459870641797302</v>
      </c>
      <c r="Z49" s="248">
        <v>1.1768157182457095</v>
      </c>
      <c r="AA49" s="248">
        <v>20.417622685231123</v>
      </c>
      <c r="AB49" s="248">
        <v>1</v>
      </c>
      <c r="AC49" s="248">
        <v>1.2327107691954948</v>
      </c>
    </row>
    <row r="50" spans="1:29" x14ac:dyDescent="0.25">
      <c r="A50" s="234">
        <v>2023</v>
      </c>
      <c r="B50" s="248">
        <v>1.8707793229614524</v>
      </c>
      <c r="C50" s="248">
        <v>1.1495471717719379</v>
      </c>
      <c r="D50" s="248">
        <v>1.1495471717719379</v>
      </c>
      <c r="E50" s="248">
        <v>1.6771983939768413</v>
      </c>
      <c r="F50" s="248">
        <v>27.590216991120432</v>
      </c>
      <c r="G50" s="248">
        <v>8.5630748914820654</v>
      </c>
      <c r="H50" s="248">
        <v>1.1495471717719379</v>
      </c>
      <c r="I50" s="248">
        <v>1.1495471717719379</v>
      </c>
      <c r="J50" s="248">
        <v>1.1495471717719379</v>
      </c>
      <c r="K50" s="248">
        <v>1.1495471717719379</v>
      </c>
      <c r="L50" s="248">
        <v>438.95811845402744</v>
      </c>
      <c r="M50" s="248">
        <v>1.1495471717719379</v>
      </c>
      <c r="N50" s="248">
        <v>1.1495471717719379</v>
      </c>
      <c r="O50" s="248">
        <v>174.64557188907591</v>
      </c>
      <c r="P50" s="248">
        <v>1623.3390435605565</v>
      </c>
      <c r="Q50" s="248">
        <v>1.1495471717719379</v>
      </c>
      <c r="R50" s="248">
        <v>1.1495471717719379</v>
      </c>
      <c r="S50" s="248">
        <v>2.024586294410565</v>
      </c>
      <c r="T50" s="248">
        <v>13.125182251211713</v>
      </c>
      <c r="U50" s="248">
        <v>5.2225919658569673</v>
      </c>
      <c r="V50" s="248">
        <v>1.1495471717719379</v>
      </c>
      <c r="W50" s="248">
        <v>1.1495471717719379</v>
      </c>
      <c r="X50" s="248">
        <v>1.1495471717719379</v>
      </c>
      <c r="Y50" s="248">
        <v>13.179438110658086</v>
      </c>
      <c r="Z50" s="248">
        <v>1.1167971417540914</v>
      </c>
      <c r="AA50" s="248">
        <v>29.564260192457279</v>
      </c>
      <c r="AB50" s="248">
        <v>1</v>
      </c>
      <c r="AC50" s="248">
        <v>1.2429750159535842</v>
      </c>
    </row>
    <row r="51" spans="1:29" x14ac:dyDescent="0.25">
      <c r="A51" s="234">
        <v>2024</v>
      </c>
      <c r="B51" s="248">
        <v>1.9487179487179487</v>
      </c>
      <c r="C51" s="248">
        <v>1.1794871794871795</v>
      </c>
      <c r="D51" s="248">
        <v>1.1794871794871795</v>
      </c>
      <c r="E51" s="248">
        <v>1.7564102564102564</v>
      </c>
      <c r="F51" s="248">
        <v>29.769230769230766</v>
      </c>
      <c r="G51" s="248">
        <v>8.8461538461538467</v>
      </c>
      <c r="H51" s="248">
        <v>1.1794871794871795</v>
      </c>
      <c r="I51" s="248">
        <v>1.1794871794871795</v>
      </c>
      <c r="J51" s="248">
        <v>1.1794871794871795</v>
      </c>
      <c r="K51" s="248">
        <v>1.1794871794871795</v>
      </c>
      <c r="L51" s="248">
        <v>468.9358974358974</v>
      </c>
      <c r="M51" s="248">
        <v>1.1794871794871795</v>
      </c>
      <c r="N51" s="248">
        <v>1.1794871794871795</v>
      </c>
      <c r="O51" s="248">
        <v>194.15384615384613</v>
      </c>
      <c r="P51" s="248">
        <v>1748.1153846153845</v>
      </c>
      <c r="Q51" s="248">
        <v>1.1794871794871795</v>
      </c>
      <c r="R51" s="248">
        <v>1.1794871794871795</v>
      </c>
      <c r="S51" s="248">
        <v>2.1153846153846154</v>
      </c>
      <c r="T51" s="248">
        <v>13.782051282051281</v>
      </c>
      <c r="U51" s="248">
        <v>5.1025641025641022</v>
      </c>
      <c r="V51" s="248">
        <v>1.1794871794871795</v>
      </c>
      <c r="W51" s="248">
        <v>1.1794871794871795</v>
      </c>
      <c r="X51" s="248">
        <v>1.1794871794871795</v>
      </c>
      <c r="Y51" s="248">
        <v>13.551282051282051</v>
      </c>
      <c r="Z51" s="248">
        <v>1.1282051282051282</v>
      </c>
      <c r="AA51" s="248">
        <v>42.089743589743584</v>
      </c>
      <c r="AB51" s="248">
        <v>1</v>
      </c>
      <c r="AC51" s="248">
        <v>1.2820512820512819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33"/>
  <sheetViews>
    <sheetView zoomScaleNormal="100" workbookViewId="0"/>
  </sheetViews>
  <sheetFormatPr defaultColWidth="8.81640625" defaultRowHeight="12.5" x14ac:dyDescent="0.25"/>
  <cols>
    <col min="1" max="16384" width="8.81640625" style="46"/>
  </cols>
  <sheetData>
    <row r="1" spans="1:1" s="123" customFormat="1" ht="18" customHeight="1" x14ac:dyDescent="0.25">
      <c r="A1" s="122" t="s">
        <v>123</v>
      </c>
    </row>
    <row r="2" spans="1:1" s="123" customFormat="1" ht="18" customHeight="1" x14ac:dyDescent="0.25"/>
    <row r="3" spans="1:1" s="123" customFormat="1" ht="18" customHeight="1" x14ac:dyDescent="0.25"/>
    <row r="4" spans="1:1" s="123" customFormat="1" x14ac:dyDescent="0.25"/>
    <row r="5" spans="1:1" s="123" customFormat="1" x14ac:dyDescent="0.25"/>
    <row r="6" spans="1:1" s="123" customFormat="1" x14ac:dyDescent="0.25"/>
    <row r="7" spans="1:1" s="123" customFormat="1" x14ac:dyDescent="0.25"/>
    <row r="8" spans="1:1" s="123" customFormat="1" x14ac:dyDescent="0.25"/>
    <row r="9" spans="1:1" s="123" customFormat="1" x14ac:dyDescent="0.25"/>
    <row r="10" spans="1:1" s="123" customFormat="1" x14ac:dyDescent="0.25"/>
    <row r="11" spans="1:1" s="123" customFormat="1" x14ac:dyDescent="0.25"/>
    <row r="12" spans="1:1" s="123" customFormat="1" x14ac:dyDescent="0.25"/>
    <row r="13" spans="1:1" s="123" customFormat="1" x14ac:dyDescent="0.25"/>
    <row r="14" spans="1:1" s="123" customFormat="1" x14ac:dyDescent="0.25"/>
    <row r="15" spans="1:1" s="123" customFormat="1" x14ac:dyDescent="0.25"/>
    <row r="16" spans="1:1" s="123" customFormat="1" x14ac:dyDescent="0.25"/>
    <row r="17" spans="1:1" s="123" customFormat="1" x14ac:dyDescent="0.25"/>
    <row r="18" spans="1:1" s="123" customFormat="1" x14ac:dyDescent="0.25"/>
    <row r="19" spans="1:1" s="123" customFormat="1" x14ac:dyDescent="0.25"/>
    <row r="20" spans="1:1" s="123" customFormat="1" x14ac:dyDescent="0.25"/>
    <row r="21" spans="1:1" s="123" customFormat="1" x14ac:dyDescent="0.25"/>
    <row r="22" spans="1:1" s="123" customFormat="1" x14ac:dyDescent="0.25"/>
    <row r="23" spans="1:1" s="123" customFormat="1" x14ac:dyDescent="0.25"/>
    <row r="24" spans="1:1" s="123" customFormat="1" x14ac:dyDescent="0.25"/>
    <row r="25" spans="1:1" s="123" customFormat="1" x14ac:dyDescent="0.25"/>
    <row r="26" spans="1:1" s="123" customFormat="1" x14ac:dyDescent="0.25"/>
    <row r="27" spans="1:1" s="123" customFormat="1" x14ac:dyDescent="0.25"/>
    <row r="28" spans="1:1" s="123" customFormat="1" x14ac:dyDescent="0.25"/>
    <row r="29" spans="1:1" s="123" customFormat="1" x14ac:dyDescent="0.25"/>
    <row r="30" spans="1:1" s="123" customFormat="1" x14ac:dyDescent="0.25"/>
    <row r="31" spans="1:1" s="123" customFormat="1" x14ac:dyDescent="0.25"/>
    <row r="32" spans="1:1" s="123" customFormat="1" ht="14" x14ac:dyDescent="0.3">
      <c r="A32" s="168" t="s">
        <v>77</v>
      </c>
    </row>
    <row r="33" s="123" customFormat="1" x14ac:dyDescent="0.25"/>
  </sheetData>
  <hyperlinks>
    <hyperlink ref="A32" location="Contents!A1" display="Return to Contents Page" xr:uid="{96A2E99C-96B6-4E36-9F2A-BCBFE3701958}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1" tint="0.499984740745262"/>
    <pageSetUpPr fitToPage="1"/>
  </sheetPr>
  <dimension ref="A1:AE61"/>
  <sheetViews>
    <sheetView zoomScale="75" zoomScaleNormal="75" workbookViewId="0">
      <selection activeCell="K15" sqref="K15"/>
    </sheetView>
  </sheetViews>
  <sheetFormatPr defaultRowHeight="12.5" x14ac:dyDescent="0.25"/>
  <cols>
    <col min="2" max="2" width="25.453125" customWidth="1"/>
    <col min="3" max="3" width="13.453125" customWidth="1"/>
    <col min="4" max="4" width="14.453125" customWidth="1"/>
    <col min="5" max="5" width="12.453125" customWidth="1"/>
    <col min="6" max="11" width="5.81640625" customWidth="1"/>
    <col min="12" max="12" width="13.81640625" bestFit="1" customWidth="1"/>
    <col min="13" max="13" width="10" bestFit="1" customWidth="1"/>
    <col min="14" max="15" width="5.81640625" customWidth="1"/>
    <col min="16" max="16" width="5" bestFit="1" customWidth="1"/>
    <col min="17" max="17" width="5" customWidth="1"/>
    <col min="18" max="18" width="5.453125" customWidth="1"/>
    <col min="19" max="19" width="10.1796875" style="6" customWidth="1"/>
    <col min="20" max="22" width="5.453125" bestFit="1" customWidth="1"/>
    <col min="23" max="23" width="3" bestFit="1" customWidth="1"/>
    <col min="24" max="25" width="5.453125" bestFit="1" customWidth="1"/>
    <col min="29" max="29" width="13.453125" bestFit="1" customWidth="1"/>
  </cols>
  <sheetData>
    <row r="1" spans="1:29" ht="15.5" x14ac:dyDescent="0.35">
      <c r="B1" s="1" t="str">
        <f>'Annual Data OLD'!A1</f>
        <v>Table 5.5.1 Domestic electricity prices in the IEA</v>
      </c>
      <c r="D1" s="1"/>
      <c r="E1" s="1"/>
      <c r="F1" s="1"/>
    </row>
    <row r="3" spans="1:29" x14ac:dyDescent="0.25">
      <c r="B3" s="16" t="s">
        <v>42</v>
      </c>
      <c r="C3" s="14" t="s">
        <v>39</v>
      </c>
      <c r="D3" s="38">
        <v>16.42310630565645</v>
      </c>
      <c r="E3" s="37" t="s">
        <v>76</v>
      </c>
      <c r="K3" s="4"/>
      <c r="L3" s="5"/>
    </row>
    <row r="4" spans="1:29" x14ac:dyDescent="0.25">
      <c r="B4" s="37"/>
      <c r="C4" s="14"/>
      <c r="D4" s="17"/>
      <c r="J4" s="5"/>
      <c r="K4" s="4"/>
      <c r="L4" s="5"/>
    </row>
    <row r="5" spans="1:29" ht="15.5" x14ac:dyDescent="0.25">
      <c r="A5" s="13"/>
      <c r="B5" s="164">
        <v>2021</v>
      </c>
      <c r="C5" s="13" t="s">
        <v>28</v>
      </c>
      <c r="D5" s="13" t="s">
        <v>20</v>
      </c>
      <c r="E5" s="13" t="s">
        <v>30</v>
      </c>
      <c r="F5" s="9" t="s">
        <v>52</v>
      </c>
      <c r="G5" s="19"/>
      <c r="J5" s="5"/>
      <c r="K5" s="4"/>
      <c r="L5" s="39" t="s">
        <v>71</v>
      </c>
      <c r="M5" s="39" t="s">
        <v>72</v>
      </c>
    </row>
    <row r="6" spans="1:29" ht="13.5" customHeight="1" x14ac:dyDescent="0.25">
      <c r="B6" s="227" t="s">
        <v>60</v>
      </c>
      <c r="C6" s="157">
        <v>5.6748254275958097</v>
      </c>
      <c r="D6" s="157">
        <f t="shared" ref="D6:D33" si="0">E6-C6</f>
        <v>1.3462409447878665</v>
      </c>
      <c r="E6" s="157">
        <v>7.0210663723836761</v>
      </c>
      <c r="F6" s="17">
        <f t="shared" ref="F6:F33" si="1">$D$3</f>
        <v>16.42310630565645</v>
      </c>
      <c r="K6" s="4"/>
      <c r="L6" s="9" t="s">
        <v>73</v>
      </c>
      <c r="M6" s="9" t="s">
        <v>18</v>
      </c>
    </row>
    <row r="7" spans="1:29" ht="13.5" customHeight="1" x14ac:dyDescent="0.25">
      <c r="B7" s="227" t="s">
        <v>56</v>
      </c>
      <c r="C7" s="157">
        <v>6.9336837046824007</v>
      </c>
      <c r="D7" s="157">
        <f t="shared" si="0"/>
        <v>0.94991818660394056</v>
      </c>
      <c r="E7" s="157">
        <v>7.8836018912863413</v>
      </c>
      <c r="F7" s="17">
        <f t="shared" si="1"/>
        <v>16.42310630565645</v>
      </c>
      <c r="K7" s="4"/>
      <c r="L7" s="9" t="s">
        <v>74</v>
      </c>
      <c r="M7" s="9" t="s">
        <v>14</v>
      </c>
    </row>
    <row r="8" spans="1:29" ht="13.5" customHeight="1" x14ac:dyDescent="0.25">
      <c r="B8" s="227" t="s">
        <v>32</v>
      </c>
      <c r="C8" s="157">
        <v>6.7595012383211674</v>
      </c>
      <c r="D8" s="157">
        <f t="shared" si="0"/>
        <v>1.8250653340829395</v>
      </c>
      <c r="E8" s="157">
        <v>8.5845665724041069</v>
      </c>
      <c r="F8" s="17">
        <f t="shared" si="1"/>
        <v>16.42310630565645</v>
      </c>
      <c r="K8" s="4"/>
      <c r="L8" s="9" t="s">
        <v>31</v>
      </c>
      <c r="M8" s="9" t="s">
        <v>69</v>
      </c>
    </row>
    <row r="9" spans="1:29" ht="13.5" customHeight="1" x14ac:dyDescent="0.25">
      <c r="B9" s="227" t="s">
        <v>17</v>
      </c>
      <c r="C9" s="157">
        <v>8.0809033189652002</v>
      </c>
      <c r="D9" s="157">
        <f t="shared" si="0"/>
        <v>0.9665533236343844</v>
      </c>
      <c r="E9" s="157">
        <v>9.0474566425995846</v>
      </c>
      <c r="F9" s="17">
        <f t="shared" si="1"/>
        <v>16.42310630565645</v>
      </c>
      <c r="K9" s="4"/>
      <c r="L9" s="9" t="s">
        <v>75</v>
      </c>
      <c r="M9" s="9" t="s">
        <v>67</v>
      </c>
    </row>
    <row r="10" spans="1:29" ht="13.5" customHeight="1" x14ac:dyDescent="0.3">
      <c r="B10" s="227" t="s">
        <v>18</v>
      </c>
      <c r="C10" s="157">
        <v>11.799006608674118</v>
      </c>
      <c r="D10" s="157">
        <f t="shared" si="0"/>
        <v>0</v>
      </c>
      <c r="E10" s="157">
        <v>11.799006608674118</v>
      </c>
      <c r="F10" s="17">
        <f t="shared" si="1"/>
        <v>16.42310630565645</v>
      </c>
      <c r="K10" s="4"/>
      <c r="L10" s="18" t="s">
        <v>44</v>
      </c>
    </row>
    <row r="11" spans="1:29" ht="13.5" customHeight="1" x14ac:dyDescent="0.25">
      <c r="B11" s="227" t="s">
        <v>58</v>
      </c>
      <c r="C11" s="157">
        <v>9.1113525212865714</v>
      </c>
      <c r="D11" s="157">
        <f t="shared" si="0"/>
        <v>4.043119014522933</v>
      </c>
      <c r="E11" s="157">
        <v>13.154471535809504</v>
      </c>
      <c r="F11" s="17">
        <f t="shared" si="1"/>
        <v>16.42310630565645</v>
      </c>
      <c r="J11" s="5"/>
      <c r="K11" s="4"/>
      <c r="L11" s="5"/>
      <c r="AC11" s="9"/>
    </row>
    <row r="12" spans="1:29" ht="13.5" customHeight="1" x14ac:dyDescent="0.25">
      <c r="B12" s="227" t="s">
        <v>33</v>
      </c>
      <c r="C12" s="157">
        <v>11.085536971289265</v>
      </c>
      <c r="D12" s="157">
        <f t="shared" si="0"/>
        <v>2.6654727874319075</v>
      </c>
      <c r="E12" s="157">
        <v>13.751009758721173</v>
      </c>
      <c r="F12" s="17">
        <f t="shared" si="1"/>
        <v>16.42310630565645</v>
      </c>
      <c r="J12" s="14"/>
      <c r="K12" s="4"/>
      <c r="L12" s="5"/>
    </row>
    <row r="13" spans="1:29" ht="12.65" customHeight="1" x14ac:dyDescent="0.25">
      <c r="B13" s="227" t="s">
        <v>10</v>
      </c>
      <c r="C13" s="157">
        <v>13.98173495259792</v>
      </c>
      <c r="D13" s="157">
        <f t="shared" si="0"/>
        <v>-0.14244464984341398</v>
      </c>
      <c r="E13" s="157">
        <v>13.839290302754506</v>
      </c>
      <c r="F13" s="17">
        <f t="shared" si="1"/>
        <v>16.42310630565645</v>
      </c>
      <c r="J13" s="5"/>
      <c r="K13" s="4"/>
      <c r="L13" s="5"/>
    </row>
    <row r="14" spans="1:29" ht="13.5" customHeight="1" x14ac:dyDescent="0.25">
      <c r="B14" s="227" t="s">
        <v>67</v>
      </c>
      <c r="C14" s="157">
        <v>12.02620549975668</v>
      </c>
      <c r="D14" s="157">
        <f t="shared" si="0"/>
        <v>2.4052421660489109</v>
      </c>
      <c r="E14" s="157">
        <v>14.431447665805591</v>
      </c>
      <c r="F14" s="17">
        <f t="shared" si="1"/>
        <v>16.42310630565645</v>
      </c>
      <c r="J14" s="14"/>
      <c r="K14" s="4"/>
      <c r="L14" s="5"/>
    </row>
    <row r="15" spans="1:29" ht="13.5" customHeight="1" x14ac:dyDescent="0.25">
      <c r="B15" s="227" t="s">
        <v>69</v>
      </c>
      <c r="C15" s="157">
        <v>12.690491630930783</v>
      </c>
      <c r="D15" s="157">
        <f t="shared" si="0"/>
        <v>2.3235166975521881</v>
      </c>
      <c r="E15" s="157">
        <v>15.014008328482971</v>
      </c>
      <c r="F15" s="17">
        <f t="shared" si="1"/>
        <v>16.42310630565645</v>
      </c>
      <c r="J15" s="14"/>
      <c r="K15" s="4"/>
      <c r="L15" s="5"/>
    </row>
    <row r="16" spans="1:29" ht="12.65" customHeight="1" x14ac:dyDescent="0.25">
      <c r="B16" s="227" t="s">
        <v>55</v>
      </c>
      <c r="C16" s="157">
        <v>14.009963696146558</v>
      </c>
      <c r="D16" s="157">
        <f t="shared" si="0"/>
        <v>1.4009963696146563</v>
      </c>
      <c r="E16" s="157">
        <v>15.410960065761214</v>
      </c>
      <c r="F16" s="17">
        <f t="shared" si="1"/>
        <v>16.42310630565645</v>
      </c>
      <c r="J16" s="5"/>
      <c r="K16" s="4"/>
      <c r="L16" s="5"/>
    </row>
    <row r="17" spans="2:31" ht="12.65" customHeight="1" x14ac:dyDescent="0.25">
      <c r="B17" s="227" t="s">
        <v>9</v>
      </c>
      <c r="C17" s="157">
        <v>11.924817213200255</v>
      </c>
      <c r="D17" s="157">
        <f t="shared" si="0"/>
        <v>4.4191463933561135</v>
      </c>
      <c r="E17" s="157">
        <v>16.343963606556368</v>
      </c>
      <c r="F17" s="17">
        <f t="shared" si="1"/>
        <v>16.42310630565645</v>
      </c>
    </row>
    <row r="18" spans="2:31" ht="13.5" customHeight="1" x14ac:dyDescent="0.25">
      <c r="B18" s="227" t="s">
        <v>3</v>
      </c>
      <c r="C18" s="157">
        <v>11.30741010290145</v>
      </c>
      <c r="D18" s="157">
        <f t="shared" si="0"/>
        <v>5.1156962027550001</v>
      </c>
      <c r="E18" s="157">
        <v>16.42310630565645</v>
      </c>
      <c r="F18" s="17">
        <f t="shared" si="1"/>
        <v>16.42310630565645</v>
      </c>
    </row>
    <row r="19" spans="2:31" ht="13.5" customHeight="1" x14ac:dyDescent="0.25">
      <c r="B19" s="227" t="s">
        <v>6</v>
      </c>
      <c r="C19" s="157">
        <v>12.634116002017141</v>
      </c>
      <c r="D19" s="157">
        <f t="shared" si="0"/>
        <v>3.851707362302605</v>
      </c>
      <c r="E19" s="157">
        <v>16.485823364319746</v>
      </c>
      <c r="F19" s="17">
        <f t="shared" si="1"/>
        <v>16.42310630565645</v>
      </c>
    </row>
    <row r="20" spans="2:31" ht="13.5" customHeight="1" x14ac:dyDescent="0.25">
      <c r="B20" s="227" t="s">
        <v>4</v>
      </c>
      <c r="C20" s="157">
        <v>11.04605748641783</v>
      </c>
      <c r="D20" s="157">
        <f t="shared" si="0"/>
        <v>5.5772172362232837</v>
      </c>
      <c r="E20" s="157">
        <v>16.623274722641113</v>
      </c>
      <c r="F20" s="17">
        <f t="shared" si="1"/>
        <v>16.42310630565645</v>
      </c>
      <c r="S20"/>
      <c r="AC20" s="9"/>
    </row>
    <row r="21" spans="2:31" ht="14.5" customHeight="1" x14ac:dyDescent="0.25">
      <c r="B21" s="227" t="s">
        <v>59</v>
      </c>
      <c r="C21" s="157">
        <v>14.003827888361339</v>
      </c>
      <c r="D21" s="157">
        <f t="shared" si="0"/>
        <v>3.0484536252628338</v>
      </c>
      <c r="E21" s="157">
        <v>17.052281513624173</v>
      </c>
      <c r="F21" s="17">
        <f t="shared" si="1"/>
        <v>16.42310630565645</v>
      </c>
      <c r="S21"/>
    </row>
    <row r="22" spans="2:31" ht="14.5" customHeight="1" x14ac:dyDescent="0.25">
      <c r="B22" s="227" t="s">
        <v>15</v>
      </c>
      <c r="C22" s="157">
        <v>15.643166036878432</v>
      </c>
      <c r="D22" s="157">
        <f t="shared" si="0"/>
        <v>1.8180456943079033</v>
      </c>
      <c r="E22" s="157">
        <v>17.461211731186335</v>
      </c>
      <c r="F22" s="17">
        <f t="shared" si="1"/>
        <v>16.42310630565645</v>
      </c>
      <c r="S22"/>
    </row>
    <row r="23" spans="2:31" ht="14.5" customHeight="1" x14ac:dyDescent="0.25">
      <c r="B23" s="227" t="s">
        <v>11</v>
      </c>
      <c r="C23" s="157">
        <v>9.865701335362143</v>
      </c>
      <c r="D23" s="157">
        <f t="shared" si="0"/>
        <v>8.4428049771900859</v>
      </c>
      <c r="E23" s="157">
        <v>18.308506312552229</v>
      </c>
      <c r="F23" s="17">
        <f t="shared" si="1"/>
        <v>16.42310630565645</v>
      </c>
      <c r="S23"/>
    </row>
    <row r="24" spans="2:31" ht="14.5" customHeight="1" x14ac:dyDescent="0.25">
      <c r="B24" s="227" t="s">
        <v>0</v>
      </c>
      <c r="C24" s="157">
        <v>11.762133302753321</v>
      </c>
      <c r="D24" s="157">
        <f t="shared" si="0"/>
        <v>6.8064226659013745</v>
      </c>
      <c r="E24" s="157">
        <v>18.568555968654696</v>
      </c>
      <c r="F24" s="17">
        <f t="shared" si="1"/>
        <v>16.42310630565645</v>
      </c>
    </row>
    <row r="25" spans="2:31" ht="14.5" customHeight="1" x14ac:dyDescent="0.25">
      <c r="B25" s="227" t="s">
        <v>14</v>
      </c>
      <c r="C25" s="157">
        <v>19.310820400000001</v>
      </c>
      <c r="D25" s="157">
        <f t="shared" si="0"/>
        <v>0.96554099999999821</v>
      </c>
      <c r="E25" s="157">
        <v>20.276361399999999</v>
      </c>
      <c r="F25" s="17">
        <f t="shared" si="1"/>
        <v>16.42310630565645</v>
      </c>
    </row>
    <row r="26" spans="2:31" ht="14.5" customHeight="1" x14ac:dyDescent="0.25">
      <c r="B26" s="227" t="s">
        <v>7</v>
      </c>
      <c r="C26" s="157">
        <v>18.987564297965225</v>
      </c>
      <c r="D26" s="157">
        <f t="shared" si="0"/>
        <v>2.5633212227832338</v>
      </c>
      <c r="E26" s="157">
        <v>21.550885520748459</v>
      </c>
      <c r="F26" s="17">
        <f t="shared" si="1"/>
        <v>16.42310630565645</v>
      </c>
    </row>
    <row r="27" spans="2:31" ht="14.5" customHeight="1" x14ac:dyDescent="0.25">
      <c r="B27" s="227" t="s">
        <v>12</v>
      </c>
      <c r="C27" s="157">
        <v>18.510711577731545</v>
      </c>
      <c r="D27" s="157">
        <f t="shared" si="0"/>
        <v>4.1721958093586871</v>
      </c>
      <c r="E27" s="157">
        <v>22.682907387090232</v>
      </c>
      <c r="F27" s="17">
        <f t="shared" si="1"/>
        <v>16.42310630565645</v>
      </c>
    </row>
    <row r="28" spans="2:31" ht="14.5" customHeight="1" x14ac:dyDescent="0.25">
      <c r="B28" s="227" t="s">
        <v>1</v>
      </c>
      <c r="C28" s="157">
        <v>16.341448304087809</v>
      </c>
      <c r="D28" s="157">
        <f t="shared" si="0"/>
        <v>8.2521817444638508</v>
      </c>
      <c r="E28" s="157">
        <v>24.59363004855166</v>
      </c>
      <c r="F28" s="17">
        <f t="shared" si="1"/>
        <v>16.42310630565645</v>
      </c>
    </row>
    <row r="29" spans="2:31" ht="12.65" customHeight="1" x14ac:dyDescent="0.25">
      <c r="B29" s="227" t="s">
        <v>2</v>
      </c>
      <c r="C29" s="157">
        <v>11.85161389228638</v>
      </c>
      <c r="D29" s="157">
        <f t="shared" si="0"/>
        <v>12.88611848689445</v>
      </c>
      <c r="E29" s="157">
        <v>24.73773237918083</v>
      </c>
      <c r="F29" s="17">
        <f t="shared" si="1"/>
        <v>16.42310630565645</v>
      </c>
      <c r="AC29" s="9"/>
      <c r="AD29" s="9"/>
      <c r="AE29" s="9"/>
    </row>
    <row r="30" spans="2:31" ht="14.5" customHeight="1" x14ac:dyDescent="0.25">
      <c r="B30" s="227" t="s">
        <v>5</v>
      </c>
      <c r="C30" s="157">
        <v>13.575548939901374</v>
      </c>
      <c r="D30" s="157">
        <f t="shared" si="0"/>
        <v>14.052713579650916</v>
      </c>
      <c r="E30" s="157">
        <v>27.62826251955229</v>
      </c>
      <c r="F30" s="17">
        <f t="shared" si="1"/>
        <v>16.42310630565645</v>
      </c>
    </row>
    <row r="31" spans="2:31" ht="14.5" customHeight="1" x14ac:dyDescent="0.25">
      <c r="B31" s="227" t="s">
        <v>8</v>
      </c>
      <c r="C31" s="157" t="s">
        <v>121</v>
      </c>
      <c r="D31" s="157" t="e">
        <f t="shared" si="0"/>
        <v>#VALUE!</v>
      </c>
      <c r="E31" s="157" t="s">
        <v>121</v>
      </c>
      <c r="F31" s="17">
        <f t="shared" si="1"/>
        <v>16.42310630565645</v>
      </c>
    </row>
    <row r="32" spans="2:31" ht="14.5" customHeight="1" x14ac:dyDescent="0.25">
      <c r="B32" s="227" t="s">
        <v>13</v>
      </c>
      <c r="C32" s="157" t="s">
        <v>121</v>
      </c>
      <c r="D32" s="157" t="e">
        <f t="shared" si="0"/>
        <v>#VALUE!</v>
      </c>
      <c r="E32" s="157" t="s">
        <v>121</v>
      </c>
      <c r="F32" s="17">
        <f t="shared" si="1"/>
        <v>16.42310630565645</v>
      </c>
      <c r="AC32" s="9"/>
    </row>
    <row r="33" spans="2:25" ht="14.5" customHeight="1" x14ac:dyDescent="0.25">
      <c r="B33" s="227" t="s">
        <v>57</v>
      </c>
      <c r="C33" s="157" t="s">
        <v>121</v>
      </c>
      <c r="D33" s="165" t="e">
        <f t="shared" si="0"/>
        <v>#VALUE!</v>
      </c>
      <c r="E33" s="157" t="s">
        <v>121</v>
      </c>
      <c r="F33" s="56">
        <f t="shared" si="1"/>
        <v>16.42310630565645</v>
      </c>
      <c r="L33" s="34"/>
      <c r="M33" s="36"/>
      <c r="N33" s="4"/>
      <c r="O33" s="36"/>
      <c r="S33" s="35"/>
      <c r="T33" s="36"/>
      <c r="U33" s="4"/>
      <c r="V33" s="36"/>
    </row>
    <row r="34" spans="2:25" x14ac:dyDescent="0.25">
      <c r="E34" s="36"/>
      <c r="L34" s="35"/>
      <c r="M34" s="36"/>
      <c r="N34" s="4"/>
      <c r="O34" s="36"/>
      <c r="S34"/>
      <c r="T34" s="36"/>
      <c r="U34" s="4"/>
      <c r="V34" s="36"/>
    </row>
    <row r="35" spans="2:25" x14ac:dyDescent="0.25">
      <c r="M35" s="36"/>
      <c r="N35" s="4"/>
      <c r="O35" s="36"/>
      <c r="S35" s="34"/>
      <c r="T35" s="5"/>
      <c r="U35" s="4"/>
      <c r="V35" s="5"/>
    </row>
    <row r="36" spans="2:25" x14ac:dyDescent="0.25">
      <c r="L36" s="34"/>
      <c r="M36" s="5"/>
      <c r="N36" s="4"/>
      <c r="O36" s="5"/>
      <c r="S36" s="34"/>
      <c r="T36" s="36"/>
      <c r="U36" s="4"/>
      <c r="V36" s="36"/>
    </row>
    <row r="37" spans="2:25" x14ac:dyDescent="0.25">
      <c r="B37" s="34"/>
      <c r="C37" s="36"/>
      <c r="D37" s="4"/>
      <c r="E37" s="36"/>
      <c r="L37" s="34"/>
      <c r="M37" s="36"/>
      <c r="N37" s="4"/>
      <c r="O37" s="36"/>
      <c r="S37" s="34"/>
      <c r="T37" s="43"/>
      <c r="U37" s="4"/>
      <c r="V37" s="35"/>
    </row>
    <row r="38" spans="2:25" x14ac:dyDescent="0.25">
      <c r="B38" s="34"/>
      <c r="C38" s="43"/>
      <c r="D38" s="4"/>
      <c r="E38" s="36"/>
      <c r="L38" s="34"/>
      <c r="M38" s="43"/>
      <c r="N38" s="4"/>
      <c r="O38" s="35"/>
      <c r="S38" s="34"/>
      <c r="T38" s="36"/>
      <c r="U38" s="4"/>
      <c r="V38" s="36"/>
    </row>
    <row r="39" spans="2:25" x14ac:dyDescent="0.25">
      <c r="C39" s="53"/>
      <c r="D39" s="4"/>
      <c r="E39" s="53"/>
      <c r="L39" s="34"/>
      <c r="M39" s="36"/>
      <c r="N39" s="4"/>
      <c r="O39" s="36"/>
      <c r="S39" s="34"/>
      <c r="T39" s="36"/>
      <c r="U39" s="4"/>
      <c r="V39" s="35"/>
    </row>
    <row r="40" spans="2:25" x14ac:dyDescent="0.25">
      <c r="C40" s="36"/>
      <c r="D40" s="4"/>
      <c r="E40" s="36"/>
      <c r="L40" s="34"/>
      <c r="M40" s="36"/>
      <c r="N40" s="4"/>
      <c r="O40" s="35"/>
      <c r="S40" s="34"/>
      <c r="T40" s="36"/>
      <c r="U40" s="4"/>
      <c r="V40" s="36"/>
    </row>
    <row r="41" spans="2:25" x14ac:dyDescent="0.25">
      <c r="C41" s="36"/>
      <c r="D41" s="4"/>
      <c r="E41" s="36"/>
      <c r="L41" s="34"/>
      <c r="M41" s="36"/>
      <c r="N41" s="4"/>
      <c r="O41" s="36"/>
      <c r="S41" s="35"/>
      <c r="T41" s="43"/>
      <c r="U41" s="4"/>
      <c r="V41" s="43"/>
    </row>
    <row r="42" spans="2:25" ht="14.5" x14ac:dyDescent="0.35">
      <c r="C42" s="50"/>
      <c r="D42" s="50"/>
      <c r="E42" s="50"/>
      <c r="L42" s="35"/>
      <c r="M42" s="43"/>
      <c r="N42" s="4"/>
      <c r="O42" s="43"/>
      <c r="S42" s="35"/>
      <c r="T42" s="36"/>
      <c r="U42" s="4"/>
      <c r="V42" s="36"/>
    </row>
    <row r="43" spans="2:25" ht="14.5" x14ac:dyDescent="0.35">
      <c r="B43" s="34"/>
      <c r="C43" s="50"/>
      <c r="D43" s="4"/>
      <c r="E43" s="50"/>
      <c r="L43" s="35"/>
      <c r="M43" s="36"/>
      <c r="N43" s="4"/>
      <c r="O43" s="36"/>
      <c r="S43" s="33"/>
      <c r="T43" s="44"/>
      <c r="U43" s="10"/>
      <c r="V43" s="45"/>
    </row>
    <row r="44" spans="2:25" ht="14.5" x14ac:dyDescent="0.35">
      <c r="B44" s="34"/>
      <c r="C44" s="50"/>
      <c r="D44" s="4"/>
      <c r="E44" s="50"/>
      <c r="L44" s="33"/>
      <c r="M44" s="44"/>
      <c r="N44" s="10"/>
      <c r="O44" s="45"/>
      <c r="Q44" s="4"/>
      <c r="S44" s="45"/>
      <c r="T44" s="44"/>
      <c r="U44" s="10"/>
      <c r="V44" s="44"/>
      <c r="X44" s="4"/>
      <c r="Y44" s="4"/>
    </row>
    <row r="45" spans="2:25" ht="14.5" x14ac:dyDescent="0.35">
      <c r="C45" s="50"/>
      <c r="D45" s="4"/>
      <c r="E45" s="50"/>
      <c r="L45" s="35"/>
      <c r="M45" s="36"/>
      <c r="N45" s="4"/>
      <c r="O45" s="36"/>
      <c r="S45" s="34"/>
      <c r="T45" s="36"/>
      <c r="U45" s="4"/>
      <c r="V45" s="36"/>
    </row>
    <row r="46" spans="2:25" ht="13" x14ac:dyDescent="0.3">
      <c r="B46" s="33"/>
      <c r="C46" s="44"/>
      <c r="D46" s="10"/>
      <c r="E46" s="36"/>
      <c r="F46" s="3"/>
      <c r="G46" s="4"/>
      <c r="L46" s="34"/>
      <c r="M46" s="36"/>
      <c r="N46" s="4"/>
      <c r="O46" s="36"/>
      <c r="S46" s="34"/>
      <c r="T46" s="36"/>
      <c r="U46" s="4"/>
      <c r="V46" s="36"/>
    </row>
    <row r="47" spans="2:25" x14ac:dyDescent="0.25">
      <c r="B47" s="35"/>
      <c r="C47" s="36"/>
      <c r="D47" s="4"/>
      <c r="E47" s="36"/>
      <c r="L47" s="34"/>
      <c r="M47" s="36"/>
      <c r="N47" s="4"/>
      <c r="O47" s="36"/>
      <c r="S47" s="34"/>
      <c r="T47" s="36"/>
      <c r="U47" s="4"/>
      <c r="V47" s="36"/>
    </row>
    <row r="48" spans="2:25" x14ac:dyDescent="0.25">
      <c r="B48" s="34"/>
      <c r="C48" s="42"/>
      <c r="D48" s="4"/>
      <c r="E48" s="36"/>
      <c r="L48" s="34"/>
      <c r="M48" s="36"/>
      <c r="N48" s="4"/>
      <c r="O48" s="36"/>
      <c r="S48" s="34"/>
      <c r="T48" s="5"/>
      <c r="U48" s="4"/>
      <c r="V48" s="36"/>
    </row>
    <row r="49" spans="2:22" x14ac:dyDescent="0.25">
      <c r="B49" s="34"/>
      <c r="C49" s="36"/>
      <c r="D49" s="4"/>
      <c r="E49" s="36"/>
      <c r="L49" s="34"/>
      <c r="M49" s="5"/>
      <c r="N49" s="4"/>
      <c r="O49" s="36"/>
      <c r="S49" s="34"/>
      <c r="T49" s="36"/>
      <c r="U49" s="4"/>
      <c r="V49" s="36"/>
    </row>
    <row r="50" spans="2:22" x14ac:dyDescent="0.25">
      <c r="B50" s="34"/>
      <c r="C50" s="36"/>
      <c r="D50" s="4"/>
      <c r="E50" s="36"/>
      <c r="L50" s="34"/>
      <c r="M50" s="36"/>
      <c r="N50" s="4"/>
      <c r="O50" s="36"/>
      <c r="S50" s="34"/>
      <c r="T50" s="36"/>
      <c r="U50" s="4"/>
      <c r="V50" s="36"/>
    </row>
    <row r="51" spans="2:22" x14ac:dyDescent="0.25">
      <c r="B51" s="34"/>
      <c r="C51" s="36"/>
      <c r="D51" s="4"/>
      <c r="E51" s="36"/>
      <c r="L51" s="34"/>
      <c r="M51" s="36"/>
      <c r="N51" s="4"/>
      <c r="O51" s="36"/>
      <c r="S51" s="34"/>
      <c r="T51" s="36"/>
      <c r="U51" s="4"/>
      <c r="V51" s="35"/>
    </row>
    <row r="52" spans="2:22" x14ac:dyDescent="0.25">
      <c r="B52" s="34"/>
      <c r="C52" s="40"/>
      <c r="D52" s="4"/>
      <c r="E52" s="36"/>
      <c r="L52" s="34"/>
      <c r="M52" s="36"/>
      <c r="N52" s="4"/>
      <c r="O52" s="35"/>
      <c r="S52" s="34"/>
      <c r="T52" s="36"/>
      <c r="U52" s="4"/>
      <c r="V52" s="36"/>
    </row>
    <row r="53" spans="2:22" x14ac:dyDescent="0.25">
      <c r="B53" s="34"/>
      <c r="C53" s="5"/>
      <c r="D53" s="4"/>
      <c r="E53" s="36"/>
      <c r="G53" s="4"/>
      <c r="L53" s="34"/>
      <c r="M53" s="36"/>
      <c r="N53" s="4"/>
      <c r="O53" s="36"/>
      <c r="S53" s="34"/>
      <c r="T53" s="36"/>
      <c r="U53" s="4"/>
      <c r="V53" s="35"/>
    </row>
    <row r="54" spans="2:22" x14ac:dyDescent="0.25">
      <c r="B54" s="34"/>
      <c r="C54" s="36"/>
      <c r="D54" s="4"/>
      <c r="E54" s="42"/>
      <c r="L54" s="34"/>
      <c r="M54" s="36"/>
      <c r="N54" s="4"/>
      <c r="O54" s="35"/>
      <c r="S54" s="35"/>
      <c r="T54" s="36"/>
      <c r="U54" s="4"/>
      <c r="V54" s="36"/>
    </row>
    <row r="55" spans="2:22" x14ac:dyDescent="0.25">
      <c r="B55" s="34"/>
      <c r="C55" s="36"/>
      <c r="D55" s="4"/>
      <c r="E55" s="40"/>
      <c r="G55" s="4"/>
    </row>
    <row r="56" spans="2:22" x14ac:dyDescent="0.25">
      <c r="B56" s="34"/>
      <c r="C56" s="36"/>
      <c r="D56" s="4"/>
      <c r="E56" s="36"/>
      <c r="S56" s="34"/>
      <c r="T56" s="36"/>
      <c r="U56" s="4"/>
      <c r="V56" s="36"/>
    </row>
    <row r="57" spans="2:22" x14ac:dyDescent="0.25">
      <c r="B57" s="34"/>
      <c r="C57" s="36"/>
      <c r="D57" s="4"/>
      <c r="E57" s="35"/>
      <c r="L57" s="35"/>
      <c r="M57" s="42"/>
      <c r="N57" s="4"/>
      <c r="O57" s="42"/>
      <c r="S57"/>
    </row>
    <row r="58" spans="2:22" x14ac:dyDescent="0.25">
      <c r="B58" s="35"/>
      <c r="C58" s="36"/>
      <c r="D58" s="4"/>
      <c r="E58" s="36"/>
      <c r="L58" s="35"/>
      <c r="M58" s="40"/>
      <c r="O58" s="40"/>
      <c r="S58"/>
    </row>
    <row r="59" spans="2:22" x14ac:dyDescent="0.25">
      <c r="L59" s="34"/>
      <c r="M59" s="42"/>
      <c r="N59" s="4"/>
      <c r="O59" s="41"/>
      <c r="S59"/>
    </row>
    <row r="60" spans="2:22" x14ac:dyDescent="0.25">
      <c r="L60" s="34"/>
      <c r="M60" s="40"/>
      <c r="N60" s="4"/>
      <c r="O60" s="40"/>
      <c r="S60"/>
    </row>
    <row r="61" spans="2:22" x14ac:dyDescent="0.25">
      <c r="B61" s="35"/>
      <c r="C61" s="36"/>
      <c r="D61" s="4"/>
      <c r="E61" s="36"/>
      <c r="S61"/>
    </row>
  </sheetData>
  <autoFilter ref="B5:F33" xr:uid="{00000000-0001-0000-0800-000000000000}">
    <sortState xmlns:xlrd2="http://schemas.microsoft.com/office/spreadsheetml/2017/richdata2" ref="B6:F33">
      <sortCondition ref="E5:E33"/>
    </sortState>
  </autoFilter>
  <sortState xmlns:xlrd2="http://schemas.microsoft.com/office/spreadsheetml/2017/richdata2" ref="B6:E33">
    <sortCondition ref="E33"/>
  </sortState>
  <phoneticPr fontId="0" type="noConversion"/>
  <conditionalFormatting sqref="A5">
    <cfRule type="duplicateValues" dxfId="2" priority="25"/>
  </conditionalFormatting>
  <conditionalFormatting sqref="E56">
    <cfRule type="expression" dxfId="1" priority="3">
      <formula>AA50:AM179=1</formula>
    </cfRule>
  </conditionalFormatting>
  <conditionalFormatting sqref="O56">
    <cfRule type="expression" dxfId="0" priority="2">
      <formula>AK50:AW179=1</formula>
    </cfRule>
  </conditionalFormatting>
  <pageMargins left="0.75" right="0.75" top="1" bottom="1" header="0.5" footer="0.5"/>
  <pageSetup paperSize="9" scale="41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BED9-8837-4EBB-B4C3-7F1D947FFD74}">
  <sheetPr>
    <tabColor theme="3"/>
  </sheetPr>
  <dimension ref="A1:L10"/>
  <sheetViews>
    <sheetView showGridLines="0" zoomScaleNormal="100" workbookViewId="0"/>
  </sheetViews>
  <sheetFormatPr defaultColWidth="8.7265625" defaultRowHeight="12.5" x14ac:dyDescent="0.25"/>
  <sheetData>
    <row r="1" spans="1:12" ht="18" customHeight="1" x14ac:dyDescent="0.25">
      <c r="A1" s="58" t="s">
        <v>78</v>
      </c>
      <c r="B1" s="243"/>
      <c r="C1" s="243"/>
      <c r="D1" s="245"/>
      <c r="E1" s="57"/>
      <c r="F1" s="57"/>
      <c r="G1" s="57"/>
      <c r="H1" s="57"/>
      <c r="I1" s="57"/>
      <c r="J1" s="57"/>
      <c r="K1" s="57"/>
      <c r="L1" s="57"/>
    </row>
    <row r="2" spans="1:12" ht="18" customHeight="1" x14ac:dyDescent="0.25">
      <c r="A2" s="57" t="s">
        <v>120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s="276" customFormat="1" ht="18" customHeight="1" x14ac:dyDescent="0.35">
      <c r="A3" s="275" t="s">
        <v>124</v>
      </c>
      <c r="B3" s="274"/>
      <c r="C3" s="274"/>
      <c r="D3" s="244"/>
      <c r="E3" s="274"/>
      <c r="F3" s="274"/>
      <c r="G3" s="274"/>
      <c r="H3" s="274"/>
      <c r="I3" s="274"/>
      <c r="J3" s="274"/>
      <c r="K3" s="274"/>
      <c r="L3" s="274"/>
    </row>
    <row r="4" spans="1:12" s="276" customFormat="1" ht="18" customHeight="1" x14ac:dyDescent="0.35">
      <c r="A4" s="278" t="s">
        <v>103</v>
      </c>
      <c r="B4" s="274"/>
      <c r="C4" s="274"/>
      <c r="D4" s="277"/>
      <c r="E4" s="274"/>
      <c r="F4" s="274"/>
      <c r="G4" s="274"/>
      <c r="H4" s="274"/>
      <c r="I4" s="274"/>
      <c r="J4" s="274"/>
      <c r="K4" s="274"/>
      <c r="L4" s="274"/>
    </row>
    <row r="5" spans="1:12" s="276" customFormat="1" ht="18" customHeight="1" x14ac:dyDescent="0.35">
      <c r="A5" s="278" t="s">
        <v>102</v>
      </c>
      <c r="B5" s="274"/>
      <c r="C5" s="274"/>
      <c r="D5" s="277"/>
      <c r="E5" s="274"/>
      <c r="F5" s="274"/>
      <c r="G5" s="274"/>
      <c r="H5" s="274"/>
      <c r="I5" s="274"/>
      <c r="J5" s="274"/>
      <c r="K5" s="274"/>
      <c r="L5" s="274"/>
    </row>
    <row r="6" spans="1:12" s="276" customFormat="1" ht="18" customHeight="1" x14ac:dyDescent="0.35">
      <c r="A6" s="275" t="s">
        <v>105</v>
      </c>
      <c r="B6" s="274"/>
      <c r="C6" s="274"/>
      <c r="D6" s="244"/>
      <c r="E6" s="274"/>
      <c r="F6" s="274"/>
      <c r="G6" s="274"/>
      <c r="H6" s="274"/>
      <c r="I6" s="274"/>
      <c r="J6" s="274"/>
      <c r="K6" s="274"/>
      <c r="L6" s="274"/>
    </row>
    <row r="7" spans="1:12" ht="18" customHeight="1" x14ac:dyDescent="0.25">
      <c r="A7" s="244" t="s">
        <v>79</v>
      </c>
      <c r="B7" s="57"/>
      <c r="C7" s="57"/>
      <c r="D7" s="244"/>
      <c r="E7" s="57"/>
      <c r="F7" s="57"/>
      <c r="G7" s="57"/>
      <c r="H7" s="57"/>
      <c r="I7" s="57"/>
      <c r="J7" s="57"/>
      <c r="K7" s="57"/>
      <c r="L7" s="57"/>
    </row>
    <row r="8" spans="1:12" ht="18" customHeight="1" x14ac:dyDescent="0.25">
      <c r="A8" s="57"/>
      <c r="B8" s="57"/>
      <c r="C8" s="57"/>
      <c r="E8" s="57"/>
      <c r="F8" s="57"/>
      <c r="G8" s="57"/>
      <c r="H8" s="57"/>
      <c r="I8" s="57"/>
      <c r="J8" s="57"/>
      <c r="K8" s="57"/>
      <c r="L8" s="57"/>
    </row>
    <row r="9" spans="1:12" ht="18" customHeight="1" x14ac:dyDescent="0.25">
      <c r="A9" s="244"/>
      <c r="B9" s="166"/>
      <c r="C9" s="166"/>
      <c r="D9" s="167"/>
      <c r="E9" s="166"/>
      <c r="F9" s="166"/>
      <c r="G9" s="166"/>
      <c r="H9" s="166"/>
      <c r="I9" s="166"/>
      <c r="J9" s="166"/>
      <c r="K9" s="166"/>
      <c r="L9" s="166"/>
    </row>
    <row r="10" spans="1:12" ht="15.5" x14ac:dyDescent="0.25">
      <c r="A10" s="57"/>
      <c r="B10" s="57"/>
      <c r="C10" s="57"/>
      <c r="D10" s="245"/>
      <c r="E10" s="57"/>
      <c r="F10" s="57"/>
      <c r="G10" s="57"/>
      <c r="H10" s="57"/>
      <c r="I10" s="57"/>
      <c r="J10" s="57"/>
      <c r="K10" s="57"/>
      <c r="L10" s="57"/>
    </row>
  </sheetData>
  <hyperlinks>
    <hyperlink ref="A7" location="'Exchange rates'!A1" display="Exchange rates" xr:uid="{00000000-0004-0000-0000-00000A000000}"/>
    <hyperlink ref="A3" location="'5.5.1 (excl. taxes)'!A1" display="Table 5.5.1 Domestic electricity prices in the IEA excluding taxes" xr:uid="{2AB09874-81B1-46F9-809E-6FBAA77A5430}"/>
    <hyperlink ref="A4" location="'5.5.1 (% change excl. taxes)'!A1" display="Annual percentage movements in domestic electricity prices in the IEA excluding taxes" xr:uid="{CAD9E2EB-C693-4A64-911A-C2C8C2659D42}"/>
    <hyperlink ref="A5" location="'5.5.1 (inc. taxes)'!A1" display="Table 5.5.1 Domestic electricity prices in the IEA including taxes  " xr:uid="{55F062E2-1206-4AAF-9869-0D7934F5C580}"/>
    <hyperlink ref="A6" location="'5.5.1 (% change inc. taxes)'!A1" display="Annual percentage movements in domestic electricity prices in the IEA including taxes" xr:uid="{A7B96D4C-F3B7-41CC-B081-17D1D5B7B063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/>
    <pageSetUpPr fitToPage="1"/>
  </sheetPr>
  <dimension ref="A1:AF54"/>
  <sheetViews>
    <sheetView showGridLines="0" zoomScaleNormal="100" workbookViewId="0">
      <pane xSplit="1" ySplit="5" topLeftCell="B6" activePane="bottomRight" state="frozen"/>
      <selection activeCell="L54" sqref="L54"/>
      <selection pane="topRight" activeCell="L54" sqref="L54"/>
      <selection pane="bottomLeft" activeCell="L54" sqref="L54"/>
      <selection pane="bottomRight" activeCell="B6" sqref="B6"/>
    </sheetView>
  </sheetViews>
  <sheetFormatPr defaultColWidth="9.1796875" defaultRowHeight="12.5" x14ac:dyDescent="0.25"/>
  <cols>
    <col min="1" max="1" width="20.453125" customWidth="1"/>
    <col min="2" max="8" width="8.7265625" customWidth="1"/>
    <col min="9" max="9" width="3.7265625" customWidth="1"/>
    <col min="10" max="16" width="8.7265625" customWidth="1"/>
    <col min="17" max="17" width="7.453125" customWidth="1"/>
    <col min="18" max="18" width="6.453125" bestFit="1" customWidth="1"/>
    <col min="19" max="19" width="6.1796875" bestFit="1" customWidth="1"/>
    <col min="20" max="20" width="6.453125" bestFit="1" customWidth="1"/>
    <col min="21" max="21" width="7.81640625" bestFit="1" customWidth="1"/>
    <col min="22" max="22" width="1.453125" customWidth="1"/>
    <col min="23" max="23" width="12" bestFit="1" customWidth="1"/>
    <col min="24" max="26" width="6" bestFit="1" customWidth="1"/>
    <col min="27" max="27" width="6" customWidth="1"/>
    <col min="28" max="28" width="6" bestFit="1" customWidth="1"/>
  </cols>
  <sheetData>
    <row r="1" spans="1:32" ht="18" customHeight="1" x14ac:dyDescent="0.25">
      <c r="A1" s="58" t="s">
        <v>53</v>
      </c>
      <c r="B1" s="58"/>
      <c r="C1" s="59"/>
      <c r="D1" s="59"/>
      <c r="E1" s="61"/>
      <c r="F1" s="61"/>
      <c r="G1" s="61"/>
      <c r="H1" s="61"/>
      <c r="I1" s="59"/>
      <c r="J1" s="59"/>
      <c r="K1" s="59"/>
      <c r="L1" s="59"/>
      <c r="M1" s="61"/>
      <c r="N1" s="65"/>
      <c r="O1" s="65"/>
      <c r="P1" s="65"/>
      <c r="Q1" s="37"/>
      <c r="R1" s="12"/>
      <c r="S1" s="12"/>
      <c r="T1" s="12"/>
      <c r="U1" s="12"/>
      <c r="V1" s="12"/>
    </row>
    <row r="2" spans="1:32" ht="18" customHeight="1" thickBot="1" x14ac:dyDescent="0.3">
      <c r="A2" s="79"/>
      <c r="B2" s="79"/>
      <c r="C2" s="79"/>
      <c r="D2" s="79"/>
      <c r="E2" s="80"/>
      <c r="F2" s="80"/>
      <c r="G2" s="80"/>
      <c r="H2" s="80"/>
      <c r="I2" s="79"/>
      <c r="J2" s="79"/>
      <c r="K2" s="81"/>
      <c r="L2" s="81"/>
      <c r="M2" s="82"/>
      <c r="N2" s="82"/>
      <c r="O2" s="82"/>
      <c r="P2" s="82" t="s">
        <v>38</v>
      </c>
      <c r="Q2" s="37"/>
      <c r="R2" s="12"/>
      <c r="S2" s="12"/>
      <c r="T2" s="12"/>
      <c r="U2" s="12"/>
      <c r="V2" s="12"/>
    </row>
    <row r="3" spans="1:32" ht="18" customHeight="1" thickTop="1" x14ac:dyDescent="0.25">
      <c r="A3" s="59"/>
      <c r="B3" s="289" t="s">
        <v>29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37"/>
      <c r="R3" s="12"/>
      <c r="S3" s="12"/>
      <c r="T3" s="12"/>
      <c r="U3" s="12"/>
      <c r="V3" s="12"/>
    </row>
    <row r="4" spans="1:32" ht="15" customHeight="1" x14ac:dyDescent="0.25">
      <c r="A4" s="59"/>
      <c r="B4" s="288" t="s">
        <v>27</v>
      </c>
      <c r="C4" s="288"/>
      <c r="D4" s="288"/>
      <c r="E4" s="288"/>
      <c r="F4" s="288"/>
      <c r="G4" s="288"/>
      <c r="H4" s="288"/>
      <c r="I4" s="171"/>
      <c r="J4" s="288" t="s">
        <v>93</v>
      </c>
      <c r="K4" s="288"/>
      <c r="L4" s="288"/>
      <c r="M4" s="288"/>
      <c r="N4" s="288"/>
      <c r="O4" s="288"/>
      <c r="P4" s="288"/>
      <c r="Q4" s="37"/>
      <c r="R4" s="12"/>
      <c r="S4" s="12"/>
      <c r="T4" s="12"/>
      <c r="U4" s="12"/>
      <c r="V4" s="12"/>
    </row>
    <row r="5" spans="1:32" ht="15" customHeight="1" x14ac:dyDescent="0.25">
      <c r="A5" s="59"/>
      <c r="B5" s="83">
        <v>2005</v>
      </c>
      <c r="C5" s="84">
        <v>2010</v>
      </c>
      <c r="D5" s="172">
        <v>2015</v>
      </c>
      <c r="E5" s="172">
        <v>2016</v>
      </c>
      <c r="F5" s="172">
        <v>2017</v>
      </c>
      <c r="G5" s="172">
        <v>2018</v>
      </c>
      <c r="H5" s="172">
        <v>2019</v>
      </c>
      <c r="I5" s="85"/>
      <c r="J5" s="83">
        <v>2005</v>
      </c>
      <c r="K5" s="84">
        <v>2010</v>
      </c>
      <c r="L5" s="172">
        <v>2015</v>
      </c>
      <c r="M5" s="172">
        <v>2016</v>
      </c>
      <c r="N5" s="172">
        <v>2017</v>
      </c>
      <c r="O5" s="172">
        <v>2018</v>
      </c>
      <c r="P5" s="172">
        <v>2019</v>
      </c>
      <c r="Q5" s="37"/>
      <c r="R5" s="12"/>
      <c r="S5" s="12"/>
      <c r="T5" s="12"/>
      <c r="U5" s="12"/>
      <c r="V5" s="12"/>
    </row>
    <row r="6" spans="1:32" s="59" customFormat="1" ht="18" customHeight="1" x14ac:dyDescent="0.25">
      <c r="A6" s="60" t="s">
        <v>94</v>
      </c>
      <c r="B6" s="61"/>
      <c r="C6" s="62"/>
      <c r="D6" s="177"/>
      <c r="E6" s="177"/>
      <c r="F6" s="177"/>
      <c r="G6" s="177"/>
      <c r="H6" s="177"/>
      <c r="I6" s="63"/>
      <c r="J6" s="61"/>
      <c r="K6" s="64"/>
      <c r="L6" s="177"/>
      <c r="M6" s="177"/>
      <c r="N6" s="177"/>
      <c r="O6" s="177"/>
      <c r="P6" s="177"/>
      <c r="Q6" s="178"/>
      <c r="R6" s="179"/>
      <c r="S6" s="179"/>
      <c r="T6" s="179"/>
      <c r="U6" s="179"/>
      <c r="V6" s="180"/>
    </row>
    <row r="7" spans="1:32" s="59" customFormat="1" ht="16" customHeight="1" x14ac:dyDescent="0.25">
      <c r="A7" s="86" t="s">
        <v>0</v>
      </c>
      <c r="B7" s="95">
        <v>6.549781557868573</v>
      </c>
      <c r="C7" s="95">
        <v>12.086806777029663</v>
      </c>
      <c r="D7" s="135">
        <v>9.171533407325196</v>
      </c>
      <c r="E7" s="181">
        <v>10.133502876106196</v>
      </c>
      <c r="F7" s="181">
        <v>10.614291253828174</v>
      </c>
      <c r="G7" s="181">
        <v>10.838340550925906</v>
      </c>
      <c r="H7" s="181">
        <v>11.270535201400616</v>
      </c>
      <c r="I7" s="67"/>
      <c r="J7" s="95">
        <v>9.5853796911604778</v>
      </c>
      <c r="K7" s="95">
        <v>16.679707599858389</v>
      </c>
      <c r="L7" s="135">
        <v>14.494919200887903</v>
      </c>
      <c r="M7" s="135">
        <v>16.519873672566373</v>
      </c>
      <c r="N7" s="181">
        <v>17.232253993041653</v>
      </c>
      <c r="O7" s="181">
        <v>17.262257523976253</v>
      </c>
      <c r="P7" s="181">
        <v>17.35257689868385</v>
      </c>
      <c r="Q7" s="178"/>
      <c r="R7" s="182"/>
      <c r="S7" s="96"/>
      <c r="T7" s="96"/>
      <c r="U7" s="65"/>
      <c r="V7" s="183"/>
      <c r="W7" s="61"/>
      <c r="X7" s="61"/>
      <c r="Y7" s="184"/>
      <c r="AB7" s="96"/>
    </row>
    <row r="8" spans="1:32" s="59" customFormat="1" ht="16" customHeight="1" x14ac:dyDescent="0.25">
      <c r="A8" s="86" t="s">
        <v>1</v>
      </c>
      <c r="B8" s="94" t="s">
        <v>68</v>
      </c>
      <c r="C8" s="95">
        <v>10.924861180514929</v>
      </c>
      <c r="D8" s="135">
        <v>12.75045948945616</v>
      </c>
      <c r="E8" s="181">
        <v>13.864241150442478</v>
      </c>
      <c r="F8" s="181">
        <v>15.90216833052177</v>
      </c>
      <c r="G8" s="181">
        <v>16.91078827122827</v>
      </c>
      <c r="H8" s="181">
        <v>16.922884427810249</v>
      </c>
      <c r="I8" s="67"/>
      <c r="J8" s="94" t="s">
        <v>68</v>
      </c>
      <c r="K8" s="95">
        <v>14.998102201507544</v>
      </c>
      <c r="L8" s="135">
        <v>15.66333629300777</v>
      </c>
      <c r="M8" s="135">
        <v>21.657856194690268</v>
      </c>
      <c r="N8" s="181">
        <v>24.836828060939649</v>
      </c>
      <c r="O8" s="181">
        <v>24.641174924184863</v>
      </c>
      <c r="P8" s="228">
        <v>24.777773671829927</v>
      </c>
      <c r="Q8" s="178"/>
      <c r="R8" s="182"/>
      <c r="S8" s="185"/>
      <c r="T8" s="68"/>
      <c r="U8" s="65"/>
      <c r="V8" s="179"/>
      <c r="W8" s="61"/>
      <c r="X8" s="61"/>
      <c r="Y8" s="184"/>
      <c r="AB8" s="96"/>
      <c r="AC8" s="61"/>
      <c r="AE8" s="61"/>
      <c r="AF8" s="61"/>
    </row>
    <row r="9" spans="1:32" s="59" customFormat="1" ht="16" customHeight="1" x14ac:dyDescent="0.25">
      <c r="A9" s="86" t="s">
        <v>2</v>
      </c>
      <c r="B9" s="95">
        <v>6.8524993150538709</v>
      </c>
      <c r="C9" s="95">
        <v>10.146629834126383</v>
      </c>
      <c r="D9" s="135">
        <v>7.1712437174721186</v>
      </c>
      <c r="E9" s="181">
        <v>8.7984254939830642</v>
      </c>
      <c r="F9" s="181">
        <v>9.3615291745742404</v>
      </c>
      <c r="G9" s="181">
        <v>10.381279560842113</v>
      </c>
      <c r="H9" s="181">
        <v>10.343568627251573</v>
      </c>
      <c r="I9" s="67"/>
      <c r="J9" s="95">
        <v>16.203238774021479</v>
      </c>
      <c r="K9" s="95">
        <v>23.068898476453061</v>
      </c>
      <c r="L9" s="135">
        <v>20.589937918215618</v>
      </c>
      <c r="M9" s="135">
        <v>24.448541450007429</v>
      </c>
      <c r="N9" s="181">
        <v>25.271482413338319</v>
      </c>
      <c r="O9" s="181">
        <v>26.837008935639574</v>
      </c>
      <c r="P9" s="181">
        <v>25.176565569531267</v>
      </c>
      <c r="Q9" s="178"/>
      <c r="R9" s="182"/>
      <c r="S9" s="96"/>
      <c r="T9" s="96"/>
      <c r="U9" s="65"/>
      <c r="V9" s="183"/>
      <c r="W9" s="61"/>
      <c r="X9" s="61"/>
      <c r="Y9" s="184"/>
      <c r="AB9" s="96"/>
      <c r="AC9" s="61"/>
      <c r="AE9" s="61"/>
      <c r="AF9" s="61"/>
    </row>
    <row r="10" spans="1:32" s="59" customFormat="1" ht="16" customHeight="1" x14ac:dyDescent="0.25">
      <c r="A10" s="86" t="s">
        <v>3</v>
      </c>
      <c r="B10" s="95">
        <v>4.94474322955414</v>
      </c>
      <c r="C10" s="95">
        <v>8.51264497166183</v>
      </c>
      <c r="D10" s="135">
        <v>7.2784237058823535</v>
      </c>
      <c r="E10" s="181">
        <v>8.2783742933628321</v>
      </c>
      <c r="F10" s="181">
        <v>9.4626471919479869</v>
      </c>
      <c r="G10" s="181">
        <v>10.049204352701</v>
      </c>
      <c r="H10" s="181">
        <v>11.016831420862969</v>
      </c>
      <c r="I10" s="67"/>
      <c r="J10" s="95">
        <v>6.6523355488581641</v>
      </c>
      <c r="K10" s="95">
        <v>11.355338442101937</v>
      </c>
      <c r="L10" s="135">
        <v>11.053095399556049</v>
      </c>
      <c r="M10" s="135">
        <v>12.555169156526549</v>
      </c>
      <c r="N10" s="181">
        <v>14.179275929414169</v>
      </c>
      <c r="O10" s="181">
        <v>14.932999370758191</v>
      </c>
      <c r="P10" s="181">
        <v>16.1114085261909</v>
      </c>
      <c r="Q10" s="178"/>
      <c r="R10" s="182"/>
      <c r="S10" s="67"/>
      <c r="T10" s="67"/>
      <c r="U10" s="65"/>
      <c r="V10" s="183"/>
      <c r="W10" s="61"/>
      <c r="X10" s="61"/>
      <c r="Y10" s="184"/>
      <c r="AB10" s="96"/>
      <c r="AC10" s="61"/>
      <c r="AE10" s="61"/>
      <c r="AF10" s="61"/>
    </row>
    <row r="11" spans="1:32" s="59" customFormat="1" ht="16" customHeight="1" x14ac:dyDescent="0.25">
      <c r="A11" s="86" t="s">
        <v>4</v>
      </c>
      <c r="B11" s="95">
        <v>5.8455774864067118</v>
      </c>
      <c r="C11" s="95">
        <v>7.8041536607048583</v>
      </c>
      <c r="D11" s="135">
        <v>7.7070118994450612</v>
      </c>
      <c r="E11" s="181">
        <v>8.6102040116150445</v>
      </c>
      <c r="F11" s="181">
        <v>9.2757161506919115</v>
      </c>
      <c r="G11" s="181">
        <v>9.7299260778660344</v>
      </c>
      <c r="H11" s="228">
        <v>10.100276916888282</v>
      </c>
      <c r="I11" s="67"/>
      <c r="J11" s="95">
        <v>7.7931461446263794</v>
      </c>
      <c r="K11" s="95">
        <v>10.700674025084295</v>
      </c>
      <c r="L11" s="135">
        <v>11.788664732963374</v>
      </c>
      <c r="M11" s="135">
        <v>13.507047100553098</v>
      </c>
      <c r="N11" s="228">
        <v>14.547946864172763</v>
      </c>
      <c r="O11" s="228">
        <v>15.169471531870139</v>
      </c>
      <c r="P11" s="181">
        <v>15.604055963006715</v>
      </c>
      <c r="Q11" s="178"/>
      <c r="R11" s="182"/>
      <c r="S11" s="186"/>
      <c r="T11" s="67"/>
      <c r="U11" s="65"/>
      <c r="V11" s="183"/>
      <c r="W11" s="63"/>
      <c r="X11" s="61"/>
      <c r="Y11" s="184"/>
      <c r="AB11" s="96"/>
      <c r="AE11" s="61"/>
      <c r="AF11" s="61"/>
    </row>
    <row r="12" spans="1:32" s="59" customFormat="1" ht="16" customHeight="1" x14ac:dyDescent="0.25">
      <c r="A12" s="88" t="s">
        <v>5</v>
      </c>
      <c r="B12" s="95">
        <v>10.077638847910517</v>
      </c>
      <c r="C12" s="95">
        <v>11.795248472369142</v>
      </c>
      <c r="D12" s="135">
        <v>10.372541620421755</v>
      </c>
      <c r="E12" s="181">
        <v>11.352710176991151</v>
      </c>
      <c r="F12" s="181">
        <v>12.132899590940081</v>
      </c>
      <c r="G12" s="181">
        <v>12.197473675079616</v>
      </c>
      <c r="H12" s="181">
        <v>12.253916090295789</v>
      </c>
      <c r="I12" s="67"/>
      <c r="J12" s="95">
        <v>11.691154972813424</v>
      </c>
      <c r="K12" s="95">
        <v>20.636325298986797</v>
      </c>
      <c r="L12" s="137">
        <v>21.40198668146504</v>
      </c>
      <c r="M12" s="135">
        <v>24.369391592920358</v>
      </c>
      <c r="N12" s="181">
        <v>26.681874425097668</v>
      </c>
      <c r="O12" s="181">
        <v>26.487586105441302</v>
      </c>
      <c r="P12" s="181">
        <v>26.165663348140548</v>
      </c>
      <c r="Q12" s="178"/>
      <c r="R12" s="182"/>
      <c r="S12" s="67"/>
      <c r="T12" s="67"/>
      <c r="U12" s="65"/>
      <c r="V12" s="187"/>
      <c r="W12" s="67"/>
      <c r="X12" s="61"/>
      <c r="Y12" s="184"/>
      <c r="AB12" s="96"/>
      <c r="AC12" s="61"/>
    </row>
    <row r="13" spans="1:32" s="59" customFormat="1" ht="16" customHeight="1" x14ac:dyDescent="0.25">
      <c r="A13" s="88" t="s">
        <v>6</v>
      </c>
      <c r="B13" s="95">
        <v>5.6746541680907256</v>
      </c>
      <c r="C13" s="95">
        <v>8.2922611943154916</v>
      </c>
      <c r="D13" s="135">
        <v>8.8482352941176483</v>
      </c>
      <c r="E13" s="181">
        <v>9.619065265486725</v>
      </c>
      <c r="F13" s="181">
        <v>9.7562168788619932</v>
      </c>
      <c r="G13" s="181">
        <v>9.9853819675932876</v>
      </c>
      <c r="H13" s="181">
        <v>10.328551321634425</v>
      </c>
      <c r="I13" s="67"/>
      <c r="J13" s="95">
        <v>6.1737502575734045</v>
      </c>
      <c r="K13" s="95">
        <v>10.255992128646668</v>
      </c>
      <c r="L13" s="137">
        <v>12.840466148723641</v>
      </c>
      <c r="M13" s="135">
        <v>14.094574115044248</v>
      </c>
      <c r="N13" s="181">
        <v>15.564426747973641</v>
      </c>
      <c r="O13" s="181">
        <v>14.679440570879276</v>
      </c>
      <c r="P13" s="181">
        <v>14.521373004641863</v>
      </c>
      <c r="Q13" s="178"/>
      <c r="R13" s="182"/>
      <c r="S13" s="67"/>
      <c r="T13" s="67"/>
      <c r="U13" s="65"/>
      <c r="V13" s="183"/>
      <c r="W13" s="63"/>
      <c r="X13" s="61"/>
      <c r="Y13" s="184"/>
      <c r="AB13" s="96"/>
    </row>
    <row r="14" spans="1:32" s="59" customFormat="1" ht="16" customHeight="1" x14ac:dyDescent="0.25">
      <c r="A14" s="86" t="s">
        <v>7</v>
      </c>
      <c r="B14" s="95">
        <v>9.3665978437160184</v>
      </c>
      <c r="C14" s="95">
        <v>13.274478106308564</v>
      </c>
      <c r="D14" s="135">
        <v>14.549679034628193</v>
      </c>
      <c r="E14" s="181">
        <v>15.861454270022126</v>
      </c>
      <c r="F14" s="181">
        <v>16.425322065864194</v>
      </c>
      <c r="G14" s="181">
        <v>16.964244529143695</v>
      </c>
      <c r="H14" s="181">
        <v>17.849361884624095</v>
      </c>
      <c r="I14" s="67"/>
      <c r="J14" s="95">
        <v>10.597245735591114</v>
      </c>
      <c r="K14" s="95">
        <v>15.058128911290591</v>
      </c>
      <c r="L14" s="135">
        <v>16.51388572208657</v>
      </c>
      <c r="M14" s="135">
        <v>18.002750577212389</v>
      </c>
      <c r="N14" s="181">
        <v>18.642740511928753</v>
      </c>
      <c r="O14" s="181">
        <v>19.25439245855506</v>
      </c>
      <c r="P14" s="181">
        <v>20.259025714487883</v>
      </c>
      <c r="Q14" s="178"/>
      <c r="R14" s="182"/>
      <c r="S14" s="67"/>
      <c r="T14" s="67"/>
      <c r="U14" s="65"/>
      <c r="V14" s="183"/>
      <c r="W14" s="61"/>
      <c r="X14" s="61"/>
      <c r="Y14" s="184"/>
      <c r="AB14" s="96"/>
      <c r="AE14" s="61"/>
      <c r="AF14" s="61"/>
    </row>
    <row r="15" spans="1:32" s="59" customFormat="1" ht="16" customHeight="1" x14ac:dyDescent="0.25">
      <c r="A15" s="86" t="s">
        <v>8</v>
      </c>
      <c r="B15" s="95">
        <v>8.204319279167315</v>
      </c>
      <c r="C15" s="95">
        <v>12.601321432312941</v>
      </c>
      <c r="D15" s="135">
        <v>11.519747917425082</v>
      </c>
      <c r="E15" s="181">
        <v>12.558968256969028</v>
      </c>
      <c r="F15" s="181">
        <v>13.777282940103699</v>
      </c>
      <c r="G15" s="181">
        <v>14.315296386582068</v>
      </c>
      <c r="H15" s="181">
        <v>14.565729637126626</v>
      </c>
      <c r="I15" s="67"/>
      <c r="J15" s="95">
        <v>10.870723044896691</v>
      </c>
      <c r="K15" s="95">
        <v>17.038152809705743</v>
      </c>
      <c r="L15" s="135">
        <v>17.940063885016649</v>
      </c>
      <c r="M15" s="135">
        <v>19.953570293362834</v>
      </c>
      <c r="N15" s="181">
        <v>20.442353368988687</v>
      </c>
      <c r="O15" s="181">
        <v>20.96805822853695</v>
      </c>
      <c r="P15" s="181">
        <v>22.669082599455475</v>
      </c>
      <c r="Q15" s="178"/>
      <c r="R15" s="182"/>
      <c r="S15" s="188"/>
      <c r="T15" s="67"/>
      <c r="U15" s="65"/>
      <c r="V15" s="189"/>
      <c r="W15" s="61"/>
      <c r="X15" s="61"/>
      <c r="Y15" s="184"/>
      <c r="AB15" s="96"/>
      <c r="AC15" s="61"/>
    </row>
    <row r="16" spans="1:32" s="59" customFormat="1" ht="16" customHeight="1" x14ac:dyDescent="0.25">
      <c r="A16" s="86" t="s">
        <v>9</v>
      </c>
      <c r="B16" s="95">
        <v>8.9632188124902914</v>
      </c>
      <c r="C16" s="95">
        <v>11.447951080052928</v>
      </c>
      <c r="D16" s="135">
        <v>9.211165371809102</v>
      </c>
      <c r="E16" s="181">
        <v>10.418263274336283</v>
      </c>
      <c r="F16" s="181">
        <v>9.5942698063999483</v>
      </c>
      <c r="G16" s="181">
        <v>10.949853952057328</v>
      </c>
      <c r="H16" s="181">
        <v>11.025893003222482</v>
      </c>
      <c r="I16" s="67"/>
      <c r="J16" s="95">
        <v>10.269072964424421</v>
      </c>
      <c r="K16" s="95">
        <v>13.951922402431546</v>
      </c>
      <c r="L16" s="135">
        <v>12.339622641509434</v>
      </c>
      <c r="M16" s="135">
        <v>13.4183296460177</v>
      </c>
      <c r="N16" s="181">
        <v>13.463491753871462</v>
      </c>
      <c r="O16" s="181">
        <v>14.347626814756328</v>
      </c>
      <c r="P16" s="181">
        <v>15.13099875143897</v>
      </c>
      <c r="Q16" s="178"/>
      <c r="R16" s="182"/>
      <c r="S16" s="67"/>
      <c r="T16" s="67"/>
      <c r="U16" s="65"/>
      <c r="V16" s="190"/>
      <c r="W16" s="63"/>
      <c r="X16" s="61"/>
      <c r="Y16" s="184"/>
      <c r="AB16" s="96"/>
    </row>
    <row r="17" spans="1:32" s="59" customFormat="1" ht="16" customHeight="1" x14ac:dyDescent="0.25">
      <c r="A17" s="86" t="s">
        <v>10</v>
      </c>
      <c r="B17" s="95">
        <v>7.5206260059033712</v>
      </c>
      <c r="C17" s="95">
        <v>11.586698532094319</v>
      </c>
      <c r="D17" s="135">
        <v>9.9658281662597119</v>
      </c>
      <c r="E17" s="181">
        <v>10.843011195796461</v>
      </c>
      <c r="F17" s="181">
        <v>10.88513407644348</v>
      </c>
      <c r="G17" s="181">
        <v>11.745577493936121</v>
      </c>
      <c r="H17" s="181">
        <v>13.399803379485808</v>
      </c>
      <c r="I17" s="67"/>
      <c r="J17" s="95">
        <v>12.990172192014915</v>
      </c>
      <c r="K17" s="95">
        <v>14.318171084550693</v>
      </c>
      <c r="L17" s="135">
        <v>13.538864836847946</v>
      </c>
      <c r="M17" s="135">
        <v>13.017224378761062</v>
      </c>
      <c r="N17" s="181">
        <v>13.791009836582456</v>
      </c>
      <c r="O17" s="181">
        <v>15.810989629918049</v>
      </c>
      <c r="P17" s="181">
        <v>19.576513288835589</v>
      </c>
      <c r="Q17" s="178"/>
      <c r="R17" s="182"/>
      <c r="S17" s="96"/>
      <c r="T17" s="96"/>
      <c r="U17" s="65"/>
      <c r="V17" s="190"/>
      <c r="W17" s="61"/>
      <c r="X17" s="61"/>
      <c r="Y17" s="184"/>
      <c r="AB17" s="96"/>
    </row>
    <row r="18" spans="1:32" s="59" customFormat="1" ht="16" customHeight="1" x14ac:dyDescent="0.25">
      <c r="A18" s="86" t="s">
        <v>11</v>
      </c>
      <c r="B18" s="95">
        <v>9.4076194401118531</v>
      </c>
      <c r="C18" s="95">
        <v>13.208448725547211</v>
      </c>
      <c r="D18" s="135">
        <v>8.358279689234184</v>
      </c>
      <c r="E18" s="181">
        <v>10.04120575221239</v>
      </c>
      <c r="F18" s="181">
        <v>9.5680081189736708</v>
      </c>
      <c r="G18" s="181">
        <v>9.0037883933133038</v>
      </c>
      <c r="H18" s="181">
        <v>10.455739427081305</v>
      </c>
      <c r="I18" s="67"/>
      <c r="J18" s="95">
        <v>9.8793677986639743</v>
      </c>
      <c r="K18" s="95">
        <v>13.934771913922102</v>
      </c>
      <c r="L18" s="135">
        <v>16.564128745837955</v>
      </c>
      <c r="M18" s="135">
        <v>19.049601769911504</v>
      </c>
      <c r="N18" s="181">
        <v>19.757542840369236</v>
      </c>
      <c r="O18" s="181">
        <v>20.081324278726743</v>
      </c>
      <c r="P18" s="181">
        <v>18.99225420093661</v>
      </c>
      <c r="Q18" s="178"/>
      <c r="R18" s="182"/>
      <c r="S18" s="96"/>
      <c r="T18" s="96"/>
      <c r="U18" s="65"/>
      <c r="V18" s="183"/>
      <c r="W18" s="61"/>
      <c r="X18" s="61"/>
      <c r="Y18" s="184"/>
      <c r="AB18" s="96"/>
    </row>
    <row r="19" spans="1:32" s="59" customFormat="1" ht="16" customHeight="1" x14ac:dyDescent="0.25">
      <c r="A19" s="86" t="s">
        <v>12</v>
      </c>
      <c r="B19" s="95">
        <v>6.930940557713221</v>
      </c>
      <c r="C19" s="95">
        <v>12.877444297314966</v>
      </c>
      <c r="D19" s="135">
        <v>10.955334739178692</v>
      </c>
      <c r="E19" s="181">
        <v>15.669729044800885</v>
      </c>
      <c r="F19" s="181">
        <v>17.754657256896394</v>
      </c>
      <c r="G19" s="181">
        <v>18.360451425478196</v>
      </c>
      <c r="H19" s="181">
        <v>17.723252509743276</v>
      </c>
      <c r="I19" s="67"/>
      <c r="J19" s="95">
        <v>8.4509274428336187</v>
      </c>
      <c r="K19" s="95">
        <v>15.973107473269357</v>
      </c>
      <c r="L19" s="135">
        <v>13.910226215760266</v>
      </c>
      <c r="M19" s="135">
        <v>19.888267291261062</v>
      </c>
      <c r="N19" s="181">
        <v>22.581502794932341</v>
      </c>
      <c r="O19" s="181">
        <v>23.351990263429911</v>
      </c>
      <c r="P19" s="181">
        <v>22.541560208581107</v>
      </c>
      <c r="Q19" s="178"/>
      <c r="R19" s="182"/>
      <c r="S19" s="67"/>
      <c r="T19" s="67"/>
      <c r="U19" s="65"/>
      <c r="V19" s="183"/>
      <c r="W19" s="63"/>
      <c r="X19" s="61"/>
      <c r="Y19" s="184"/>
      <c r="AB19" s="96"/>
    </row>
    <row r="20" spans="1:32" s="59" customFormat="1" ht="16" customHeight="1" x14ac:dyDescent="0.25">
      <c r="A20" s="86" t="s">
        <v>13</v>
      </c>
      <c r="B20" s="94" t="s">
        <v>68</v>
      </c>
      <c r="C20" s="95">
        <v>8.8999575823582582</v>
      </c>
      <c r="D20" s="135">
        <v>6.7669486297306918</v>
      </c>
      <c r="E20" s="181">
        <v>7.9257380785413742</v>
      </c>
      <c r="F20" s="181">
        <v>8.5374538109729361</v>
      </c>
      <c r="G20" s="181">
        <v>9.0305767166159647</v>
      </c>
      <c r="H20" s="181">
        <v>9.1861361009572349</v>
      </c>
      <c r="I20" s="67"/>
      <c r="J20" s="94" t="s">
        <v>68</v>
      </c>
      <c r="K20" s="95">
        <v>14.114074145760068</v>
      </c>
      <c r="L20" s="135">
        <v>11.156561869735437</v>
      </c>
      <c r="M20" s="135">
        <v>12.907741935483873</v>
      </c>
      <c r="N20" s="181">
        <v>13.849455482430741</v>
      </c>
      <c r="O20" s="181">
        <v>14.693936721987402</v>
      </c>
      <c r="P20" s="181">
        <v>15.291581091827998</v>
      </c>
      <c r="Q20" s="178"/>
      <c r="R20" s="182"/>
      <c r="S20" s="186"/>
      <c r="T20" s="67"/>
      <c r="U20" s="65"/>
      <c r="V20" s="183"/>
      <c r="W20" s="61"/>
      <c r="X20" s="61"/>
      <c r="Y20" s="184"/>
      <c r="AB20" s="96"/>
    </row>
    <row r="21" spans="1:32" s="59" customFormat="1" ht="16" customHeight="1" thickBot="1" x14ac:dyDescent="0.3">
      <c r="A21" s="87" t="s">
        <v>89</v>
      </c>
      <c r="B21" s="97">
        <v>7.88</v>
      </c>
      <c r="C21" s="97">
        <v>11.289</v>
      </c>
      <c r="D21" s="140">
        <v>14.334</v>
      </c>
      <c r="E21" s="140">
        <v>14.344999999999999</v>
      </c>
      <c r="F21" s="140">
        <v>15.175000000000001</v>
      </c>
      <c r="G21" s="228">
        <v>16.353000000000002</v>
      </c>
      <c r="H21" s="228">
        <v>17.449000000000002</v>
      </c>
      <c r="I21" s="69"/>
      <c r="J21" s="97">
        <v>8.2739999999999991</v>
      </c>
      <c r="K21" s="97">
        <v>11.853449999999999</v>
      </c>
      <c r="L21" s="140">
        <v>15.050700000000001</v>
      </c>
      <c r="M21" s="140">
        <v>15.062250000000001</v>
      </c>
      <c r="N21" s="140">
        <v>15.93375</v>
      </c>
      <c r="O21" s="228">
        <v>17.170650000000002</v>
      </c>
      <c r="P21" s="228">
        <v>18.321449999999999</v>
      </c>
      <c r="Q21" s="178"/>
      <c r="R21" s="191"/>
      <c r="S21" s="96"/>
      <c r="T21" s="96"/>
      <c r="U21" s="65"/>
      <c r="V21" s="189"/>
      <c r="W21" s="63"/>
      <c r="X21" s="61"/>
      <c r="Y21" s="184"/>
      <c r="AB21" s="96"/>
    </row>
    <row r="22" spans="1:32" s="59" customFormat="1" ht="18" customHeight="1" thickTop="1" thickBot="1" x14ac:dyDescent="0.3">
      <c r="A22" s="89" t="s">
        <v>54</v>
      </c>
      <c r="B22" s="90"/>
      <c r="C22" s="91"/>
      <c r="D22" s="91"/>
      <c r="E22" s="91"/>
      <c r="F22" s="91"/>
      <c r="G22" s="91"/>
      <c r="H22" s="91"/>
      <c r="I22" s="92"/>
      <c r="J22" s="92"/>
      <c r="K22" s="93"/>
      <c r="L22" s="93"/>
      <c r="M22" s="93"/>
      <c r="N22" s="93"/>
      <c r="O22" s="93"/>
      <c r="P22" s="93"/>
      <c r="Q22" s="178"/>
      <c r="R22" s="182"/>
      <c r="S22" s="67"/>
      <c r="T22" s="67"/>
      <c r="U22" s="65"/>
      <c r="V22" s="192"/>
      <c r="W22" s="63"/>
      <c r="X22" s="61"/>
      <c r="Y22" s="184"/>
      <c r="Z22" s="61"/>
      <c r="AA22" s="61"/>
      <c r="AB22" s="96"/>
    </row>
    <row r="23" spans="1:32" s="59" customFormat="1" ht="16" customHeight="1" thickTop="1" x14ac:dyDescent="0.25">
      <c r="A23" s="86" t="s">
        <v>55</v>
      </c>
      <c r="B23" s="94" t="s">
        <v>68</v>
      </c>
      <c r="C23" s="94" t="s">
        <v>68</v>
      </c>
      <c r="D23" s="134">
        <v>12.618121712997748</v>
      </c>
      <c r="E23" s="134">
        <v>13.613464684014868</v>
      </c>
      <c r="F23" s="181">
        <v>16.758631619846376</v>
      </c>
      <c r="G23" s="181">
        <v>16.936591214315861</v>
      </c>
      <c r="H23" s="181">
        <v>16.530925539509091</v>
      </c>
      <c r="I23" s="67"/>
      <c r="J23" s="94" t="s">
        <v>68</v>
      </c>
      <c r="K23" s="94" t="s">
        <v>68</v>
      </c>
      <c r="L23" s="134">
        <v>13.879933884297524</v>
      </c>
      <c r="M23" s="134">
        <v>14.974811152416359</v>
      </c>
      <c r="N23" s="181">
        <v>18.410689907371005</v>
      </c>
      <c r="O23" s="181">
        <v>18.630250335747448</v>
      </c>
      <c r="P23" s="181">
        <v>18.184018093460001</v>
      </c>
      <c r="Q23" s="178"/>
      <c r="R23" s="182"/>
      <c r="S23" s="67"/>
      <c r="T23" s="67"/>
      <c r="U23" s="65"/>
      <c r="V23" s="183"/>
      <c r="W23" s="67"/>
      <c r="X23" s="61"/>
      <c r="Y23" s="184"/>
      <c r="AB23" s="96"/>
    </row>
    <row r="24" spans="1:32" s="59" customFormat="1" ht="16" customHeight="1" x14ac:dyDescent="0.25">
      <c r="A24" s="86" t="s">
        <v>17</v>
      </c>
      <c r="B24" s="95">
        <v>3.7500486437326486</v>
      </c>
      <c r="C24" s="95">
        <v>5.5555933732074596</v>
      </c>
      <c r="D24" s="135">
        <v>5.7468075117370887</v>
      </c>
      <c r="E24" s="135">
        <v>7.0879679431698124</v>
      </c>
      <c r="F24" s="181">
        <v>7.5681278569559511</v>
      </c>
      <c r="G24" s="181">
        <v>7.6085016668879977</v>
      </c>
      <c r="H24" s="181">
        <v>7.9018112634623137</v>
      </c>
      <c r="I24" s="67"/>
      <c r="J24" s="95">
        <v>4.1631895960082801</v>
      </c>
      <c r="K24" s="95">
        <v>6.0395081806022253</v>
      </c>
      <c r="L24" s="137">
        <v>6.0640845070422538</v>
      </c>
      <c r="M24" s="137">
        <v>7.8806981318490568</v>
      </c>
      <c r="N24" s="181">
        <v>8.4629826191244746</v>
      </c>
      <c r="O24" s="181">
        <v>8.4723153788935708</v>
      </c>
      <c r="P24" s="181">
        <v>8.8146754698758443</v>
      </c>
      <c r="Q24" s="178"/>
      <c r="R24" s="182"/>
      <c r="S24" s="96"/>
      <c r="T24" s="96"/>
      <c r="U24" s="65"/>
      <c r="V24" s="190"/>
      <c r="W24" s="63"/>
      <c r="X24" s="61"/>
      <c r="Y24" s="184"/>
      <c r="Z24" s="61"/>
      <c r="AA24" s="61"/>
      <c r="AB24" s="96"/>
    </row>
    <row r="25" spans="1:32" s="59" customFormat="1" ht="16" customHeight="1" x14ac:dyDescent="0.25">
      <c r="A25" s="86" t="s">
        <v>31</v>
      </c>
      <c r="B25" s="95">
        <v>4.8823630759083345</v>
      </c>
      <c r="C25" s="95">
        <v>9.9090791897062296</v>
      </c>
      <c r="D25" s="135">
        <v>8.1374374822103839</v>
      </c>
      <c r="E25" s="135">
        <v>9.4067498881795633</v>
      </c>
      <c r="F25" s="181">
        <v>10.383870321186617</v>
      </c>
      <c r="G25" s="181">
        <v>11.254881085476587</v>
      </c>
      <c r="H25" s="181">
        <v>12.360112176329732</v>
      </c>
      <c r="I25" s="67"/>
      <c r="J25" s="95">
        <v>5.8101498504459483</v>
      </c>
      <c r="K25" s="95">
        <v>12.013061757383579</v>
      </c>
      <c r="L25" s="135">
        <v>9.9351197495222223</v>
      </c>
      <c r="M25" s="135">
        <v>11.485756109462042</v>
      </c>
      <c r="N25" s="181">
        <v>12.678483174381357</v>
      </c>
      <c r="O25" s="181">
        <v>13.735647333317683</v>
      </c>
      <c r="P25" s="181">
        <v>15.069973651538325</v>
      </c>
      <c r="Q25" s="178"/>
      <c r="R25" s="182"/>
      <c r="S25" s="67"/>
      <c r="T25" s="67"/>
      <c r="U25" s="65"/>
      <c r="V25" s="183"/>
      <c r="W25" s="61"/>
      <c r="X25" s="61"/>
      <c r="Y25" s="184"/>
      <c r="Z25" s="61"/>
      <c r="AA25" s="61"/>
      <c r="AB25" s="96"/>
    </row>
    <row r="26" spans="1:32" s="59" customFormat="1" ht="16" customHeight="1" x14ac:dyDescent="0.25">
      <c r="A26" s="86" t="s">
        <v>32</v>
      </c>
      <c r="B26" s="95">
        <v>6.4946515654795745</v>
      </c>
      <c r="C26" s="95">
        <v>11.244210235062393</v>
      </c>
      <c r="D26" s="137">
        <v>6.5985321754550599</v>
      </c>
      <c r="E26" s="137">
        <v>7.3340798054532339</v>
      </c>
      <c r="F26" s="181">
        <v>7.8793250922060194</v>
      </c>
      <c r="G26" s="181">
        <v>7.7597034537939091</v>
      </c>
      <c r="H26" s="181">
        <v>7.5413921417616905</v>
      </c>
      <c r="I26" s="68"/>
      <c r="J26" s="95">
        <v>8.0371312399069197</v>
      </c>
      <c r="K26" s="95">
        <v>14.154986108642252</v>
      </c>
      <c r="L26" s="135">
        <v>8.3801358628982001</v>
      </c>
      <c r="M26" s="135">
        <v>9.3142813524781456</v>
      </c>
      <c r="N26" s="181">
        <v>10.006742867667496</v>
      </c>
      <c r="O26" s="181">
        <v>9.854823388870857</v>
      </c>
      <c r="P26" s="181">
        <v>9.5775680225181237</v>
      </c>
      <c r="Q26" s="178"/>
      <c r="R26" s="182"/>
      <c r="S26" s="67"/>
      <c r="T26" s="67"/>
      <c r="U26" s="65"/>
      <c r="V26" s="183"/>
      <c r="W26" s="61"/>
      <c r="X26" s="61"/>
      <c r="Y26" s="184"/>
      <c r="AB26" s="96"/>
    </row>
    <row r="27" spans="1:32" s="61" customFormat="1" ht="16" customHeight="1" x14ac:dyDescent="0.25">
      <c r="A27" s="86" t="s">
        <v>15</v>
      </c>
      <c r="B27" s="95">
        <v>9.6908147641993843</v>
      </c>
      <c r="C27" s="95">
        <v>14.038908508121807</v>
      </c>
      <c r="D27" s="135">
        <v>13.429343729855706</v>
      </c>
      <c r="E27" s="181">
        <v>15.065108958392694</v>
      </c>
      <c r="F27" s="181">
        <v>16.030360013327723</v>
      </c>
      <c r="G27" s="181">
        <v>16.333379449114634</v>
      </c>
      <c r="H27" s="228">
        <v>18.13721270113259</v>
      </c>
      <c r="I27" s="96"/>
      <c r="J27" s="95">
        <v>10.385120857815028</v>
      </c>
      <c r="K27" s="95">
        <v>15.031348975278783</v>
      </c>
      <c r="L27" s="135">
        <v>14.722588436554769</v>
      </c>
      <c r="M27" s="135">
        <v>16.546141871088114</v>
      </c>
      <c r="N27" s="181">
        <v>17.593141723874631</v>
      </c>
      <c r="O27" s="181">
        <v>17.91499754494928</v>
      </c>
      <c r="P27" s="228">
        <v>19.866662325950905</v>
      </c>
      <c r="Q27" s="178"/>
      <c r="R27" s="182"/>
      <c r="S27" s="67"/>
      <c r="T27" s="67"/>
      <c r="V27" s="183"/>
      <c r="W27" s="63"/>
      <c r="Y27" s="184"/>
      <c r="Z27" s="59"/>
      <c r="AA27" s="59"/>
      <c r="AB27" s="96"/>
      <c r="AC27" s="59"/>
      <c r="AE27" s="59"/>
      <c r="AF27" s="59"/>
    </row>
    <row r="28" spans="1:32" s="61" customFormat="1" ht="16" customHeight="1" x14ac:dyDescent="0.25">
      <c r="A28" s="86" t="s">
        <v>56</v>
      </c>
      <c r="B28" s="94" t="s">
        <v>68</v>
      </c>
      <c r="C28" s="95">
        <v>5.7930856490781348</v>
      </c>
      <c r="D28" s="134">
        <v>7.1504124867741705</v>
      </c>
      <c r="E28" s="134">
        <v>7.7586742593631328</v>
      </c>
      <c r="F28" s="181">
        <v>7.4524659456606246</v>
      </c>
      <c r="G28" s="181">
        <v>7.283013451178256</v>
      </c>
      <c r="H28" s="181">
        <v>7.0576405270669884</v>
      </c>
      <c r="I28" s="96"/>
      <c r="J28" s="95">
        <v>4.8914134057327185</v>
      </c>
      <c r="K28" s="95">
        <v>5.3851376559915725</v>
      </c>
      <c r="L28" s="135">
        <v>8.1300172631880407</v>
      </c>
      <c r="M28" s="135">
        <v>8.8216100790202212</v>
      </c>
      <c r="N28" s="181">
        <v>8.4734523653274501</v>
      </c>
      <c r="O28" s="181">
        <v>8.280787813667871</v>
      </c>
      <c r="P28" s="181">
        <v>8.0245380593240832</v>
      </c>
      <c r="Q28" s="178"/>
      <c r="R28" s="182"/>
      <c r="S28" s="67"/>
      <c r="T28" s="193"/>
      <c r="V28" s="190"/>
      <c r="W28" s="63"/>
      <c r="Y28" s="184"/>
      <c r="Z28" s="59"/>
      <c r="AA28" s="59"/>
      <c r="AB28" s="96"/>
      <c r="AC28" s="59"/>
      <c r="AE28" s="59"/>
      <c r="AF28" s="59"/>
    </row>
    <row r="29" spans="1:32" s="61" customFormat="1" ht="16" customHeight="1" x14ac:dyDescent="0.25">
      <c r="A29" s="86" t="s">
        <v>57</v>
      </c>
      <c r="B29" s="95">
        <v>6.6488688126616564</v>
      </c>
      <c r="C29" s="95">
        <v>10.080667150073769</v>
      </c>
      <c r="D29" s="149">
        <v>11.202544915062761</v>
      </c>
      <c r="E29" s="149">
        <v>12.834060905636742</v>
      </c>
      <c r="F29" s="181">
        <v>13.865247511700307</v>
      </c>
      <c r="G29" s="181">
        <v>13.101667026563749</v>
      </c>
      <c r="H29" s="181">
        <v>13.063277997823183</v>
      </c>
      <c r="I29" s="67"/>
      <c r="J29" s="95">
        <v>7.4813083495504369</v>
      </c>
      <c r="K29" s="95">
        <v>11.403754706813325</v>
      </c>
      <c r="L29" s="137">
        <v>12.882926677405859</v>
      </c>
      <c r="M29" s="137">
        <v>14.759170087891439</v>
      </c>
      <c r="N29" s="181">
        <v>15.945034641214212</v>
      </c>
      <c r="O29" s="181">
        <v>15.066917109072994</v>
      </c>
      <c r="P29" s="181">
        <v>15.022769684591541</v>
      </c>
      <c r="Q29" s="178"/>
      <c r="R29" s="182"/>
      <c r="S29" s="67"/>
      <c r="T29" s="67"/>
      <c r="V29" s="183"/>
      <c r="W29" s="63"/>
      <c r="Y29" s="184"/>
      <c r="Z29" s="59"/>
      <c r="AA29" s="59"/>
      <c r="AB29" s="96"/>
      <c r="AC29" s="59"/>
      <c r="AE29" s="59"/>
      <c r="AF29" s="59"/>
    </row>
    <row r="30" spans="1:32" s="61" customFormat="1" ht="16" customHeight="1" x14ac:dyDescent="0.25">
      <c r="A30" s="86" t="s">
        <v>58</v>
      </c>
      <c r="B30" s="95">
        <v>4.52544818186899</v>
      </c>
      <c r="C30" s="95">
        <v>7.9287652748577715</v>
      </c>
      <c r="D30" s="135">
        <v>3.8181832217261906</v>
      </c>
      <c r="E30" s="135">
        <v>4.7816627053928569</v>
      </c>
      <c r="F30" s="181">
        <v>5.4741197484315993</v>
      </c>
      <c r="G30" s="181">
        <v>6.6352379386880402</v>
      </c>
      <c r="H30" s="228">
        <v>6.4704292094521634</v>
      </c>
      <c r="I30" s="67"/>
      <c r="J30" s="95">
        <v>6.7115358400519636</v>
      </c>
      <c r="K30" s="95">
        <v>11.384344412481543</v>
      </c>
      <c r="L30" s="135">
        <v>6.1818622116815485</v>
      </c>
      <c r="M30" s="135">
        <v>7.7413641026428568</v>
      </c>
      <c r="N30" s="181">
        <v>8.7580023518435937</v>
      </c>
      <c r="O30" s="181">
        <v>10.2041613059714</v>
      </c>
      <c r="P30" s="228">
        <v>9.8503328397373089</v>
      </c>
      <c r="Q30" s="178"/>
      <c r="R30" s="182"/>
      <c r="S30" s="67"/>
      <c r="T30" s="67"/>
      <c r="V30" s="190"/>
      <c r="W30" s="63"/>
      <c r="Y30" s="184"/>
      <c r="Z30" s="59"/>
      <c r="AA30" s="59"/>
      <c r="AB30" s="96"/>
      <c r="AC30" s="59"/>
      <c r="AE30" s="59"/>
      <c r="AF30" s="59"/>
    </row>
    <row r="31" spans="1:32" s="61" customFormat="1" ht="16" customHeight="1" x14ac:dyDescent="0.25">
      <c r="A31" s="86" t="s">
        <v>33</v>
      </c>
      <c r="B31" s="95">
        <v>5.1115890678025062</v>
      </c>
      <c r="C31" s="95">
        <v>9.0767524060310993</v>
      </c>
      <c r="D31" s="135">
        <v>8.3630015982493369</v>
      </c>
      <c r="E31" s="135">
        <v>8.9776859220334693</v>
      </c>
      <c r="F31" s="181">
        <v>9.9441803974393217</v>
      </c>
      <c r="G31" s="181">
        <v>10.077143425309501</v>
      </c>
      <c r="H31" s="181">
        <v>9.8231936051352555</v>
      </c>
      <c r="I31" s="67"/>
      <c r="J31" s="95">
        <v>6.6510023757794086</v>
      </c>
      <c r="K31" s="95">
        <v>11.597709773283068</v>
      </c>
      <c r="L31" s="135">
        <v>10.713239989814323</v>
      </c>
      <c r="M31" s="135">
        <v>11.504739264629817</v>
      </c>
      <c r="N31" s="181">
        <v>12.736814926129153</v>
      </c>
      <c r="O31" s="181">
        <v>12.905594116855506</v>
      </c>
      <c r="P31" s="228">
        <v>12.208045104024807</v>
      </c>
      <c r="Q31" s="178"/>
      <c r="R31" s="182"/>
      <c r="S31" s="96"/>
      <c r="T31" s="96"/>
      <c r="V31" s="183"/>
      <c r="W31" s="63"/>
      <c r="Y31" s="184"/>
      <c r="Z31" s="59"/>
      <c r="AA31" s="59"/>
      <c r="AB31" s="96"/>
      <c r="AC31" s="59"/>
      <c r="AE31" s="59"/>
      <c r="AF31" s="59"/>
    </row>
    <row r="32" spans="1:32" s="59" customFormat="1" ht="16" customHeight="1" x14ac:dyDescent="0.25">
      <c r="A32" s="86" t="s">
        <v>67</v>
      </c>
      <c r="B32" s="95">
        <v>8.3287514549013508</v>
      </c>
      <c r="C32" s="95">
        <v>11.585154988128469</v>
      </c>
      <c r="D32" s="135">
        <v>9.3351422863485034</v>
      </c>
      <c r="E32" s="135">
        <v>10.489711576327434</v>
      </c>
      <c r="F32" s="181">
        <v>10.771035273238365</v>
      </c>
      <c r="G32" s="181">
        <v>11.250499336021793</v>
      </c>
      <c r="H32" s="228">
        <v>11.899455997805559</v>
      </c>
      <c r="I32" s="67"/>
      <c r="J32" s="95">
        <v>9.9176546219667561</v>
      </c>
      <c r="K32" s="95">
        <v>13.788992761591842</v>
      </c>
      <c r="L32" s="135">
        <v>11.202181631520533</v>
      </c>
      <c r="M32" s="135">
        <v>12.587688318584069</v>
      </c>
      <c r="N32" s="181">
        <v>12.925236585330387</v>
      </c>
      <c r="O32" s="181">
        <v>13.500625748326641</v>
      </c>
      <c r="P32" s="181">
        <v>14.279364740553628</v>
      </c>
      <c r="Q32" s="178"/>
      <c r="R32" s="182"/>
      <c r="S32" s="96"/>
      <c r="T32" s="96"/>
      <c r="U32" s="65"/>
      <c r="V32" s="187"/>
      <c r="W32" s="61"/>
      <c r="X32" s="61"/>
      <c r="Y32" s="184"/>
      <c r="AB32" s="96"/>
    </row>
    <row r="33" spans="1:32" s="59" customFormat="1" ht="16" customHeight="1" x14ac:dyDescent="0.25">
      <c r="A33" s="86" t="s">
        <v>59</v>
      </c>
      <c r="B33" s="95">
        <v>7.108580391382584</v>
      </c>
      <c r="C33" s="95">
        <v>10.553080048431955</v>
      </c>
      <c r="D33" s="137">
        <v>11.725431392931393</v>
      </c>
      <c r="E33" s="137">
        <v>12.973142131979694</v>
      </c>
      <c r="F33" s="181">
        <v>13.495531404252731</v>
      </c>
      <c r="G33" s="181">
        <v>12.995478212573175</v>
      </c>
      <c r="H33" s="181">
        <v>13.614405065627878</v>
      </c>
      <c r="I33" s="67"/>
      <c r="J33" s="95">
        <v>7.6384124702433978</v>
      </c>
      <c r="K33" s="95">
        <v>11.653717552747674</v>
      </c>
      <c r="L33" s="135">
        <v>13.472603950103951</v>
      </c>
      <c r="M33" s="135">
        <v>15.064492385786801</v>
      </c>
      <c r="N33" s="181">
        <v>15.852694933163004</v>
      </c>
      <c r="O33" s="181">
        <v>15.895283937862619</v>
      </c>
      <c r="P33" s="181">
        <v>16.615939720749228</v>
      </c>
      <c r="Q33" s="178"/>
      <c r="R33" s="182"/>
      <c r="S33" s="194"/>
      <c r="T33" s="188"/>
      <c r="U33" s="65"/>
      <c r="V33" s="183"/>
      <c r="W33" s="61"/>
      <c r="X33" s="61"/>
      <c r="Y33" s="184"/>
      <c r="AB33" s="96"/>
      <c r="AC33" s="61"/>
      <c r="AE33" s="61"/>
      <c r="AF33" s="61"/>
    </row>
    <row r="34" spans="1:32" s="59" customFormat="1" ht="16" customHeight="1" x14ac:dyDescent="0.25">
      <c r="A34" s="86" t="s">
        <v>60</v>
      </c>
      <c r="B34" s="95">
        <v>5.0939313840684957</v>
      </c>
      <c r="C34" s="95">
        <v>9.3554302765170938</v>
      </c>
      <c r="D34" s="135">
        <v>7.4550716121924356</v>
      </c>
      <c r="E34" s="135">
        <v>8.1366311714096646</v>
      </c>
      <c r="F34" s="181">
        <v>7.0627586847778732</v>
      </c>
      <c r="G34" s="181">
        <v>6.2603835414496656</v>
      </c>
      <c r="H34" s="181">
        <v>6.6918450622082819</v>
      </c>
      <c r="I34" s="67"/>
      <c r="J34" s="95">
        <v>6.4916864691655505</v>
      </c>
      <c r="K34" s="95">
        <v>11.922547558912237</v>
      </c>
      <c r="L34" s="135">
        <v>9.5007250091810498</v>
      </c>
      <c r="M34" s="135">
        <v>10.107514626075448</v>
      </c>
      <c r="N34" s="181">
        <v>8.765165477959858</v>
      </c>
      <c r="O34" s="181">
        <v>7.7866438051600664</v>
      </c>
      <c r="P34" s="181">
        <v>8.2943277095470016</v>
      </c>
      <c r="Q34" s="178"/>
      <c r="R34" s="182"/>
      <c r="S34" s="190"/>
      <c r="T34" s="190"/>
      <c r="U34" s="190"/>
      <c r="V34" s="65"/>
      <c r="X34" s="61"/>
      <c r="Y34" s="184"/>
      <c r="AB34" s="96"/>
    </row>
    <row r="35" spans="1:32" s="59" customFormat="1" ht="16" customHeight="1" thickBot="1" x14ac:dyDescent="0.3">
      <c r="A35" s="87" t="s">
        <v>18</v>
      </c>
      <c r="B35" s="97">
        <v>4.949583322133333</v>
      </c>
      <c r="C35" s="97">
        <v>7.1384929636231709</v>
      </c>
      <c r="D35" s="140">
        <v>7.8799508274285719</v>
      </c>
      <c r="E35" s="140">
        <v>8.8559486562857135</v>
      </c>
      <c r="F35" s="195">
        <v>9.5311078424313145</v>
      </c>
      <c r="G35" s="195">
        <v>9.1892013247394289</v>
      </c>
      <c r="H35" s="195">
        <v>9.7296495326764454</v>
      </c>
      <c r="I35" s="69"/>
      <c r="J35" s="97">
        <v>5.1970624882400003</v>
      </c>
      <c r="K35" s="97">
        <v>7.4954176118043296</v>
      </c>
      <c r="L35" s="140">
        <v>8.2739483688000011</v>
      </c>
      <c r="M35" s="140">
        <v>9.2987460890999998</v>
      </c>
      <c r="N35" s="140">
        <v>10.007663234552881</v>
      </c>
      <c r="O35" s="229">
        <v>9.6486613909764003</v>
      </c>
      <c r="P35" s="195">
        <v>10.216132009310268</v>
      </c>
      <c r="Q35" s="178"/>
      <c r="R35" s="182"/>
      <c r="S35" s="183"/>
      <c r="T35" s="183"/>
      <c r="U35" s="190"/>
      <c r="V35" s="65"/>
      <c r="X35" s="61"/>
      <c r="Y35" s="184"/>
      <c r="AB35" s="96"/>
    </row>
    <row r="36" spans="1:32" s="59" customFormat="1" ht="18" customHeight="1" thickTop="1" x14ac:dyDescent="0.25">
      <c r="A36" s="66" t="s">
        <v>61</v>
      </c>
      <c r="B36" s="95">
        <f t="shared" ref="B36:G36" si="0">MEDIAN(B7:B21,B23:B35)</f>
        <v>6.7506840638577632</v>
      </c>
      <c r="C36" s="95">
        <f t="shared" si="0"/>
        <v>10.553080048431955</v>
      </c>
      <c r="D36" s="95">
        <f t="shared" si="0"/>
        <v>9.0098843507214212</v>
      </c>
      <c r="E36" s="95">
        <f t="shared" si="0"/>
        <v>10.087354314159292</v>
      </c>
      <c r="F36" s="95">
        <f t="shared" si="0"/>
        <v>10.164025359312969</v>
      </c>
      <c r="G36" s="95">
        <f t="shared" si="0"/>
        <v>10.894097251491617</v>
      </c>
      <c r="H36" s="95">
        <f t="shared" ref="H36" si="1">MEDIAN(H7:H21,H23:H35)</f>
        <v>11.148214102311549</v>
      </c>
      <c r="I36" s="70"/>
      <c r="J36" s="95">
        <f t="shared" ref="J36:N36" si="2">MEDIAN(J7:J21,J23:J35)</f>
        <v>8.0371312399069197</v>
      </c>
      <c r="K36" s="95">
        <f t="shared" si="2"/>
        <v>13.788992761591842</v>
      </c>
      <c r="L36" s="95">
        <f t="shared" si="2"/>
        <v>12.861696413064749</v>
      </c>
      <c r="M36" s="95">
        <f t="shared" si="2"/>
        <v>13.800810607798674</v>
      </c>
      <c r="N36" s="95">
        <f t="shared" si="2"/>
        <v>15.056186806073203</v>
      </c>
      <c r="O36" s="95">
        <f>MEDIAN(O7:O21,O23:O35)</f>
        <v>15.118194320471567</v>
      </c>
      <c r="P36" s="95">
        <f>MEDIAN(P7:P21,P23:P35)</f>
        <v>15.857732244598807</v>
      </c>
      <c r="Q36" s="178"/>
      <c r="R36" s="182"/>
      <c r="S36" s="190"/>
      <c r="T36" s="30"/>
      <c r="U36" s="190"/>
      <c r="V36" s="65"/>
    </row>
    <row r="37" spans="1:32" s="59" customFormat="1" ht="15" customHeight="1" x14ac:dyDescent="0.25">
      <c r="A37" s="71" t="s">
        <v>35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178"/>
      <c r="R37" s="182"/>
      <c r="S37" s="183"/>
      <c r="T37" s="183"/>
      <c r="U37" s="190"/>
      <c r="V37" s="65"/>
    </row>
    <row r="38" spans="1:32" s="59" customFormat="1" ht="18" customHeight="1" x14ac:dyDescent="0.25">
      <c r="A38" s="66" t="s">
        <v>62</v>
      </c>
      <c r="B38" s="72">
        <f t="shared" ref="B38:G38" si="3">(B21-B36)/B36*100</f>
        <v>16.728911106778636</v>
      </c>
      <c r="C38" s="72">
        <f t="shared" si="3"/>
        <v>6.9735086646802475</v>
      </c>
      <c r="D38" s="72">
        <f t="shared" si="3"/>
        <v>59.091942160747898</v>
      </c>
      <c r="E38" s="72">
        <f t="shared" si="3"/>
        <v>42.207753918828729</v>
      </c>
      <c r="F38" s="72">
        <f t="shared" si="3"/>
        <v>49.301083611481126</v>
      </c>
      <c r="G38" s="72">
        <f t="shared" si="3"/>
        <v>50.108812345703569</v>
      </c>
      <c r="H38" s="72">
        <f t="shared" ref="H38" si="4">(H21-H36)/H36*100</f>
        <v>56.518343116338279</v>
      </c>
      <c r="I38" s="73"/>
      <c r="J38" s="72">
        <f t="shared" ref="J38:N38" si="5">(J21-J36)/J36*100</f>
        <v>2.9471804431530311</v>
      </c>
      <c r="K38" s="72">
        <f t="shared" si="5"/>
        <v>-14.036868356209064</v>
      </c>
      <c r="L38" s="72">
        <f t="shared" si="5"/>
        <v>17.019555715151927</v>
      </c>
      <c r="M38" s="72">
        <f t="shared" si="5"/>
        <v>9.1403282607798584</v>
      </c>
      <c r="N38" s="72">
        <f t="shared" si="5"/>
        <v>5.8285886408689791</v>
      </c>
      <c r="O38" s="72">
        <f>(O21-O36)/O36*100</f>
        <v>13.576063622553141</v>
      </c>
      <c r="P38" s="72">
        <f>(P21-P36)/P36*100</f>
        <v>15.536381352638498</v>
      </c>
      <c r="Q38" s="178"/>
      <c r="R38" s="182"/>
      <c r="S38" s="190"/>
      <c r="T38" s="196"/>
      <c r="U38" s="196"/>
      <c r="V38" s="65"/>
    </row>
    <row r="39" spans="1:32" s="59" customFormat="1" ht="18" customHeight="1" thickBot="1" x14ac:dyDescent="0.3">
      <c r="A39" s="74" t="s">
        <v>63</v>
      </c>
      <c r="B39" s="75">
        <f>_xlfn.RANK.AVG(B21,(B7:B21,B23:B35),1)</f>
        <v>17</v>
      </c>
      <c r="C39" s="75">
        <f>_xlfn.RANK.AVG(C21,(C7:C21,C23:C35),1)</f>
        <v>17</v>
      </c>
      <c r="D39" s="75">
        <f>_xlfn.RANK.AVG(D21,(D7:D21,D23:D35),1)</f>
        <v>27</v>
      </c>
      <c r="E39" s="75">
        <f>_xlfn.RANK.AVG(E21,(E7:E21,E23:E35),1)</f>
        <v>25</v>
      </c>
      <c r="F39" s="75">
        <f>_xlfn.RANK.AVG(F21,(F7:F21,F23:F35),1)</f>
        <v>23</v>
      </c>
      <c r="G39" s="75">
        <f>_xlfn.RANK.AVG(G21,(G7:G21,G23:G35),1)</f>
        <v>24</v>
      </c>
      <c r="H39" s="75">
        <f>_xlfn.RANK.AVG(H21,(H7:H21,H23:H35),1)</f>
        <v>25</v>
      </c>
      <c r="I39" s="76"/>
      <c r="J39" s="75">
        <f>_xlfn.RANK.AVG(J21,(J7:J21,J23:J35),1)</f>
        <v>14</v>
      </c>
      <c r="K39" s="75">
        <f>_xlfn.RANK.AVG(K21,(K7:K21,K23:K35),1)</f>
        <v>11</v>
      </c>
      <c r="L39" s="75">
        <f>_xlfn.RANK.AVG(L21,(L7:L21,L23:L35),1)</f>
        <v>22</v>
      </c>
      <c r="M39" s="75">
        <f>_xlfn.RANK.AVG(M21,(M7:M21,M23:M35),1)</f>
        <v>18</v>
      </c>
      <c r="N39" s="75">
        <f>_xlfn.RANK.AVG(N21,(N7:N21,N23:N35),1)</f>
        <v>17</v>
      </c>
      <c r="O39" s="75">
        <f>_xlfn.RANK.AVG(O21,(O7:O21,O23:O35),1)</f>
        <v>18</v>
      </c>
      <c r="P39" s="75">
        <f>_xlfn.RANK.AVG(P21,(P7:P21,P23:P35),1)</f>
        <v>19</v>
      </c>
      <c r="Q39" s="197"/>
      <c r="R39" s="182"/>
      <c r="S39" s="65"/>
      <c r="T39" s="65"/>
      <c r="U39" s="65"/>
      <c r="V39" s="65"/>
    </row>
    <row r="40" spans="1:32" s="59" customFormat="1" ht="18" customHeight="1" thickTop="1" thickBot="1" x14ac:dyDescent="0.3">
      <c r="A40" s="77" t="s">
        <v>36</v>
      </c>
      <c r="B40" s="75">
        <f>_xlfn.RANK.AVG(B21,(B11,B12,B15,B21,B24,B27,B35),1)</f>
        <v>4</v>
      </c>
      <c r="C40" s="75">
        <f>_xlfn.RANK.AVG(C21,(C11,C12,C15,C21,C24,C27,C35),1)</f>
        <v>4</v>
      </c>
      <c r="D40" s="75">
        <f>_xlfn.RANK.AVG(D21,(D11,D12,D15,D21,D24,D27,D35),1)</f>
        <v>7</v>
      </c>
      <c r="E40" s="75">
        <f>_xlfn.RANK.AVG(E21,(E11,E12,E15,E21,E24,E27,E35),1)</f>
        <v>6</v>
      </c>
      <c r="F40" s="75">
        <f>_xlfn.RANK.AVG(F21,(F11,F12,F15,F21,F24,F27,F35),1)</f>
        <v>6</v>
      </c>
      <c r="G40" s="75">
        <f>_xlfn.RANK.AVG(G21,(G11,G12,G15,G21,G24,G27,G35),1)</f>
        <v>7</v>
      </c>
      <c r="H40" s="75">
        <f>_xlfn.RANK.AVG(H21,(H11,H12,H15,H21,H24,H27,H35),1)</f>
        <v>6</v>
      </c>
      <c r="I40" s="78"/>
      <c r="J40" s="75">
        <f>_xlfn.RANK.AVG(J21,(J11,J12,J15,J21,J24,J27,J35),1)</f>
        <v>4</v>
      </c>
      <c r="K40" s="75">
        <f>_xlfn.RANK.AVG(K21,(K11,K12,K15,K21,K24,K27,K35),1)</f>
        <v>4</v>
      </c>
      <c r="L40" s="75">
        <f>_xlfn.RANK.AVG(L21,(L11,L12,L15,L21,L24,L27,L35),1)</f>
        <v>5</v>
      </c>
      <c r="M40" s="75">
        <f>_xlfn.RANK.AVG(M21,(M11,M12,M15,M21,M24,M27,M35),1)</f>
        <v>4</v>
      </c>
      <c r="N40" s="75">
        <f>_xlfn.RANK.AVG(N21,(N11,N12,N15,N21,N24,N27,N35),1)</f>
        <v>4</v>
      </c>
      <c r="O40" s="75">
        <f>_xlfn.RANK.AVG(O21,(O11,O12,O15,O21,O24,O27,O35),1)</f>
        <v>4</v>
      </c>
      <c r="P40" s="75">
        <f>_xlfn.RANK.AVG(P21,(P11,P12,P15,P21,P24,P27,P35),1)</f>
        <v>4</v>
      </c>
      <c r="Q40" s="197"/>
      <c r="R40" s="182"/>
      <c r="S40" s="65"/>
      <c r="T40" s="65"/>
      <c r="U40" s="65"/>
      <c r="V40" s="65"/>
    </row>
    <row r="41" spans="1:32" ht="6.75" customHeight="1" thickTop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73"/>
    </row>
    <row r="42" spans="1:32" x14ac:dyDescent="0.25">
      <c r="A42" s="174" t="s">
        <v>37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73"/>
    </row>
    <row r="43" spans="1:3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73"/>
    </row>
    <row r="44" spans="1:3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18"/>
    </row>
    <row r="45" spans="1:3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18"/>
    </row>
    <row r="46" spans="1:3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8"/>
    </row>
    <row r="47" spans="1:32" ht="5.2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18"/>
    </row>
    <row r="48" spans="1:32" x14ac:dyDescent="0.25">
      <c r="A48" s="13"/>
      <c r="B48" s="15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18"/>
    </row>
    <row r="49" spans="1:17" x14ac:dyDescent="0.25">
      <c r="A49" s="175"/>
      <c r="B49" s="176"/>
      <c r="C49" s="176"/>
      <c r="D49" s="17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18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18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18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18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8"/>
    </row>
    <row r="54" spans="1:17" ht="14" x14ac:dyDescent="0.3">
      <c r="A54" s="168" t="s">
        <v>77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18"/>
    </row>
  </sheetData>
  <mergeCells count="3">
    <mergeCell ref="J4:P4"/>
    <mergeCell ref="B4:H4"/>
    <mergeCell ref="B3:P3"/>
  </mergeCells>
  <phoneticPr fontId="0" type="noConversion"/>
  <hyperlinks>
    <hyperlink ref="A54" location="Contents!A1" display="Return to Contents Page" xr:uid="{84916723-F96C-4C50-ADD9-70BE8C878965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 tint="0.39997558519241921"/>
    <pageSetUpPr fitToPage="1"/>
  </sheetPr>
  <dimension ref="A1:CG51"/>
  <sheetViews>
    <sheetView showGridLines="0" zoomScaleNormal="100" workbookViewId="0">
      <pane xSplit="1" ySplit="5" topLeftCell="BI16" activePane="bottomRight" state="frozen"/>
      <selection activeCell="B4" sqref="B4"/>
      <selection pane="topRight" activeCell="B4" sqref="B4"/>
      <selection pane="bottomLeft" activeCell="B4" sqref="B4"/>
      <selection pane="bottomRight" activeCell="AR3" sqref="AR3:CG40"/>
    </sheetView>
  </sheetViews>
  <sheetFormatPr defaultColWidth="9.1796875" defaultRowHeight="12.5" x14ac:dyDescent="0.25"/>
  <cols>
    <col min="1" max="1" width="20.453125" customWidth="1"/>
    <col min="2" max="42" width="8.7265625" customWidth="1"/>
    <col min="43" max="44" width="2.7265625" customWidth="1"/>
    <col min="45" max="85" width="8.7265625" customWidth="1"/>
  </cols>
  <sheetData>
    <row r="1" spans="1:85" ht="18" customHeight="1" x14ac:dyDescent="0.35">
      <c r="A1" s="58" t="s">
        <v>53</v>
      </c>
      <c r="B1" s="1"/>
      <c r="C1" s="1"/>
      <c r="D1" s="1"/>
      <c r="E1" s="1"/>
      <c r="F1" s="1"/>
      <c r="G1" s="1"/>
      <c r="H1" s="13"/>
      <c r="I1" s="13"/>
      <c r="J1" s="13"/>
      <c r="K1" s="13"/>
      <c r="L1" s="13"/>
      <c r="M1" s="1"/>
      <c r="N1" s="1"/>
      <c r="O1" s="1"/>
      <c r="P1" s="1"/>
      <c r="Q1" s="1"/>
      <c r="R1" s="1"/>
      <c r="S1" s="1"/>
      <c r="T1" s="1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</row>
    <row r="2" spans="1:85" ht="18" customHeight="1" thickBot="1" x14ac:dyDescent="0.3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2"/>
      <c r="BM2" s="125"/>
      <c r="BN2" s="125"/>
      <c r="BO2" s="2"/>
      <c r="BP2" s="125"/>
      <c r="BQ2" s="13"/>
      <c r="BR2" s="13"/>
      <c r="BS2" s="2"/>
      <c r="BT2" s="2"/>
      <c r="BU2" s="2"/>
      <c r="BV2" s="2"/>
      <c r="BW2" s="2"/>
      <c r="BX2" s="2"/>
      <c r="BY2" s="2"/>
      <c r="BZ2" s="13"/>
      <c r="CA2" s="2"/>
      <c r="CB2" s="2"/>
      <c r="CC2" s="2"/>
      <c r="CD2" s="2"/>
      <c r="CE2" s="2"/>
      <c r="CF2" s="2"/>
      <c r="CG2" s="2" t="s">
        <v>22</v>
      </c>
    </row>
    <row r="3" spans="1:85" ht="18" customHeight="1" thickTop="1" x14ac:dyDescent="0.25">
      <c r="A3" s="13"/>
      <c r="B3" s="220" t="s">
        <v>19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1"/>
      <c r="AK3" s="221"/>
      <c r="AL3" s="221"/>
      <c r="AM3" s="221"/>
      <c r="AN3" s="221"/>
      <c r="AO3" s="126"/>
      <c r="AP3" s="126"/>
      <c r="AS3" s="220" t="s">
        <v>29</v>
      </c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3"/>
      <c r="CB3" s="223"/>
      <c r="CC3" s="223"/>
      <c r="CD3" s="223"/>
      <c r="CE3" s="223"/>
      <c r="CF3" s="13"/>
      <c r="CG3" s="13"/>
    </row>
    <row r="4" spans="1:85" ht="15" customHeight="1" x14ac:dyDescent="0.25">
      <c r="A4" s="13"/>
      <c r="B4" s="222" t="s">
        <v>16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128"/>
      <c r="AK4" s="128"/>
      <c r="AL4" s="128"/>
      <c r="AM4" s="128"/>
      <c r="AN4" s="128"/>
      <c r="AO4" s="126"/>
      <c r="AP4" s="126"/>
      <c r="AS4" s="222" t="s">
        <v>21</v>
      </c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13"/>
      <c r="CG4" s="13"/>
    </row>
    <row r="5" spans="1:85" ht="15" customHeight="1" x14ac:dyDescent="0.25">
      <c r="A5" s="127"/>
      <c r="B5" s="84">
        <v>1979</v>
      </c>
      <c r="C5" s="84">
        <v>1980</v>
      </c>
      <c r="D5" s="84">
        <v>1981</v>
      </c>
      <c r="E5" s="84">
        <v>1982</v>
      </c>
      <c r="F5" s="84">
        <v>1983</v>
      </c>
      <c r="G5" s="84">
        <v>1984</v>
      </c>
      <c r="H5" s="84">
        <v>1985</v>
      </c>
      <c r="I5" s="84">
        <v>1986</v>
      </c>
      <c r="J5" s="84">
        <v>1987</v>
      </c>
      <c r="K5" s="84">
        <v>1988</v>
      </c>
      <c r="L5" s="84">
        <v>1989</v>
      </c>
      <c r="M5" s="84">
        <v>1990</v>
      </c>
      <c r="N5" s="84">
        <v>1991</v>
      </c>
      <c r="O5" s="84">
        <v>1992</v>
      </c>
      <c r="P5" s="84">
        <v>1993</v>
      </c>
      <c r="Q5" s="84">
        <v>1994</v>
      </c>
      <c r="R5" s="84">
        <v>1995</v>
      </c>
      <c r="S5" s="84">
        <v>1996</v>
      </c>
      <c r="T5" s="84">
        <v>1997</v>
      </c>
      <c r="U5" s="84">
        <v>1998</v>
      </c>
      <c r="V5" s="84">
        <v>1999</v>
      </c>
      <c r="W5" s="84">
        <v>2000</v>
      </c>
      <c r="X5" s="84">
        <v>2001</v>
      </c>
      <c r="Y5" s="84">
        <v>2002</v>
      </c>
      <c r="Z5" s="84">
        <v>2003</v>
      </c>
      <c r="AA5" s="84">
        <v>2004</v>
      </c>
      <c r="AB5" s="84">
        <v>2005</v>
      </c>
      <c r="AC5" s="84">
        <v>2006</v>
      </c>
      <c r="AD5" s="84">
        <v>2007</v>
      </c>
      <c r="AE5" s="84">
        <v>2008</v>
      </c>
      <c r="AF5" s="84">
        <v>2009</v>
      </c>
      <c r="AG5" s="84">
        <v>2010</v>
      </c>
      <c r="AH5" s="84">
        <v>2011</v>
      </c>
      <c r="AI5" s="84">
        <v>2012</v>
      </c>
      <c r="AJ5" s="84">
        <v>2013</v>
      </c>
      <c r="AK5" s="84">
        <v>2014</v>
      </c>
      <c r="AL5" s="84">
        <v>2015</v>
      </c>
      <c r="AM5" s="84">
        <v>2016</v>
      </c>
      <c r="AN5" s="84">
        <v>2017</v>
      </c>
      <c r="AO5" s="84">
        <v>2018</v>
      </c>
      <c r="AP5" s="84">
        <v>2019</v>
      </c>
      <c r="AS5" s="128">
        <v>1979</v>
      </c>
      <c r="AT5" s="128">
        <v>1980</v>
      </c>
      <c r="AU5" s="128">
        <v>1981</v>
      </c>
      <c r="AV5" s="128">
        <v>1982</v>
      </c>
      <c r="AW5" s="128">
        <v>1983</v>
      </c>
      <c r="AX5" s="128">
        <v>1984</v>
      </c>
      <c r="AY5" s="128">
        <v>1985</v>
      </c>
      <c r="AZ5" s="128">
        <v>1986</v>
      </c>
      <c r="BA5" s="128">
        <v>1987</v>
      </c>
      <c r="BB5" s="128">
        <v>1988</v>
      </c>
      <c r="BC5" s="128">
        <v>1989</v>
      </c>
      <c r="BD5" s="128">
        <v>1990</v>
      </c>
      <c r="BE5" s="128">
        <v>1991</v>
      </c>
      <c r="BF5" s="128">
        <v>1992</v>
      </c>
      <c r="BG5" s="128">
        <v>1993</v>
      </c>
      <c r="BH5" s="128">
        <v>1994</v>
      </c>
      <c r="BI5" s="128">
        <v>1995</v>
      </c>
      <c r="BJ5" s="128">
        <v>1996</v>
      </c>
      <c r="BK5" s="128">
        <v>1997</v>
      </c>
      <c r="BL5" s="128">
        <v>1998</v>
      </c>
      <c r="BM5" s="128">
        <v>1999</v>
      </c>
      <c r="BN5" s="129">
        <v>2000</v>
      </c>
      <c r="BO5" s="128">
        <v>2001</v>
      </c>
      <c r="BP5" s="130">
        <v>2002</v>
      </c>
      <c r="BQ5" s="129">
        <v>2003</v>
      </c>
      <c r="BR5" s="129">
        <v>2004</v>
      </c>
      <c r="BS5" s="129">
        <v>2005</v>
      </c>
      <c r="BT5" s="129">
        <v>2006</v>
      </c>
      <c r="BU5" s="129">
        <v>2007</v>
      </c>
      <c r="BV5" s="129">
        <v>2008</v>
      </c>
      <c r="BW5" s="129">
        <v>2009</v>
      </c>
      <c r="BX5" s="129">
        <v>2010</v>
      </c>
      <c r="BY5" s="129">
        <v>2011</v>
      </c>
      <c r="BZ5" s="129">
        <v>2012</v>
      </c>
      <c r="CA5" s="129">
        <v>2013</v>
      </c>
      <c r="CB5" s="129">
        <v>2014</v>
      </c>
      <c r="CC5" s="129">
        <v>2015</v>
      </c>
      <c r="CD5" s="129">
        <v>2016</v>
      </c>
      <c r="CE5" s="129">
        <v>2017</v>
      </c>
      <c r="CF5" s="129">
        <v>2018</v>
      </c>
      <c r="CG5" s="129">
        <v>2019</v>
      </c>
    </row>
    <row r="6" spans="1:85" ht="18" customHeight="1" x14ac:dyDescent="0.3">
      <c r="A6" s="98" t="s">
        <v>34</v>
      </c>
      <c r="B6" s="3"/>
      <c r="C6" s="3"/>
      <c r="D6" s="3"/>
      <c r="E6" s="3"/>
      <c r="F6" s="3"/>
      <c r="G6" s="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R6" s="98" t="s">
        <v>34</v>
      </c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1"/>
      <c r="BP6" s="13"/>
      <c r="BQ6" s="13"/>
      <c r="BR6" s="13"/>
      <c r="BS6" s="13"/>
      <c r="BT6" s="13"/>
      <c r="BU6" s="13"/>
      <c r="BV6" s="13"/>
      <c r="BW6" s="13"/>
      <c r="BX6" s="132"/>
      <c r="BY6" s="132"/>
      <c r="BZ6" s="13"/>
      <c r="CA6" s="13"/>
      <c r="CB6" s="13"/>
      <c r="CC6" s="13"/>
      <c r="CD6" s="13"/>
      <c r="CE6" s="13"/>
      <c r="CF6" s="13"/>
      <c r="CG6" s="13"/>
    </row>
    <row r="7" spans="1:85" ht="16" customHeight="1" x14ac:dyDescent="0.25">
      <c r="A7" s="133" t="s">
        <v>0</v>
      </c>
      <c r="B7" s="134">
        <v>5.0899865100035173</v>
      </c>
      <c r="C7" s="134">
        <v>5.2731614891917538</v>
      </c>
      <c r="D7" s="134">
        <v>5.1313059817934228</v>
      </c>
      <c r="E7" s="134">
        <v>5.8584099580914373</v>
      </c>
      <c r="F7" s="134">
        <v>6.0706377063214569</v>
      </c>
      <c r="G7" s="134">
        <v>6.1234548099866144</v>
      </c>
      <c r="H7" s="134">
        <v>6.2493539299493142</v>
      </c>
      <c r="I7" s="134">
        <v>7.2569529495815486</v>
      </c>
      <c r="J7" s="134">
        <v>7.6431206986194766</v>
      </c>
      <c r="K7" s="134">
        <v>7.2010112146447058</v>
      </c>
      <c r="L7" s="134">
        <v>7.2569930931211974</v>
      </c>
      <c r="M7" s="134">
        <v>7.662586726759133</v>
      </c>
      <c r="N7" s="134">
        <v>7.6377797436961101</v>
      </c>
      <c r="O7" s="134">
        <v>8.3987678889843345</v>
      </c>
      <c r="P7" s="134">
        <v>8.980073838849389</v>
      </c>
      <c r="Q7" s="134">
        <v>8.9186336419170633</v>
      </c>
      <c r="R7" s="134">
        <v>9.6924575654555181</v>
      </c>
      <c r="S7" s="134">
        <v>9.5172005102882764</v>
      </c>
      <c r="T7" s="134">
        <v>8.1434095770939621</v>
      </c>
      <c r="U7" s="134">
        <v>7.9991976604553257</v>
      </c>
      <c r="V7" s="134">
        <v>6.4472465525050495</v>
      </c>
      <c r="W7" s="134">
        <v>5.7407795071897727</v>
      </c>
      <c r="X7" s="134">
        <v>5.9255344462106789</v>
      </c>
      <c r="Y7" s="134">
        <v>5.9615080857287994</v>
      </c>
      <c r="Z7" s="134">
        <v>6.3845915702771388</v>
      </c>
      <c r="AA7" s="134">
        <v>6.6519646042042426</v>
      </c>
      <c r="AB7" s="134">
        <v>6.549781557868573</v>
      </c>
      <c r="AC7" s="134">
        <v>6.411297903853395</v>
      </c>
      <c r="AD7" s="134">
        <v>7.2516398819644197</v>
      </c>
      <c r="AE7" s="134">
        <v>10.07777532015059</v>
      </c>
      <c r="AF7" s="134">
        <v>11.798329581084298</v>
      </c>
      <c r="AG7" s="134">
        <v>12.086806777029663</v>
      </c>
      <c r="AH7" s="135">
        <v>12.382883804992638</v>
      </c>
      <c r="AI7" s="135">
        <v>11.57309306548304</v>
      </c>
      <c r="AJ7" s="135">
        <v>11.895925630810094</v>
      </c>
      <c r="AK7" s="135">
        <v>10.661544429708222</v>
      </c>
      <c r="AL7" s="136">
        <v>9.171533407325196</v>
      </c>
      <c r="AM7" s="136">
        <v>10.133502876106196</v>
      </c>
      <c r="AN7" s="136">
        <v>10.614291253828174</v>
      </c>
      <c r="AO7" s="136">
        <v>10.838340550925906</v>
      </c>
      <c r="AP7" s="136">
        <v>11.270535201400616</v>
      </c>
      <c r="AR7" s="133" t="s">
        <v>0</v>
      </c>
      <c r="AS7" s="134">
        <v>5.497444134057166</v>
      </c>
      <c r="AT7" s="134">
        <v>5.6916663692863372</v>
      </c>
      <c r="AU7" s="134">
        <v>5.7962700399092011</v>
      </c>
      <c r="AV7" s="134">
        <v>6.6242517178801092</v>
      </c>
      <c r="AW7" s="134">
        <v>6.8624600158416467</v>
      </c>
      <c r="AX7" s="134">
        <v>7.3469636378507364</v>
      </c>
      <c r="AY7" s="134">
        <v>7.4992247159391781</v>
      </c>
      <c r="AZ7" s="134">
        <v>8.7096824607062668</v>
      </c>
      <c r="BA7" s="134">
        <v>9.1731550082139659</v>
      </c>
      <c r="BB7" s="134">
        <v>8.642542057428745</v>
      </c>
      <c r="BC7" s="134">
        <v>8.7110844735610673</v>
      </c>
      <c r="BD7" s="134">
        <v>9.1922448979591831</v>
      </c>
      <c r="BE7" s="134">
        <v>9.1653356924353329</v>
      </c>
      <c r="BF7" s="134">
        <v>10.072622419975946</v>
      </c>
      <c r="BG7" s="134">
        <v>10.774528211512605</v>
      </c>
      <c r="BH7" s="134">
        <v>10.700810651162001</v>
      </c>
      <c r="BI7" s="134">
        <v>11.630949078546623</v>
      </c>
      <c r="BJ7" s="134">
        <v>12.128329881059674</v>
      </c>
      <c r="BK7" s="134">
        <v>10.378177031130793</v>
      </c>
      <c r="BL7" s="134">
        <v>10.186320058757035</v>
      </c>
      <c r="BM7" s="134">
        <v>8.3109552086428717</v>
      </c>
      <c r="BN7" s="134">
        <v>7.7619235118419514</v>
      </c>
      <c r="BO7" s="134">
        <v>8.2323269745886059</v>
      </c>
      <c r="BP7" s="134">
        <v>8.6627182826343674</v>
      </c>
      <c r="BQ7" s="134">
        <v>9.3244089238717045</v>
      </c>
      <c r="BR7" s="134">
        <v>9.645687716086174</v>
      </c>
      <c r="BS7" s="134">
        <v>9.5853796911604778</v>
      </c>
      <c r="BT7" s="134">
        <v>9.4805362620810847</v>
      </c>
      <c r="BU7" s="134">
        <v>10.672224731947637</v>
      </c>
      <c r="BV7" s="134">
        <v>14.026386677875655</v>
      </c>
      <c r="BW7" s="134">
        <v>16.397557590263965</v>
      </c>
      <c r="BX7" s="134">
        <v>16.679707599858389</v>
      </c>
      <c r="BY7" s="135">
        <v>17.009767473925031</v>
      </c>
      <c r="BZ7" s="135">
        <v>16.023964496533299</v>
      </c>
      <c r="CA7" s="137">
        <v>17.408509960159364</v>
      </c>
      <c r="CB7" s="137">
        <v>16.196072214854112</v>
      </c>
      <c r="CC7" s="137">
        <v>14.494919200887903</v>
      </c>
      <c r="CD7" s="137">
        <v>16.519873672566373</v>
      </c>
      <c r="CE7" s="135">
        <v>17.232253993041653</v>
      </c>
      <c r="CF7" s="135">
        <v>17.262257523976253</v>
      </c>
      <c r="CG7" s="135">
        <v>17.35257689868385</v>
      </c>
    </row>
    <row r="8" spans="1:85" ht="16" customHeight="1" x14ac:dyDescent="0.25">
      <c r="A8" s="133" t="s">
        <v>1</v>
      </c>
      <c r="B8" s="134">
        <v>5.0835189286693323</v>
      </c>
      <c r="C8" s="134">
        <v>5.2671828480475451</v>
      </c>
      <c r="D8" s="134">
        <v>5.6688185954370107</v>
      </c>
      <c r="E8" s="134">
        <v>6.0484728765791376</v>
      </c>
      <c r="F8" s="134">
        <v>6.9504402724550003</v>
      </c>
      <c r="G8" s="134">
        <v>7.3587849791827562</v>
      </c>
      <c r="H8" s="134">
        <v>7.5228071835993635</v>
      </c>
      <c r="I8" s="134">
        <v>8.1808085833843656</v>
      </c>
      <c r="J8" s="134">
        <v>8.1366801533273776</v>
      </c>
      <c r="K8" s="134">
        <v>7.6793071624808844</v>
      </c>
      <c r="L8" s="134">
        <v>7.9234516424894705</v>
      </c>
      <c r="M8" s="134">
        <v>8.4345637477385971</v>
      </c>
      <c r="N8" s="134">
        <v>8.0932436733660627</v>
      </c>
      <c r="O8" s="134">
        <v>8.5462440591157556</v>
      </c>
      <c r="P8" s="134">
        <v>9.1205093984491192</v>
      </c>
      <c r="Q8" s="134">
        <v>9.0736055557644484</v>
      </c>
      <c r="R8" s="134">
        <v>9.8415722972317567</v>
      </c>
      <c r="S8" s="134">
        <v>9.5416035885197843</v>
      </c>
      <c r="T8" s="134">
        <v>8.2333537780304287</v>
      </c>
      <c r="U8" s="134">
        <v>8.1072037048159036</v>
      </c>
      <c r="V8" s="134">
        <v>7.6787430850060137</v>
      </c>
      <c r="W8" s="134">
        <v>7.1348818477480522</v>
      </c>
      <c r="X8" s="134">
        <v>7.2343749508563748</v>
      </c>
      <c r="Y8" s="134">
        <v>7.0702606432958515</v>
      </c>
      <c r="Z8" s="134" t="s">
        <v>68</v>
      </c>
      <c r="AA8" s="134" t="s">
        <v>68</v>
      </c>
      <c r="AB8" s="134" t="s">
        <v>68</v>
      </c>
      <c r="AC8" s="134" t="s">
        <v>68</v>
      </c>
      <c r="AD8" s="134" t="s">
        <v>68</v>
      </c>
      <c r="AE8" s="134">
        <v>10.898773721261742</v>
      </c>
      <c r="AF8" s="134">
        <v>10.976847941319933</v>
      </c>
      <c r="AG8" s="138">
        <v>10.924861180514929</v>
      </c>
      <c r="AH8" s="135">
        <v>12.083104836472545</v>
      </c>
      <c r="AI8" s="135">
        <v>11.700439267563279</v>
      </c>
      <c r="AJ8" s="135">
        <v>12.234794156706506</v>
      </c>
      <c r="AK8" s="135">
        <v>12.998172413793103</v>
      </c>
      <c r="AL8" s="136">
        <v>12.75045948945616</v>
      </c>
      <c r="AM8" s="136">
        <v>13.864241150442478</v>
      </c>
      <c r="AN8" s="136">
        <v>15.90216833052177</v>
      </c>
      <c r="AO8" s="136">
        <v>16.91078827122827</v>
      </c>
      <c r="AP8" s="136">
        <v>16.922884427810249</v>
      </c>
      <c r="AR8" s="133" t="s">
        <v>1</v>
      </c>
      <c r="AS8" s="134">
        <v>5.8919665954424447</v>
      </c>
      <c r="AT8" s="134">
        <v>6.1101712493809206</v>
      </c>
      <c r="AU8" s="134">
        <v>6.6053096439500649</v>
      </c>
      <c r="AV8" s="134">
        <v>7.0770486707478621</v>
      </c>
      <c r="AW8" s="134">
        <v>8.1352410615148401</v>
      </c>
      <c r="AX8" s="134">
        <v>8.6118471603769287</v>
      </c>
      <c r="AY8" s="134">
        <v>8.8021560541644597</v>
      </c>
      <c r="AZ8" s="134">
        <v>9.5732866401306396</v>
      </c>
      <c r="BA8" s="134">
        <v>9.5186466265094971</v>
      </c>
      <c r="BB8" s="134">
        <v>8.9813350204793743</v>
      </c>
      <c r="BC8" s="134">
        <v>9.2698325503041623</v>
      </c>
      <c r="BD8" s="134">
        <v>9.8712987590059349</v>
      </c>
      <c r="BE8" s="134">
        <v>9.4666425997554544</v>
      </c>
      <c r="BF8" s="134">
        <v>9.998884334910235</v>
      </c>
      <c r="BG8" s="134">
        <v>10.953973648778927</v>
      </c>
      <c r="BH8" s="134">
        <v>11.06499464870336</v>
      </c>
      <c r="BI8" s="134">
        <v>11.995451756221874</v>
      </c>
      <c r="BJ8" s="134">
        <v>11.68094011348202</v>
      </c>
      <c r="BK8" s="134">
        <v>10.080669289571709</v>
      </c>
      <c r="BL8" s="134">
        <v>9.9230553256281251</v>
      </c>
      <c r="BM8" s="134">
        <v>9.4041553390982742</v>
      </c>
      <c r="BN8" s="134">
        <v>8.7359688152887838</v>
      </c>
      <c r="BO8" s="134" t="s">
        <v>68</v>
      </c>
      <c r="BP8" s="134" t="s">
        <v>68</v>
      </c>
      <c r="BQ8" s="134" t="s">
        <v>68</v>
      </c>
      <c r="BR8" s="134" t="s">
        <v>68</v>
      </c>
      <c r="BS8" s="134" t="s">
        <v>68</v>
      </c>
      <c r="BT8" s="134" t="s">
        <v>68</v>
      </c>
      <c r="BU8" s="134" t="s">
        <v>68</v>
      </c>
      <c r="BV8" s="134">
        <v>14.49712434226397</v>
      </c>
      <c r="BW8" s="134">
        <v>14.914970335851923</v>
      </c>
      <c r="BX8" s="134">
        <v>14.998102201507544</v>
      </c>
      <c r="BY8" s="135">
        <v>16.480903940630174</v>
      </c>
      <c r="BZ8" s="135">
        <v>15.772273244905923</v>
      </c>
      <c r="CA8" s="137">
        <v>16.888180610889773</v>
      </c>
      <c r="CB8" s="137">
        <v>15.890680371352783</v>
      </c>
      <c r="CC8" s="137">
        <v>15.66333629300777</v>
      </c>
      <c r="CD8" s="137">
        <v>21.657856194690268</v>
      </c>
      <c r="CE8" s="135">
        <v>24.836828060939649</v>
      </c>
      <c r="CF8" s="135">
        <v>24.641174924184863</v>
      </c>
      <c r="CG8" s="225">
        <v>24.777773671829927</v>
      </c>
    </row>
    <row r="9" spans="1:85" ht="16" customHeight="1" x14ac:dyDescent="0.25">
      <c r="A9" s="133" t="s">
        <v>2</v>
      </c>
      <c r="B9" s="134">
        <v>2.6564152339696383</v>
      </c>
      <c r="C9" s="134">
        <v>2.8245599021397525</v>
      </c>
      <c r="D9" s="134">
        <v>3.4114185048507553</v>
      </c>
      <c r="E9" s="134">
        <v>3.7601845737422686</v>
      </c>
      <c r="F9" s="134">
        <v>3.8693256641594465</v>
      </c>
      <c r="G9" s="134">
        <v>3.7087626588329363</v>
      </c>
      <c r="H9" s="134">
        <v>4.3548006629842595</v>
      </c>
      <c r="I9" s="134">
        <v>3.8329138082962921</v>
      </c>
      <c r="J9" s="134">
        <v>3.2376553496091893</v>
      </c>
      <c r="K9" s="134">
        <v>3.7412068373896767</v>
      </c>
      <c r="L9" s="134">
        <v>4.5190178896737558</v>
      </c>
      <c r="M9" s="134">
        <v>4.6260690240330069</v>
      </c>
      <c r="N9" s="134">
        <v>5.144945911895773</v>
      </c>
      <c r="O9" s="134">
        <v>5.2676004305794191</v>
      </c>
      <c r="P9" s="134">
        <v>5.7786374139699532</v>
      </c>
      <c r="Q9" s="134">
        <v>5.3214151489361425</v>
      </c>
      <c r="R9" s="134">
        <v>5.7141844300691504</v>
      </c>
      <c r="S9" s="134">
        <v>5.8575142431102396</v>
      </c>
      <c r="T9" s="134">
        <v>4.9142658131532437</v>
      </c>
      <c r="U9" s="134">
        <v>5.1074216253380191</v>
      </c>
      <c r="V9" s="134">
        <v>4.9864235871574092</v>
      </c>
      <c r="W9" s="134">
        <v>5.2278966371803088</v>
      </c>
      <c r="X9" s="134">
        <v>5.2809440733399926</v>
      </c>
      <c r="Y9" s="134">
        <v>5.5332478510413878</v>
      </c>
      <c r="Z9" s="134">
        <v>6.1070069150068411</v>
      </c>
      <c r="AA9" s="134">
        <v>6.2892622835553329</v>
      </c>
      <c r="AB9" s="134">
        <v>6.8524993150538709</v>
      </c>
      <c r="AC9" s="134">
        <v>7.9090207181279242</v>
      </c>
      <c r="AD9" s="134">
        <v>7.6254613119926873</v>
      </c>
      <c r="AE9" s="134">
        <v>10.065712686788164</v>
      </c>
      <c r="AF9" s="134">
        <v>10.518549263276839</v>
      </c>
      <c r="AG9" s="134">
        <v>10.146629834126383</v>
      </c>
      <c r="AH9" s="135">
        <v>11.190894938794177</v>
      </c>
      <c r="AI9" s="135">
        <v>10.572396934472298</v>
      </c>
      <c r="AJ9" s="135">
        <v>10.83374866500534</v>
      </c>
      <c r="AK9" s="135">
        <v>8.4029368214984874</v>
      </c>
      <c r="AL9" s="136">
        <v>7.1712437174721186</v>
      </c>
      <c r="AM9" s="136">
        <v>8.7984254939830642</v>
      </c>
      <c r="AN9" s="136">
        <v>9.3615291745742404</v>
      </c>
      <c r="AO9" s="136">
        <v>10.381279560842113</v>
      </c>
      <c r="AP9" s="136">
        <v>10.343568627251573</v>
      </c>
      <c r="AR9" s="133" t="s">
        <v>2</v>
      </c>
      <c r="AS9" s="134">
        <v>3.587058003438055</v>
      </c>
      <c r="AT9" s="134">
        <v>4.3704339026351571</v>
      </c>
      <c r="AU9" s="134">
        <v>5.2289775443204203</v>
      </c>
      <c r="AV9" s="134">
        <v>5.7309830674361324</v>
      </c>
      <c r="AW9" s="134">
        <v>6.0482112703055453</v>
      </c>
      <c r="AX9" s="134">
        <v>5.8962794208138503</v>
      </c>
      <c r="AY9" s="134">
        <v>6.703597709759384</v>
      </c>
      <c r="AZ9" s="134">
        <v>7.5182456767791965</v>
      </c>
      <c r="BA9" s="134">
        <v>7.4957982002968553</v>
      </c>
      <c r="BB9" s="134">
        <v>7.8866878675225109</v>
      </c>
      <c r="BC9" s="134">
        <v>8.866575726157965</v>
      </c>
      <c r="BD9" s="134">
        <v>9.2603290024662304</v>
      </c>
      <c r="BE9" s="134">
        <v>9.7986301838070116</v>
      </c>
      <c r="BF9" s="134">
        <v>10.673896412528205</v>
      </c>
      <c r="BG9" s="134">
        <v>11.975465693424574</v>
      </c>
      <c r="BH9" s="134">
        <v>11.78702185855842</v>
      </c>
      <c r="BI9" s="134">
        <v>13.21963506580415</v>
      </c>
      <c r="BJ9" s="134">
        <v>13.801629786407673</v>
      </c>
      <c r="BK9" s="134">
        <v>11.92051498506604</v>
      </c>
      <c r="BL9" s="134">
        <v>12.859999343812822</v>
      </c>
      <c r="BM9" s="134">
        <v>12.808316598232068</v>
      </c>
      <c r="BN9" s="134">
        <v>13.042381096568089</v>
      </c>
      <c r="BO9" s="134">
        <v>13.538207866952343</v>
      </c>
      <c r="BP9" s="134">
        <v>13.914702273535553</v>
      </c>
      <c r="BQ9" s="134">
        <v>15.69854536703664</v>
      </c>
      <c r="BR9" s="134">
        <v>15.449709522646796</v>
      </c>
      <c r="BS9" s="134">
        <v>16.203238774021479</v>
      </c>
      <c r="BT9" s="134">
        <v>17.500422721961673</v>
      </c>
      <c r="BU9" s="134">
        <v>17.198376379883804</v>
      </c>
      <c r="BV9" s="134">
        <v>21.613723307781708</v>
      </c>
      <c r="BW9" s="134">
        <v>23.394498077026416</v>
      </c>
      <c r="BX9" s="134">
        <v>23.068898476453061</v>
      </c>
      <c r="BY9" s="135">
        <v>25.525953908258934</v>
      </c>
      <c r="BZ9" s="135">
        <v>24.196619788173713</v>
      </c>
      <c r="CA9" s="137">
        <v>25.210395158419363</v>
      </c>
      <c r="CB9" s="137">
        <v>22.990165509877201</v>
      </c>
      <c r="CC9" s="137">
        <v>20.589937918215618</v>
      </c>
      <c r="CD9" s="137">
        <v>24.448541450007429</v>
      </c>
      <c r="CE9" s="135">
        <v>25.271482413338319</v>
      </c>
      <c r="CF9" s="135">
        <v>26.837008935639574</v>
      </c>
      <c r="CG9" s="135">
        <v>25.176565569531267</v>
      </c>
    </row>
    <row r="10" spans="1:85" ht="16" customHeight="1" x14ac:dyDescent="0.25">
      <c r="A10" s="133" t="s">
        <v>3</v>
      </c>
      <c r="B10" s="134">
        <v>2.4770836509928169</v>
      </c>
      <c r="C10" s="134">
        <v>2.4632001514138353</v>
      </c>
      <c r="D10" s="134">
        <v>2.6044425609534652</v>
      </c>
      <c r="E10" s="134">
        <v>2.9012545498563513</v>
      </c>
      <c r="F10" s="134">
        <v>2.96786732309049</v>
      </c>
      <c r="G10" s="134">
        <v>2.9021392970110309</v>
      </c>
      <c r="H10" s="134">
        <v>3.0008690097586803</v>
      </c>
      <c r="I10" s="134">
        <v>3.2602731424780571</v>
      </c>
      <c r="J10" s="134">
        <v>3.6241365674265786</v>
      </c>
      <c r="K10" s="134">
        <v>3.374643631955268</v>
      </c>
      <c r="L10" s="134">
        <v>3.4669308376228356</v>
      </c>
      <c r="M10" s="134">
        <v>3.9242165233122797</v>
      </c>
      <c r="N10" s="134">
        <v>3.9450183446797338</v>
      </c>
      <c r="O10" s="134">
        <v>4.2841827423177339</v>
      </c>
      <c r="P10" s="134">
        <v>4.751403099790859</v>
      </c>
      <c r="Q10" s="134">
        <v>4.9281068603468743</v>
      </c>
      <c r="R10" s="134">
        <v>5.4261194063020213</v>
      </c>
      <c r="S10" s="134">
        <v>5.7021859467624623</v>
      </c>
      <c r="T10" s="134">
        <v>4.6009918171346511</v>
      </c>
      <c r="U10" s="134">
        <v>4.455249329873852</v>
      </c>
      <c r="V10" s="134">
        <v>4.1686486902305377</v>
      </c>
      <c r="W10" s="134">
        <v>3.7866011171495635</v>
      </c>
      <c r="X10" s="134">
        <v>3.9420659379827603</v>
      </c>
      <c r="Y10" s="134">
        <v>4.1837348631142044</v>
      </c>
      <c r="Z10" s="134">
        <v>5.0979891519981058</v>
      </c>
      <c r="AA10" s="134">
        <v>5.0177918523049332</v>
      </c>
      <c r="AB10" s="134">
        <v>4.94474322955414</v>
      </c>
      <c r="AC10" s="134">
        <v>5.1928784809338513</v>
      </c>
      <c r="AD10" s="134">
        <v>5.4426977898992952</v>
      </c>
      <c r="AE10" s="134">
        <v>7.0076083158010167</v>
      </c>
      <c r="AF10" s="134">
        <v>8.345790151488945</v>
      </c>
      <c r="AG10" s="134">
        <v>8.51264497166183</v>
      </c>
      <c r="AH10" s="135">
        <v>9.3496231376562768</v>
      </c>
      <c r="AI10" s="135">
        <v>8.6163313095090626</v>
      </c>
      <c r="AJ10" s="135">
        <v>8.9967031075697204</v>
      </c>
      <c r="AK10" s="135">
        <v>8.3207062485411143</v>
      </c>
      <c r="AL10" s="136">
        <v>7.2784237058823535</v>
      </c>
      <c r="AM10" s="136">
        <v>8.2783742933628321</v>
      </c>
      <c r="AN10" s="136">
        <v>9.4626471919479869</v>
      </c>
      <c r="AO10" s="136">
        <v>10.049204352701</v>
      </c>
      <c r="AP10" s="136">
        <v>11.016831420862969</v>
      </c>
      <c r="AR10" s="133" t="s">
        <v>3</v>
      </c>
      <c r="AS10" s="134">
        <v>2.6129028590107</v>
      </c>
      <c r="AT10" s="134">
        <v>2.5947302565864185</v>
      </c>
      <c r="AU10" s="134">
        <v>2.7485181068785507</v>
      </c>
      <c r="AV10" s="134">
        <v>3.05777695331681</v>
      </c>
      <c r="AW10" s="134">
        <v>3.1262317849945278</v>
      </c>
      <c r="AX10" s="134">
        <v>3.1208341116534095</v>
      </c>
      <c r="AY10" s="134">
        <v>3.2131112187003552</v>
      </c>
      <c r="AZ10" s="134">
        <v>3.6686441110430699</v>
      </c>
      <c r="BA10" s="134">
        <v>4.3151198040176384</v>
      </c>
      <c r="BB10" s="134">
        <v>4.0123715624035068</v>
      </c>
      <c r="BC10" s="134">
        <v>4.1468531960692561</v>
      </c>
      <c r="BD10" s="134">
        <v>4.7247852858095021</v>
      </c>
      <c r="BE10" s="134">
        <v>4.8139033797424116</v>
      </c>
      <c r="BF10" s="134">
        <v>5.2280302311588187</v>
      </c>
      <c r="BG10" s="134">
        <v>6.0387290627883825</v>
      </c>
      <c r="BH10" s="134">
        <v>6.0129102572785751</v>
      </c>
      <c r="BI10" s="134">
        <v>6.6190372605119325</v>
      </c>
      <c r="BJ10" s="134">
        <v>6.9548772959798937</v>
      </c>
      <c r="BK10" s="134">
        <v>6.060855386180382</v>
      </c>
      <c r="BL10" s="134">
        <v>5.9403324398318027</v>
      </c>
      <c r="BM10" s="134">
        <v>5.6503958550044251</v>
      </c>
      <c r="BN10" s="134">
        <v>5.1380889756820451</v>
      </c>
      <c r="BO10" s="134">
        <v>5.3410641020933616</v>
      </c>
      <c r="BP10" s="134">
        <v>5.6411319926074412</v>
      </c>
      <c r="BQ10" s="134">
        <v>6.8480451295496945</v>
      </c>
      <c r="BR10" s="134">
        <v>6.7129918024079513</v>
      </c>
      <c r="BS10" s="134">
        <v>6.6523355488581641</v>
      </c>
      <c r="BT10" s="134">
        <v>6.9535300138069527</v>
      </c>
      <c r="BU10" s="134">
        <v>7.2601913440893764</v>
      </c>
      <c r="BV10" s="134">
        <v>9.4087693344054966</v>
      </c>
      <c r="BW10" s="134">
        <v>11.141678856023194</v>
      </c>
      <c r="BX10" s="134">
        <v>11.355338442101937</v>
      </c>
      <c r="BY10" s="135">
        <v>13.31700409202762</v>
      </c>
      <c r="BZ10" s="135">
        <v>12.297137336539818</v>
      </c>
      <c r="CA10" s="137">
        <v>12.950733598937584</v>
      </c>
      <c r="CB10" s="137">
        <v>12.217344197612732</v>
      </c>
      <c r="CC10" s="137">
        <v>11.053095399556049</v>
      </c>
      <c r="CD10" s="137">
        <v>12.555169156526549</v>
      </c>
      <c r="CE10" s="135">
        <v>14.179275929414169</v>
      </c>
      <c r="CF10" s="135">
        <v>14.932999370758191</v>
      </c>
      <c r="CG10" s="135">
        <v>16.1114085261909</v>
      </c>
    </row>
    <row r="11" spans="1:85" ht="16" customHeight="1" x14ac:dyDescent="0.25">
      <c r="A11" s="133" t="s">
        <v>4</v>
      </c>
      <c r="B11" s="134">
        <v>3.1626472724164167</v>
      </c>
      <c r="C11" s="134">
        <v>3.5273982750829189</v>
      </c>
      <c r="D11" s="134">
        <v>3.5963472809761683</v>
      </c>
      <c r="E11" s="134">
        <v>4.377037211054958</v>
      </c>
      <c r="F11" s="134">
        <v>4.8741062163798361</v>
      </c>
      <c r="G11" s="134">
        <v>5.3491569527392731</v>
      </c>
      <c r="H11" s="134">
        <v>5.5654623678039181</v>
      </c>
      <c r="I11" s="134">
        <v>6.2594566493161876</v>
      </c>
      <c r="J11" s="134">
        <v>6.5149848021442782</v>
      </c>
      <c r="K11" s="134">
        <v>6.2510623182478477</v>
      </c>
      <c r="L11" s="134">
        <v>6.5097516892840428</v>
      </c>
      <c r="M11" s="134">
        <v>7.2551544101310821</v>
      </c>
      <c r="N11" s="134">
        <v>6.8599874945674246</v>
      </c>
      <c r="O11" s="134">
        <v>7.3221918470249729</v>
      </c>
      <c r="P11" s="134">
        <v>7.8877972641848242</v>
      </c>
      <c r="Q11" s="134">
        <v>7.8648246277548379</v>
      </c>
      <c r="R11" s="134">
        <v>8.2427310065198647</v>
      </c>
      <c r="S11" s="134">
        <v>7.9635378628822426</v>
      </c>
      <c r="T11" s="134">
        <v>6.3099316349275218</v>
      </c>
      <c r="U11" s="134">
        <v>5.9943354620120921</v>
      </c>
      <c r="V11" s="134">
        <v>5.8545476865954944</v>
      </c>
      <c r="W11" s="134">
        <v>5.2963713374921548</v>
      </c>
      <c r="X11" s="134">
        <v>5.3908062590395165</v>
      </c>
      <c r="Y11" s="134">
        <v>5.4966486564938872</v>
      </c>
      <c r="Z11" s="134">
        <v>5.9107621850507206</v>
      </c>
      <c r="AA11" s="134">
        <v>5.7975838293523223</v>
      </c>
      <c r="AB11" s="134">
        <v>5.8455774864067118</v>
      </c>
      <c r="AC11" s="134">
        <v>5.8724760587423113</v>
      </c>
      <c r="AD11" s="134">
        <v>5.8765647722711671</v>
      </c>
      <c r="AE11" s="134">
        <v>6.7419207865784569</v>
      </c>
      <c r="AF11" s="134">
        <v>7.6624100889083948</v>
      </c>
      <c r="AG11" s="134">
        <v>7.8041536607048583</v>
      </c>
      <c r="AH11" s="135">
        <v>8.2395593125127036</v>
      </c>
      <c r="AI11" s="135">
        <v>7.7125389286750261</v>
      </c>
      <c r="AJ11" s="135">
        <v>8.4148615139442242</v>
      </c>
      <c r="AK11" s="135">
        <v>8.1828427018567638</v>
      </c>
      <c r="AL11" s="136">
        <v>7.7070118994450612</v>
      </c>
      <c r="AM11" s="136">
        <v>8.6102040116150445</v>
      </c>
      <c r="AN11" s="136">
        <v>9.2757161506919115</v>
      </c>
      <c r="AO11" s="136">
        <v>9.7299260778660344</v>
      </c>
      <c r="AP11" s="169">
        <v>10.100276916888282</v>
      </c>
      <c r="AR11" s="133" t="s">
        <v>4</v>
      </c>
      <c r="AS11" s="134">
        <v>3.9387570325186045</v>
      </c>
      <c r="AT11" s="134">
        <v>4.3943012409931281</v>
      </c>
      <c r="AU11" s="134">
        <v>4.4995901265834339</v>
      </c>
      <c r="AV11" s="134">
        <v>5.523004807819027</v>
      </c>
      <c r="AW11" s="134">
        <v>6.1468872620530304</v>
      </c>
      <c r="AX11" s="134">
        <v>6.7499859005837006</v>
      </c>
      <c r="AY11" s="134">
        <v>7.009888511990316</v>
      </c>
      <c r="AZ11" s="134">
        <v>7.8996351296182894</v>
      </c>
      <c r="BA11" s="134">
        <v>8.2283411949159877</v>
      </c>
      <c r="BB11" s="134">
        <v>7.8785971407459598</v>
      </c>
      <c r="BC11" s="134">
        <v>8.0042344969583521</v>
      </c>
      <c r="BD11" s="134">
        <v>8.9063274827816024</v>
      </c>
      <c r="BE11" s="134">
        <v>8.5066647787587879</v>
      </c>
      <c r="BF11" s="134">
        <v>9.1287749311348616</v>
      </c>
      <c r="BG11" s="134">
        <v>9.8616970741143621</v>
      </c>
      <c r="BH11" s="134">
        <v>9.8407165293090095</v>
      </c>
      <c r="BI11" s="134">
        <v>10.504304438459485</v>
      </c>
      <c r="BJ11" s="134">
        <v>10.395711326622578</v>
      </c>
      <c r="BK11" s="134">
        <v>8.2471913474052698</v>
      </c>
      <c r="BL11" s="134">
        <v>7.830438216141923</v>
      </c>
      <c r="BM11" s="134">
        <v>7.4614201675058442</v>
      </c>
      <c r="BN11" s="134">
        <v>6.7148248106366051</v>
      </c>
      <c r="BO11" s="134">
        <v>6.8333288104780037</v>
      </c>
      <c r="BP11" s="134">
        <v>6.9666095543448252</v>
      </c>
      <c r="BQ11" s="134">
        <v>7.7506728153627646</v>
      </c>
      <c r="BR11" s="134">
        <v>7.7291624604977063</v>
      </c>
      <c r="BS11" s="134">
        <v>7.7931461446263794</v>
      </c>
      <c r="BT11" s="134">
        <v>7.8163270189531815</v>
      </c>
      <c r="BU11" s="134">
        <v>7.8126157973616674</v>
      </c>
      <c r="BV11" s="134">
        <v>8.9679514368215205</v>
      </c>
      <c r="BW11" s="134">
        <v>10.210606932429092</v>
      </c>
      <c r="BX11" s="134">
        <v>10.700674025084295</v>
      </c>
      <c r="BY11" s="135">
        <v>11.663418877849196</v>
      </c>
      <c r="BZ11" s="135">
        <v>11.052150169859271</v>
      </c>
      <c r="CA11" s="137">
        <v>12.379909524568394</v>
      </c>
      <c r="CB11" s="137">
        <v>12.354353516578248</v>
      </c>
      <c r="CC11" s="135">
        <v>11.788664732963374</v>
      </c>
      <c r="CD11" s="137">
        <v>13.507047100553098</v>
      </c>
      <c r="CE11" s="225">
        <v>14.547946864172763</v>
      </c>
      <c r="CF11" s="225">
        <v>15.169471531870139</v>
      </c>
      <c r="CG11" s="135">
        <v>15.604055963006715</v>
      </c>
    </row>
    <row r="12" spans="1:85" ht="16" customHeight="1" x14ac:dyDescent="0.25">
      <c r="A12" s="133" t="s">
        <v>5</v>
      </c>
      <c r="B12" s="134">
        <v>4.8571535819728604</v>
      </c>
      <c r="C12" s="134">
        <v>4.7231265039245871</v>
      </c>
      <c r="D12" s="134">
        <v>4.9428994986606192</v>
      </c>
      <c r="E12" s="134">
        <v>5.4503336919266712</v>
      </c>
      <c r="F12" s="134">
        <v>5.8888118426538574</v>
      </c>
      <c r="G12" s="134">
        <v>6.0879907859905531</v>
      </c>
      <c r="H12" s="134">
        <v>6.1550240593085705</v>
      </c>
      <c r="I12" s="134">
        <v>7.1766176770769547</v>
      </c>
      <c r="J12" s="134">
        <v>7.5162054102660161</v>
      </c>
      <c r="K12" s="134">
        <v>7.234226211022218</v>
      </c>
      <c r="L12" s="134">
        <v>7.3647035657463729</v>
      </c>
      <c r="M12" s="134">
        <v>7.8412851112451207</v>
      </c>
      <c r="N12" s="134">
        <v>7.6728154305937988</v>
      </c>
      <c r="O12" s="134">
        <v>8.2439179103463438</v>
      </c>
      <c r="P12" s="134">
        <v>9.0190837165159827</v>
      </c>
      <c r="Q12" s="134">
        <v>9.1975830868423589</v>
      </c>
      <c r="R12" s="134">
        <v>9.8747089042931435</v>
      </c>
      <c r="S12" s="134">
        <v>9.8100374490663764</v>
      </c>
      <c r="T12" s="134">
        <v>8.5031863808398302</v>
      </c>
      <c r="U12" s="134">
        <v>8.3299661713095965</v>
      </c>
      <c r="V12" s="134">
        <v>8.0870467481881523</v>
      </c>
      <c r="W12" s="134">
        <v>6.8731071724467157</v>
      </c>
      <c r="X12" s="134">
        <v>7.4053636153587821</v>
      </c>
      <c r="Y12" s="134">
        <v>7.7895363817741954</v>
      </c>
      <c r="Z12" s="134">
        <v>9.2690711854511001</v>
      </c>
      <c r="AA12" s="134">
        <v>9.3032573261653617</v>
      </c>
      <c r="AB12" s="134">
        <v>10.077638847910517</v>
      </c>
      <c r="AC12" s="134">
        <v>10.387666710179492</v>
      </c>
      <c r="AD12" s="134">
        <v>11.041647895745824</v>
      </c>
      <c r="AE12" s="134">
        <v>10.803030467487847</v>
      </c>
      <c r="AF12" s="134">
        <v>12.29549525894603</v>
      </c>
      <c r="AG12" s="134">
        <v>11.795248472369142</v>
      </c>
      <c r="AH12" s="135">
        <v>12.148161036238189</v>
      </c>
      <c r="AI12" s="135">
        <v>11.651771929188666</v>
      </c>
      <c r="AJ12" s="135">
        <v>12.672509960159363</v>
      </c>
      <c r="AK12" s="135">
        <v>11.572446949602121</v>
      </c>
      <c r="AL12" s="136">
        <v>10.372541620421755</v>
      </c>
      <c r="AM12" s="136">
        <v>11.352710176991151</v>
      </c>
      <c r="AN12" s="136">
        <v>12.132899590940081</v>
      </c>
      <c r="AO12" s="136">
        <v>12.197473675079616</v>
      </c>
      <c r="AP12" s="136">
        <v>12.253916090295789</v>
      </c>
      <c r="AR12" s="133" t="s">
        <v>5</v>
      </c>
      <c r="AS12" s="134">
        <v>5.7820177127613022</v>
      </c>
      <c r="AT12" s="134">
        <v>5.5840508286905877</v>
      </c>
      <c r="AU12" s="134">
        <v>5.8406009771169201</v>
      </c>
      <c r="AV12" s="134">
        <v>6.4174185418787886</v>
      </c>
      <c r="AW12" s="134">
        <v>6.9269788706914399</v>
      </c>
      <c r="AX12" s="134">
        <v>7.1814648592024479</v>
      </c>
      <c r="AY12" s="134">
        <v>7.2575044224222696</v>
      </c>
      <c r="AZ12" s="134">
        <v>8.5021496734027373</v>
      </c>
      <c r="BA12" s="134">
        <v>9.0744431172723843</v>
      </c>
      <c r="BB12" s="134">
        <v>8.8418320356938214</v>
      </c>
      <c r="BC12" s="134">
        <v>9.108266841366401</v>
      </c>
      <c r="BD12" s="134">
        <v>9.6711565683816296</v>
      </c>
      <c r="BE12" s="134">
        <v>9.4666425997554544</v>
      </c>
      <c r="BF12" s="134">
        <v>10.124239079521944</v>
      </c>
      <c r="BG12" s="134">
        <v>11.149023037111885</v>
      </c>
      <c r="BH12" s="134">
        <v>11.475670220398932</v>
      </c>
      <c r="BI12" s="134">
        <v>12.326817826835738</v>
      </c>
      <c r="BJ12" s="134">
        <v>11.282356502367382</v>
      </c>
      <c r="BK12" s="134">
        <v>9.7762427633252074</v>
      </c>
      <c r="BL12" s="134">
        <v>9.6800417258168245</v>
      </c>
      <c r="BM12" s="134">
        <v>9.3646420813709703</v>
      </c>
      <c r="BN12" s="134">
        <v>7.9689081388244034</v>
      </c>
      <c r="BO12" s="134">
        <v>8.5929576124482256</v>
      </c>
      <c r="BP12" s="134">
        <v>9.0358622028580662</v>
      </c>
      <c r="BQ12" s="134">
        <v>10.749355688202247</v>
      </c>
      <c r="BR12" s="134">
        <v>10.781471682655196</v>
      </c>
      <c r="BS12" s="134">
        <v>11.691154972813424</v>
      </c>
      <c r="BT12" s="134">
        <v>12.051875953307391</v>
      </c>
      <c r="BU12" s="134">
        <v>13.141886993635518</v>
      </c>
      <c r="BV12" s="134">
        <v>17.616758694396726</v>
      </c>
      <c r="BW12" s="134">
        <v>20.385574748165592</v>
      </c>
      <c r="BX12" s="134">
        <v>20.636325298986797</v>
      </c>
      <c r="BY12" s="135">
        <v>21.941287640960013</v>
      </c>
      <c r="BZ12" s="135">
        <v>21.377128381048887</v>
      </c>
      <c r="CA12" s="137">
        <v>24.818061088977423</v>
      </c>
      <c r="CB12" s="137">
        <v>23.970059681697613</v>
      </c>
      <c r="CC12" s="137">
        <v>21.40198668146504</v>
      </c>
      <c r="CD12" s="137">
        <v>24.369391592920358</v>
      </c>
      <c r="CE12" s="135">
        <v>26.681874425097668</v>
      </c>
      <c r="CF12" s="135">
        <v>26.487586105441302</v>
      </c>
      <c r="CG12" s="135">
        <v>26.165663348140548</v>
      </c>
    </row>
    <row r="13" spans="1:85" ht="16" customHeight="1" x14ac:dyDescent="0.25">
      <c r="A13" s="133" t="s">
        <v>6</v>
      </c>
      <c r="B13" s="134">
        <v>0.43979553072457322</v>
      </c>
      <c r="C13" s="134">
        <v>0.51416313840191707</v>
      </c>
      <c r="D13" s="134">
        <v>0.73146046392735609</v>
      </c>
      <c r="E13" s="134">
        <v>0.85528313319464699</v>
      </c>
      <c r="F13" s="134">
        <v>1.0029749253922406</v>
      </c>
      <c r="G13" s="134">
        <v>1.152580779871998</v>
      </c>
      <c r="H13" s="134">
        <v>1.3383050397155607</v>
      </c>
      <c r="I13" s="134">
        <v>1.9347411461522761</v>
      </c>
      <c r="J13" s="134">
        <v>2.2774243410093087</v>
      </c>
      <c r="K13" s="134">
        <v>2.3117637478748683</v>
      </c>
      <c r="L13" s="134">
        <v>2.450413252222742</v>
      </c>
      <c r="M13" s="134">
        <v>3.3452337575776809</v>
      </c>
      <c r="N13" s="134">
        <v>3.5596257888051595</v>
      </c>
      <c r="O13" s="134">
        <v>4.2620613167980208</v>
      </c>
      <c r="P13" s="134">
        <v>4.5485517359245824</v>
      </c>
      <c r="Q13" s="134">
        <v>4.6336602240368405</v>
      </c>
      <c r="R13" s="134">
        <v>5.4261194063020213</v>
      </c>
      <c r="S13" s="134">
        <v>5.5801705556049201</v>
      </c>
      <c r="T13" s="134">
        <v>4.8085553577572666</v>
      </c>
      <c r="U13" s="134">
        <v>4.907524640633774</v>
      </c>
      <c r="V13" s="134">
        <v>4.9259861300038583</v>
      </c>
      <c r="W13" s="134">
        <v>4.267535985726437</v>
      </c>
      <c r="X13" s="134">
        <v>4.5141007428635387</v>
      </c>
      <c r="Y13" s="134">
        <v>4.7428225550318688</v>
      </c>
      <c r="Z13" s="134">
        <v>5.4369327998243024</v>
      </c>
      <c r="AA13" s="134">
        <v>5.4246398403296583</v>
      </c>
      <c r="AB13" s="134">
        <v>5.6746541680907256</v>
      </c>
      <c r="AC13" s="134" t="s">
        <v>68</v>
      </c>
      <c r="AD13" s="134" t="s">
        <v>68</v>
      </c>
      <c r="AE13" s="134">
        <v>7.834989600497094</v>
      </c>
      <c r="AF13" s="134">
        <v>8.9097791731492961</v>
      </c>
      <c r="AG13" s="134">
        <v>8.2922611943154916</v>
      </c>
      <c r="AH13" s="135">
        <v>8.795598208315262</v>
      </c>
      <c r="AI13" s="135">
        <v>8.6668418422123832</v>
      </c>
      <c r="AJ13" s="135">
        <v>10.041965471447543</v>
      </c>
      <c r="AK13" s="135">
        <v>9.7409814323607424</v>
      </c>
      <c r="AL13" s="136">
        <v>8.8482352941176483</v>
      </c>
      <c r="AM13" s="136">
        <v>9.619065265486725</v>
      </c>
      <c r="AN13" s="136">
        <v>9.7562168788619932</v>
      </c>
      <c r="AO13" s="136">
        <v>9.9853819675932876</v>
      </c>
      <c r="AP13" s="136">
        <v>10.328551321634425</v>
      </c>
      <c r="AR13" s="133" t="s">
        <v>6</v>
      </c>
      <c r="AS13" s="134">
        <v>0.47860101872968269</v>
      </c>
      <c r="AT13" s="134">
        <v>0.55601362641137542</v>
      </c>
      <c r="AU13" s="134">
        <v>0.79795686973893409</v>
      </c>
      <c r="AV13" s="134">
        <v>0.9335443349248761</v>
      </c>
      <c r="AW13" s="134">
        <v>1.1144165837691564</v>
      </c>
      <c r="AX13" s="134">
        <v>1.2767048638582132</v>
      </c>
      <c r="AY13" s="134">
        <v>1.4856954625917238</v>
      </c>
      <c r="AZ13" s="134">
        <v>2.148968539497857</v>
      </c>
      <c r="BA13" s="134">
        <v>2.6863736034815688</v>
      </c>
      <c r="BB13" s="134">
        <v>2.6837717073030083</v>
      </c>
      <c r="BC13" s="134">
        <v>2.8475956200280761</v>
      </c>
      <c r="BD13" s="134">
        <v>3.9313644586917191</v>
      </c>
      <c r="BE13" s="134">
        <v>4.1972752903430912</v>
      </c>
      <c r="BF13" s="134">
        <v>5.0363112099879732</v>
      </c>
      <c r="BG13" s="134">
        <v>5.3599571913896877</v>
      </c>
      <c r="BH13" s="134">
        <v>5.4627599631203561</v>
      </c>
      <c r="BI13" s="134">
        <v>6.4036493146129185</v>
      </c>
      <c r="BJ13" s="134">
        <v>6.5806967630967659</v>
      </c>
      <c r="BK13" s="134">
        <v>5.6734034436848333</v>
      </c>
      <c r="BL13" s="134">
        <v>5.7918241288360077</v>
      </c>
      <c r="BM13" s="134">
        <v>5.3211187072768942</v>
      </c>
      <c r="BN13" s="134">
        <v>4.6084518419328289</v>
      </c>
      <c r="BO13" s="134">
        <v>4.874731380723162</v>
      </c>
      <c r="BP13" s="134">
        <v>5.1197356057628784</v>
      </c>
      <c r="BQ13" s="134">
        <v>5.872717489886556</v>
      </c>
      <c r="BR13" s="134">
        <v>5.8314878283543825</v>
      </c>
      <c r="BS13" s="134">
        <v>6.1737502575734045</v>
      </c>
      <c r="BT13" s="134" t="s">
        <v>68</v>
      </c>
      <c r="BU13" s="134" t="s">
        <v>68</v>
      </c>
      <c r="BV13" s="134">
        <v>8.5610426082824667</v>
      </c>
      <c r="BW13" s="134">
        <v>9.7383886362521803</v>
      </c>
      <c r="BX13" s="134">
        <v>10.255992128646668</v>
      </c>
      <c r="BY13" s="135">
        <v>10.790655001128389</v>
      </c>
      <c r="BZ13" s="135">
        <v>11.392212791190726</v>
      </c>
      <c r="CA13" s="137">
        <v>13.853917662682605</v>
      </c>
      <c r="CB13" s="137">
        <v>14.297506631299735</v>
      </c>
      <c r="CC13" s="137">
        <v>12.840466148723641</v>
      </c>
      <c r="CD13" s="137">
        <v>14.094574115044248</v>
      </c>
      <c r="CE13" s="135">
        <v>15.564426747973641</v>
      </c>
      <c r="CF13" s="135">
        <v>14.679440570879276</v>
      </c>
      <c r="CG13" s="135">
        <v>14.521373004641863</v>
      </c>
    </row>
    <row r="14" spans="1:85" ht="16" customHeight="1" x14ac:dyDescent="0.25">
      <c r="A14" s="133" t="s">
        <v>7</v>
      </c>
      <c r="B14" s="134">
        <v>2.2895237923014546</v>
      </c>
      <c r="C14" s="134">
        <v>2.8338759023547522</v>
      </c>
      <c r="D14" s="134">
        <v>3.7736710298070419</v>
      </c>
      <c r="E14" s="134">
        <v>4.8186539922469658</v>
      </c>
      <c r="F14" s="134">
        <v>5.3198728498874992</v>
      </c>
      <c r="G14" s="134">
        <v>5.8811173126801943</v>
      </c>
      <c r="H14" s="134">
        <v>6.2729363976095005</v>
      </c>
      <c r="I14" s="134">
        <v>7.464485736885079</v>
      </c>
      <c r="J14" s="134">
        <v>7.2341714361472169</v>
      </c>
      <c r="K14" s="134">
        <v>6.4769242936149327</v>
      </c>
      <c r="L14" s="134">
        <v>6.5636069255966305</v>
      </c>
      <c r="M14" s="134">
        <v>6.5975443552226478</v>
      </c>
      <c r="N14" s="134">
        <v>6.5236449003496135</v>
      </c>
      <c r="O14" s="134">
        <v>6.8650157196175723</v>
      </c>
      <c r="P14" s="134">
        <v>7.2636392215193579</v>
      </c>
      <c r="Q14" s="134">
        <v>7.2139425895958169</v>
      </c>
      <c r="R14" s="134">
        <v>7.6959769900069883</v>
      </c>
      <c r="S14" s="134">
        <v>7.7357757993881622</v>
      </c>
      <c r="T14" s="134">
        <v>6.7319775008601734</v>
      </c>
      <c r="U14" s="134">
        <v>6.6018694615403444</v>
      </c>
      <c r="V14" s="134">
        <v>6.4406610095504986</v>
      </c>
      <c r="W14" s="134">
        <v>5.953851917318767</v>
      </c>
      <c r="X14" s="134">
        <v>5.82605013231837</v>
      </c>
      <c r="Y14" s="134">
        <v>6.3321392522809585</v>
      </c>
      <c r="Z14" s="134">
        <v>7.8787105076334374</v>
      </c>
      <c r="AA14" s="134">
        <v>8.3051235955447069</v>
      </c>
      <c r="AB14" s="134">
        <v>9.3665978437160184</v>
      </c>
      <c r="AC14" s="134">
        <v>9.5487415589305886</v>
      </c>
      <c r="AD14" s="134">
        <v>10.714845219178425</v>
      </c>
      <c r="AE14" s="134">
        <v>12.845553214664278</v>
      </c>
      <c r="AF14" s="134">
        <v>14.409340367775698</v>
      </c>
      <c r="AG14" s="134">
        <v>13.274478106308564</v>
      </c>
      <c r="AH14" s="135">
        <v>14.251644828660725</v>
      </c>
      <c r="AI14" s="135">
        <v>15.02972986963511</v>
      </c>
      <c r="AJ14" s="135">
        <v>16.509070618857901</v>
      </c>
      <c r="AK14" s="134">
        <v>16.319431601193632</v>
      </c>
      <c r="AL14" s="136">
        <v>14.549679034628193</v>
      </c>
      <c r="AM14" s="136">
        <v>15.861454270022126</v>
      </c>
      <c r="AN14" s="136">
        <v>16.425322065864194</v>
      </c>
      <c r="AO14" s="136">
        <v>16.964244529143695</v>
      </c>
      <c r="AP14" s="136">
        <v>17.849361884624095</v>
      </c>
      <c r="AR14" s="133" t="s">
        <v>7</v>
      </c>
      <c r="AS14" s="134">
        <v>2.2895237923014546</v>
      </c>
      <c r="AT14" s="134">
        <v>2.8338759023547522</v>
      </c>
      <c r="AU14" s="134">
        <v>3.7736710298070419</v>
      </c>
      <c r="AV14" s="134">
        <v>4.8186539922469658</v>
      </c>
      <c r="AW14" s="134">
        <v>5.3198728498874992</v>
      </c>
      <c r="AX14" s="134">
        <v>5.8811173126801943</v>
      </c>
      <c r="AY14" s="134">
        <v>6.2729363976095005</v>
      </c>
      <c r="AZ14" s="134">
        <v>7.464485736885079</v>
      </c>
      <c r="BA14" s="134">
        <v>7.2341714361472169</v>
      </c>
      <c r="BB14" s="134">
        <v>6.7957882588390532</v>
      </c>
      <c r="BC14" s="134">
        <v>6.8867383434721559</v>
      </c>
      <c r="BD14" s="134">
        <v>7.2051188624750058</v>
      </c>
      <c r="BE14" s="134">
        <v>7.3154514242373763</v>
      </c>
      <c r="BF14" s="134">
        <v>7.7277513148863779</v>
      </c>
      <c r="BG14" s="134">
        <v>8.1764703589176015</v>
      </c>
      <c r="BH14" s="134">
        <v>8.1205282856030259</v>
      </c>
      <c r="BI14" s="134">
        <v>8.6652227465525407</v>
      </c>
      <c r="BJ14" s="134">
        <v>8.703764569237995</v>
      </c>
      <c r="BK14" s="134">
        <v>7.5760692327254784</v>
      </c>
      <c r="BL14" s="134">
        <v>7.4254155497897543</v>
      </c>
      <c r="BM14" s="134">
        <v>7.2440972500056731</v>
      </c>
      <c r="BN14" s="134">
        <v>6.6965614611969766</v>
      </c>
      <c r="BO14" s="134">
        <v>6.5535291776558839</v>
      </c>
      <c r="BP14" s="134">
        <v>7.1236566588160786</v>
      </c>
      <c r="BQ14" s="134">
        <v>8.9439619722300563</v>
      </c>
      <c r="BR14" s="134">
        <v>9.4257185705608073</v>
      </c>
      <c r="BS14" s="134">
        <v>10.597245735591114</v>
      </c>
      <c r="BT14" s="134">
        <v>10.844642199071169</v>
      </c>
      <c r="BU14" s="134">
        <v>12.161342140539329</v>
      </c>
      <c r="BV14" s="134">
        <v>14.579463540509522</v>
      </c>
      <c r="BW14" s="134">
        <v>16.354612454649384</v>
      </c>
      <c r="BX14" s="134">
        <v>15.058128911290591</v>
      </c>
      <c r="BY14" s="135">
        <v>16.175573509730079</v>
      </c>
      <c r="BZ14" s="135">
        <v>17.058743477470223</v>
      </c>
      <c r="CA14" s="137">
        <v>18.737795144754319</v>
      </c>
      <c r="CB14" s="137">
        <v>18.522554926525199</v>
      </c>
      <c r="CC14" s="137">
        <v>16.51388572208657</v>
      </c>
      <c r="CD14" s="137">
        <v>18.002750577212389</v>
      </c>
      <c r="CE14" s="135">
        <v>18.642740511928753</v>
      </c>
      <c r="CF14" s="135">
        <v>19.25439245855506</v>
      </c>
      <c r="CG14" s="135">
        <v>20.259025714487883</v>
      </c>
    </row>
    <row r="15" spans="1:85" ht="16" customHeight="1" x14ac:dyDescent="0.25">
      <c r="A15" s="133" t="s">
        <v>8</v>
      </c>
      <c r="B15" s="134">
        <v>1.442270637523233</v>
      </c>
      <c r="C15" s="134">
        <v>1.8892506015698349</v>
      </c>
      <c r="D15" s="134">
        <v>2.238712328989787</v>
      </c>
      <c r="E15" s="134">
        <v>2.873304120666984</v>
      </c>
      <c r="F15" s="134">
        <v>3.6423826237928743</v>
      </c>
      <c r="G15" s="134">
        <v>4.1788441608692439</v>
      </c>
      <c r="H15" s="134">
        <v>4.4688776216052641</v>
      </c>
      <c r="I15" s="134">
        <v>4.5791105327617894</v>
      </c>
      <c r="J15" s="134">
        <v>4.8368826561374174</v>
      </c>
      <c r="K15" s="134">
        <v>4.5504545037192097</v>
      </c>
      <c r="L15" s="134">
        <v>4.6517460364997651</v>
      </c>
      <c r="M15" s="134">
        <v>5.0392944425048398</v>
      </c>
      <c r="N15" s="134">
        <v>5.6267313157687857</v>
      </c>
      <c r="O15" s="134">
        <v>6.2824848475984671</v>
      </c>
      <c r="P15" s="134">
        <v>6.9281542735866708</v>
      </c>
      <c r="Q15" s="134">
        <v>8.1515226683725039</v>
      </c>
      <c r="R15" s="134">
        <v>8.9717363618703647</v>
      </c>
      <c r="S15" s="134">
        <v>8.6061522563119617</v>
      </c>
      <c r="T15" s="134">
        <v>7.1263482280431445</v>
      </c>
      <c r="U15" s="134">
        <v>6.8448830613516467</v>
      </c>
      <c r="V15" s="134">
        <v>6.7501815284143776</v>
      </c>
      <c r="W15" s="134">
        <v>6.9035460881794295</v>
      </c>
      <c r="X15" s="134">
        <v>7.4613235419232051</v>
      </c>
      <c r="Y15" s="134">
        <v>6.9100725967351737</v>
      </c>
      <c r="Z15" s="134">
        <v>8.3006607630905371</v>
      </c>
      <c r="AA15" s="134">
        <v>7.4588797804532803</v>
      </c>
      <c r="AB15" s="134">
        <v>8.204319279167315</v>
      </c>
      <c r="AC15" s="134">
        <v>9.1122276590937616</v>
      </c>
      <c r="AD15" s="134">
        <v>9.167167397955021</v>
      </c>
      <c r="AE15" s="134">
        <v>12.381198433860886</v>
      </c>
      <c r="AF15" s="134">
        <v>13.724623838319175</v>
      </c>
      <c r="AG15" s="134">
        <v>12.601321432312941</v>
      </c>
      <c r="AH15" s="135">
        <v>12.46910495508204</v>
      </c>
      <c r="AI15" s="135">
        <v>12.646699741209769</v>
      </c>
      <c r="AJ15" s="135">
        <v>13.008835484727758</v>
      </c>
      <c r="AK15" s="135">
        <v>12.899187941644561</v>
      </c>
      <c r="AL15" s="136">
        <v>11.519747917425082</v>
      </c>
      <c r="AM15" s="136">
        <v>12.558968256969028</v>
      </c>
      <c r="AN15" s="136">
        <v>13.777282940103699</v>
      </c>
      <c r="AO15" s="136">
        <v>14.315296386582068</v>
      </c>
      <c r="AP15" s="136">
        <v>14.565729637126626</v>
      </c>
      <c r="AR15" s="133" t="s">
        <v>8</v>
      </c>
      <c r="AS15" s="134">
        <v>1.5716222642069311</v>
      </c>
      <c r="AT15" s="134">
        <v>2.0327379890308346</v>
      </c>
      <c r="AU15" s="134">
        <v>2.4936152179341691</v>
      </c>
      <c r="AV15" s="134">
        <v>3.1695786700742801</v>
      </c>
      <c r="AW15" s="134">
        <v>4.0118997015689626</v>
      </c>
      <c r="AX15" s="134">
        <v>4.7521792154722373</v>
      </c>
      <c r="AY15" s="134">
        <v>5.117395482260382</v>
      </c>
      <c r="AZ15" s="134">
        <v>5.5364391967748521</v>
      </c>
      <c r="BA15" s="134">
        <v>5.9156626071418277</v>
      </c>
      <c r="BB15" s="134">
        <v>5.6797643805546336</v>
      </c>
      <c r="BC15" s="134">
        <v>5.944271708001871</v>
      </c>
      <c r="BD15" s="134">
        <v>6.9334973180563058</v>
      </c>
      <c r="BE15" s="134">
        <v>7.7498939417687138</v>
      </c>
      <c r="BF15" s="134">
        <v>8.5388702506091825</v>
      </c>
      <c r="BG15" s="134">
        <v>9.237539031448895</v>
      </c>
      <c r="BH15" s="134">
        <v>10.592330311468832</v>
      </c>
      <c r="BI15" s="134">
        <v>11.796632113853555</v>
      </c>
      <c r="BJ15" s="134">
        <v>11.518252925271964</v>
      </c>
      <c r="BK15" s="134">
        <v>9.7001361317635801</v>
      </c>
      <c r="BL15" s="134">
        <v>9.6462898369541428</v>
      </c>
      <c r="BM15" s="134">
        <v>9.1078059061434971</v>
      </c>
      <c r="BN15" s="134">
        <v>8.949041225417778</v>
      </c>
      <c r="BO15" s="134">
        <v>10.259319870144408</v>
      </c>
      <c r="BP15" s="134">
        <v>10.365108895102759</v>
      </c>
      <c r="BQ15" s="134">
        <v>11.413408549249491</v>
      </c>
      <c r="BR15" s="134">
        <v>10.442431692634592</v>
      </c>
      <c r="BS15" s="134">
        <v>10.870723044896691</v>
      </c>
      <c r="BT15" s="134">
        <v>12.276953432910757</v>
      </c>
      <c r="BU15" s="134">
        <v>12.861399035936895</v>
      </c>
      <c r="BV15" s="134">
        <v>16.659326156657773</v>
      </c>
      <c r="BW15" s="134">
        <v>18.227626232428833</v>
      </c>
      <c r="BX15" s="134">
        <v>17.038152809705743</v>
      </c>
      <c r="BY15" s="135">
        <v>17.385618825371086</v>
      </c>
      <c r="BZ15" s="135">
        <v>18.199636155213543</v>
      </c>
      <c r="CA15" s="137">
        <v>19.563891335989375</v>
      </c>
      <c r="CB15" s="137">
        <v>19.663103901326259</v>
      </c>
      <c r="CC15" s="137">
        <v>17.940063885016649</v>
      </c>
      <c r="CD15" s="137">
        <v>19.953570293362834</v>
      </c>
      <c r="CE15" s="137">
        <v>20.442353368988687</v>
      </c>
      <c r="CF15" s="137">
        <v>20.96805822853695</v>
      </c>
      <c r="CG15" s="137">
        <v>22.669082599455475</v>
      </c>
    </row>
    <row r="16" spans="1:85" ht="16" customHeight="1" x14ac:dyDescent="0.25">
      <c r="A16" s="133" t="s">
        <v>9</v>
      </c>
      <c r="B16" s="134">
        <v>3.5442345711333259</v>
      </c>
      <c r="C16" s="134">
        <v>3.5273982750829189</v>
      </c>
      <c r="D16" s="134">
        <v>3.5575577109194141</v>
      </c>
      <c r="E16" s="134">
        <v>3.907470000673583</v>
      </c>
      <c r="F16" s="134">
        <v>4.5984347456579924</v>
      </c>
      <c r="G16" s="134">
        <v>5.4200850007313957</v>
      </c>
      <c r="H16" s="134">
        <v>5.4888193479083132</v>
      </c>
      <c r="I16" s="134">
        <v>6.072007680138805</v>
      </c>
      <c r="J16" s="134">
        <v>6.4656288566734874</v>
      </c>
      <c r="K16" s="134">
        <v>6.1514173291153105</v>
      </c>
      <c r="L16" s="134">
        <v>6.3279902667290591</v>
      </c>
      <c r="M16" s="134">
        <v>6.919201447297425</v>
      </c>
      <c r="N16" s="134">
        <v>6.6848090600789813</v>
      </c>
      <c r="O16" s="134">
        <v>6.7912776345518635</v>
      </c>
      <c r="P16" s="134">
        <v>7.2168273683194482</v>
      </c>
      <c r="Q16" s="134">
        <v>7.2991771422118799</v>
      </c>
      <c r="R16" s="134">
        <v>8.3338566759386765</v>
      </c>
      <c r="S16" s="134">
        <v>8.3702558334073807</v>
      </c>
      <c r="T16" s="134">
        <v>7.1678609361676662</v>
      </c>
      <c r="U16" s="134">
        <v>7.0271432612101208</v>
      </c>
      <c r="V16" s="134">
        <v>6.8884779304599402</v>
      </c>
      <c r="W16" s="134">
        <v>6.1851876768873897</v>
      </c>
      <c r="X16" s="134">
        <v>6.3980849371991493</v>
      </c>
      <c r="Y16" s="134">
        <v>7.0231465119544749</v>
      </c>
      <c r="Z16" s="134">
        <v>8.2384058073673589</v>
      </c>
      <c r="AA16" s="134">
        <v>7.5266877784574007</v>
      </c>
      <c r="AB16" s="134">
        <v>8.9632188124902914</v>
      </c>
      <c r="AC16" s="134">
        <v>8.5665852842977266</v>
      </c>
      <c r="AD16" s="134">
        <v>10.323325077249347</v>
      </c>
      <c r="AE16" s="134">
        <v>10.316335594137213</v>
      </c>
      <c r="AF16" s="134">
        <v>13.186473176260957</v>
      </c>
      <c r="AG16" s="134">
        <v>11.447951080052928</v>
      </c>
      <c r="AH16" s="135">
        <v>11.857576677284971</v>
      </c>
      <c r="AI16" s="135">
        <v>11.38815717965951</v>
      </c>
      <c r="AJ16" s="135">
        <v>11.525099601593626</v>
      </c>
      <c r="AK16" s="135">
        <v>10.900238726790452</v>
      </c>
      <c r="AL16" s="136">
        <v>9.211165371809102</v>
      </c>
      <c r="AM16" s="136">
        <v>10.418263274336283</v>
      </c>
      <c r="AN16" s="136">
        <v>9.5942698063999483</v>
      </c>
      <c r="AO16" s="136">
        <v>10.949853952057328</v>
      </c>
      <c r="AP16" s="136">
        <v>11.025893003222482</v>
      </c>
      <c r="AR16" s="133" t="s">
        <v>9</v>
      </c>
      <c r="AS16" s="134">
        <v>3.7188592671563185</v>
      </c>
      <c r="AT16" s="134">
        <v>3.7067575094091696</v>
      </c>
      <c r="AU16" s="134">
        <v>3.7348814597502886</v>
      </c>
      <c r="AV16" s="134">
        <v>4.1031230049991567</v>
      </c>
      <c r="AW16" s="134">
        <v>4.8271834128527136</v>
      </c>
      <c r="AX16" s="134">
        <v>5.7451718873619591</v>
      </c>
      <c r="AY16" s="134">
        <v>5.8189738951509185</v>
      </c>
      <c r="AZ16" s="134">
        <v>6.4402110124515222</v>
      </c>
      <c r="BA16" s="134">
        <v>6.8534255710868361</v>
      </c>
      <c r="BB16" s="134">
        <v>6.5234252885434501</v>
      </c>
      <c r="BC16" s="134">
        <v>6.7117088254562471</v>
      </c>
      <c r="BD16" s="134">
        <v>7.3337816993049163</v>
      </c>
      <c r="BE16" s="134">
        <v>7.0842158907126302</v>
      </c>
      <c r="BF16" s="134">
        <v>7.204210910919838</v>
      </c>
      <c r="BG16" s="134">
        <v>7.6615399737185941</v>
      </c>
      <c r="BH16" s="134">
        <v>7.7408470966769301</v>
      </c>
      <c r="BI16" s="134">
        <v>8.8474740853901643</v>
      </c>
      <c r="BJ16" s="134">
        <v>8.8745861168585556</v>
      </c>
      <c r="BK16" s="134">
        <v>7.5968255867877401</v>
      </c>
      <c r="BL16" s="134">
        <v>7.4456666831073619</v>
      </c>
      <c r="BM16" s="134">
        <v>7.3033671365966288</v>
      </c>
      <c r="BN16" s="134">
        <v>6.5565424488264954</v>
      </c>
      <c r="BO16" s="134">
        <v>6.783586653531847</v>
      </c>
      <c r="BP16" s="134">
        <v>7.4440327519374367</v>
      </c>
      <c r="BQ16" s="134">
        <v>8.729528235850216</v>
      </c>
      <c r="BR16" s="134">
        <v>8.008124564286657</v>
      </c>
      <c r="BS16" s="134">
        <v>10.269072964424421</v>
      </c>
      <c r="BT16" s="134">
        <v>9.9647938697125635</v>
      </c>
      <c r="BU16" s="134">
        <v>11.520529774743475</v>
      </c>
      <c r="BV16" s="134">
        <v>11.7604630052268</v>
      </c>
      <c r="BW16" s="134">
        <v>15.128805036007506</v>
      </c>
      <c r="BX16" s="134">
        <v>13.951922402431546</v>
      </c>
      <c r="BY16" s="135">
        <v>13.783240190348078</v>
      </c>
      <c r="BZ16" s="135">
        <v>13.205071145645073</v>
      </c>
      <c r="CA16" s="137">
        <v>13.33545816733068</v>
      </c>
      <c r="CB16" s="137">
        <v>13.339509283819627</v>
      </c>
      <c r="CC16" s="137">
        <v>12.339622641509434</v>
      </c>
      <c r="CD16" s="137">
        <v>13.4183296460177</v>
      </c>
      <c r="CE16" s="135">
        <v>13.463491753871462</v>
      </c>
      <c r="CF16" s="135">
        <v>14.347626814756328</v>
      </c>
      <c r="CG16" s="135">
        <v>15.13099875143897</v>
      </c>
    </row>
    <row r="17" spans="1:85" ht="16" customHeight="1" x14ac:dyDescent="0.25">
      <c r="A17" s="133" t="s">
        <v>10</v>
      </c>
      <c r="B17" s="134">
        <v>4.786010187296827</v>
      </c>
      <c r="C17" s="134">
        <v>5.2372896423265036</v>
      </c>
      <c r="D17" s="134">
        <v>5.7851873056072716</v>
      </c>
      <c r="E17" s="134">
        <v>6.0372927049033906</v>
      </c>
      <c r="F17" s="134">
        <v>6.2524635699890556</v>
      </c>
      <c r="G17" s="134">
        <v>6.3894349899570759</v>
      </c>
      <c r="H17" s="134">
        <v>6.5264479249565017</v>
      </c>
      <c r="I17" s="134">
        <v>5.8310018626250253</v>
      </c>
      <c r="J17" s="134">
        <v>5.8240015655532167</v>
      </c>
      <c r="K17" s="134">
        <v>5.2745414247489819</v>
      </c>
      <c r="L17" s="134">
        <v>5.4057193448759939</v>
      </c>
      <c r="M17" s="134">
        <v>5.8398632050020627</v>
      </c>
      <c r="N17" s="134">
        <v>5.7248312390823148</v>
      </c>
      <c r="O17" s="134">
        <v>5.9211682307764892</v>
      </c>
      <c r="P17" s="134">
        <v>6.319600181987842</v>
      </c>
      <c r="Q17" s="134">
        <v>6.2763625108191317</v>
      </c>
      <c r="R17" s="134">
        <v>6.9255508758297548</v>
      </c>
      <c r="S17" s="134">
        <v>6.9955490930324071</v>
      </c>
      <c r="T17" s="134">
        <v>6.0400990321181212</v>
      </c>
      <c r="U17" s="134">
        <v>5.9200813065141942</v>
      </c>
      <c r="V17" s="134">
        <v>5.8216199718227415</v>
      </c>
      <c r="W17" s="134">
        <v>5.7103405914570589</v>
      </c>
      <c r="X17" s="134">
        <v>5.763872436135677</v>
      </c>
      <c r="Y17" s="134">
        <v>5.8609979388671967</v>
      </c>
      <c r="Z17" s="134">
        <v>6.5990253066569782</v>
      </c>
      <c r="AA17" s="134">
        <v>6.8825117974182533</v>
      </c>
      <c r="AB17" s="134">
        <v>7.5206260059033712</v>
      </c>
      <c r="AC17" s="134">
        <v>8.2816917593573489</v>
      </c>
      <c r="AD17" s="134">
        <v>9.3595410899180784</v>
      </c>
      <c r="AE17" s="134">
        <v>10.519869794451552</v>
      </c>
      <c r="AF17" s="134">
        <v>13.701369314677256</v>
      </c>
      <c r="AG17" s="134">
        <v>11.586698532094319</v>
      </c>
      <c r="AH17" s="135">
        <v>11.95165791743006</v>
      </c>
      <c r="AI17" s="135">
        <v>11.948649993374563</v>
      </c>
      <c r="AJ17" s="135">
        <v>12.641071341301462</v>
      </c>
      <c r="AK17" s="135">
        <v>11.579837214854111</v>
      </c>
      <c r="AL17" s="136">
        <v>9.9658281662597119</v>
      </c>
      <c r="AM17" s="136">
        <v>10.843011195796461</v>
      </c>
      <c r="AN17" s="136">
        <v>10.88513407644348</v>
      </c>
      <c r="AO17" s="136">
        <v>11.745577493936121</v>
      </c>
      <c r="AP17" s="136">
        <v>13.399803379485808</v>
      </c>
      <c r="AR17" s="133" t="s">
        <v>10</v>
      </c>
      <c r="AS17" s="134">
        <v>5.6461985047434187</v>
      </c>
      <c r="AT17" s="134">
        <v>6.1759363019672122</v>
      </c>
      <c r="AU17" s="134">
        <v>6.826964329988658</v>
      </c>
      <c r="AV17" s="134">
        <v>7.1217693574508516</v>
      </c>
      <c r="AW17" s="134">
        <v>7.3786108546399927</v>
      </c>
      <c r="AX17" s="134">
        <v>7.6011224764891763</v>
      </c>
      <c r="AY17" s="134">
        <v>7.7704230940313179</v>
      </c>
      <c r="AZ17" s="134">
        <v>6.9623902837313754</v>
      </c>
      <c r="BA17" s="134">
        <v>6.9873917087932664</v>
      </c>
      <c r="BB17" s="134">
        <v>6.3307783095538781</v>
      </c>
      <c r="BC17" s="134">
        <v>6.4087731211979406</v>
      </c>
      <c r="BD17" s="134">
        <v>6.919201447297425</v>
      </c>
      <c r="BE17" s="134">
        <v>6.7829089833925096</v>
      </c>
      <c r="BF17" s="134">
        <v>7.0051180812424221</v>
      </c>
      <c r="BG17" s="134">
        <v>7.4196787321857247</v>
      </c>
      <c r="BH17" s="134">
        <v>7.3766630991355724</v>
      </c>
      <c r="BI17" s="134">
        <v>8.1433211853357044</v>
      </c>
      <c r="BJ17" s="134">
        <v>9.2080948526891699</v>
      </c>
      <c r="BK17" s="134">
        <v>7.9427648211587663</v>
      </c>
      <c r="BL17" s="134">
        <v>7.7764351939616336</v>
      </c>
      <c r="BM17" s="134">
        <v>8.1792443495518601</v>
      </c>
      <c r="BN17" s="134">
        <v>8.6568276343837276</v>
      </c>
      <c r="BO17" s="134">
        <v>10.054133472741519</v>
      </c>
      <c r="BP17" s="134">
        <v>10.321135705850809</v>
      </c>
      <c r="BQ17" s="134">
        <v>11.856110456614321</v>
      </c>
      <c r="BR17" s="134">
        <v>12.063042844933078</v>
      </c>
      <c r="BS17" s="134">
        <v>12.990172192014915</v>
      </c>
      <c r="BT17" s="134">
        <v>14.025396217647796</v>
      </c>
      <c r="BU17" s="134">
        <v>14.230795974779175</v>
      </c>
      <c r="BV17" s="134">
        <v>13.241850499243395</v>
      </c>
      <c r="BW17" s="134">
        <v>16.547776467123263</v>
      </c>
      <c r="BX17" s="134">
        <v>14.318171084550693</v>
      </c>
      <c r="BY17" s="135">
        <v>14.830798539206416</v>
      </c>
      <c r="BZ17" s="135">
        <v>15.034063371668447</v>
      </c>
      <c r="CA17" s="137">
        <v>16.467409168658698</v>
      </c>
      <c r="CB17" s="137">
        <v>15.316245116312995</v>
      </c>
      <c r="CC17" s="137">
        <v>13.538864836847946</v>
      </c>
      <c r="CD17" s="137">
        <v>13.017224378761062</v>
      </c>
      <c r="CE17" s="135">
        <v>13.791009836582456</v>
      </c>
      <c r="CF17" s="135">
        <v>15.810989629918049</v>
      </c>
      <c r="CG17" s="135">
        <v>19.576513288835589</v>
      </c>
    </row>
    <row r="18" spans="1:85" ht="16" customHeight="1" x14ac:dyDescent="0.25">
      <c r="A18" s="133" t="s">
        <v>11</v>
      </c>
      <c r="B18" s="134">
        <v>0.73083669076289381</v>
      </c>
      <c r="C18" s="134">
        <v>1.0582194825248759</v>
      </c>
      <c r="D18" s="134">
        <v>1.1636871017026122</v>
      </c>
      <c r="E18" s="134">
        <v>1.6602554938484324</v>
      </c>
      <c r="F18" s="134">
        <v>2.3344094754743376</v>
      </c>
      <c r="G18" s="134">
        <v>2.9789780156691639</v>
      </c>
      <c r="H18" s="134">
        <v>3.507892064452681</v>
      </c>
      <c r="I18" s="134">
        <v>4.2109072004490713</v>
      </c>
      <c r="J18" s="134">
        <v>4.9073911496671174</v>
      </c>
      <c r="K18" s="134">
        <v>4.995535455177877</v>
      </c>
      <c r="L18" s="134">
        <v>5.4191831539541413</v>
      </c>
      <c r="M18" s="134">
        <v>6.3545145523217066</v>
      </c>
      <c r="N18" s="134">
        <v>6.9791088300195652</v>
      </c>
      <c r="O18" s="134">
        <v>7.764620357419231</v>
      </c>
      <c r="P18" s="134">
        <v>9.0190837165159827</v>
      </c>
      <c r="Q18" s="134">
        <v>9.972442656079286</v>
      </c>
      <c r="R18" s="134">
        <v>10.66170332200107</v>
      </c>
      <c r="S18" s="134">
        <v>10.468920561317102</v>
      </c>
      <c r="T18" s="134">
        <v>8.987501308959267</v>
      </c>
      <c r="U18" s="134">
        <v>8.9037482819751688</v>
      </c>
      <c r="V18" s="134">
        <v>8.2780274938701197</v>
      </c>
      <c r="W18" s="134">
        <v>7.5184121859802433</v>
      </c>
      <c r="X18" s="134">
        <v>7.7784297924549417</v>
      </c>
      <c r="Y18" s="134">
        <v>8.0533755172859003</v>
      </c>
      <c r="Z18" s="134">
        <v>9.1030579701892904</v>
      </c>
      <c r="AA18" s="134">
        <v>9.1133949317538274</v>
      </c>
      <c r="AB18" s="134">
        <v>9.4076194401118531</v>
      </c>
      <c r="AC18" s="134">
        <v>9.5487415589305886</v>
      </c>
      <c r="AD18" s="134">
        <v>10.16399423493713</v>
      </c>
      <c r="AE18" s="134">
        <v>11.416984082312949</v>
      </c>
      <c r="AF18" s="134">
        <v>13.144062627396769</v>
      </c>
      <c r="AG18" s="134">
        <v>13.208448725547211</v>
      </c>
      <c r="AH18" s="135">
        <v>13.891667189957488</v>
      </c>
      <c r="AI18" s="135">
        <v>13.373622360882482</v>
      </c>
      <c r="AJ18" s="135">
        <v>14.467569721115538</v>
      </c>
      <c r="AK18" s="135">
        <v>10.340736074270556</v>
      </c>
      <c r="AL18" s="136">
        <v>8.358279689234184</v>
      </c>
      <c r="AM18" s="136">
        <v>10.04120575221239</v>
      </c>
      <c r="AN18" s="136">
        <v>9.5680081189736708</v>
      </c>
      <c r="AO18" s="136">
        <v>9.0037883933133038</v>
      </c>
      <c r="AP18" s="136">
        <v>10.455739427081305</v>
      </c>
      <c r="AR18" s="133" t="s">
        <v>11</v>
      </c>
      <c r="AS18" s="134">
        <v>0.73083669076289381</v>
      </c>
      <c r="AT18" s="134">
        <v>1.0582194825248759</v>
      </c>
      <c r="AU18" s="134">
        <v>1.1636871017026122</v>
      </c>
      <c r="AV18" s="134">
        <v>1.6602554938484324</v>
      </c>
      <c r="AW18" s="134">
        <v>2.3344094754743376</v>
      </c>
      <c r="AX18" s="134">
        <v>2.9789780156691639</v>
      </c>
      <c r="AY18" s="134">
        <v>3.8380466116952858</v>
      </c>
      <c r="AZ18" s="134">
        <v>4.9673976832006534</v>
      </c>
      <c r="BA18" s="134">
        <v>5.7816964694353974</v>
      </c>
      <c r="BB18" s="134">
        <v>5.8856973580952108</v>
      </c>
      <c r="BC18" s="134">
        <v>6.3818455030416468</v>
      </c>
      <c r="BD18" s="134">
        <v>7.4767404068937058</v>
      </c>
      <c r="BE18" s="134">
        <v>8.2053578714386646</v>
      </c>
      <c r="BF18" s="134">
        <v>9.1214011226282903</v>
      </c>
      <c r="BG18" s="134">
        <v>10.228389924180322</v>
      </c>
      <c r="BH18" s="134">
        <v>10.468352780390923</v>
      </c>
      <c r="BI18" s="134">
        <v>11.191889034983252</v>
      </c>
      <c r="BJ18" s="134">
        <v>10.989519563589282</v>
      </c>
      <c r="BK18" s="134">
        <v>9.4372223136416018</v>
      </c>
      <c r="BL18" s="134">
        <v>9.3492732149625546</v>
      </c>
      <c r="BM18" s="134">
        <v>8.6929167000068084</v>
      </c>
      <c r="BN18" s="134">
        <v>7.8958547410658895</v>
      </c>
      <c r="BO18" s="134">
        <v>8.170149278405912</v>
      </c>
      <c r="BP18" s="134">
        <v>8.4554161047323113</v>
      </c>
      <c r="BQ18" s="134">
        <v>9.5595943121592697</v>
      </c>
      <c r="BR18" s="134">
        <v>9.5677085183814334</v>
      </c>
      <c r="BS18" s="134">
        <v>9.8793677986639743</v>
      </c>
      <c r="BT18" s="134">
        <v>10.026178636877118</v>
      </c>
      <c r="BU18" s="134">
        <v>10.672224731947637</v>
      </c>
      <c r="BV18" s="134">
        <v>11.9878532329398</v>
      </c>
      <c r="BW18" s="134">
        <v>13.801247939208261</v>
      </c>
      <c r="BX18" s="134">
        <v>13.934771913922102</v>
      </c>
      <c r="BY18" s="135">
        <v>15.31524863862926</v>
      </c>
      <c r="BZ18" s="135">
        <v>16.449560370619292</v>
      </c>
      <c r="CA18" s="135">
        <v>17.899601593625498</v>
      </c>
      <c r="CB18" s="135">
        <v>17.73502652519894</v>
      </c>
      <c r="CC18" s="135">
        <v>16.564128745837955</v>
      </c>
      <c r="CD18" s="135">
        <v>19.049601769911504</v>
      </c>
      <c r="CE18" s="135">
        <v>19.757542840369236</v>
      </c>
      <c r="CF18" s="135">
        <v>20.081324278726743</v>
      </c>
      <c r="CG18" s="135">
        <v>18.99225420093661</v>
      </c>
    </row>
    <row r="19" spans="1:85" ht="16" customHeight="1" x14ac:dyDescent="0.25">
      <c r="A19" s="133" t="s">
        <v>12</v>
      </c>
      <c r="B19" s="134">
        <v>1.6815711468880743</v>
      </c>
      <c r="C19" s="134">
        <v>2.0327379890308346</v>
      </c>
      <c r="D19" s="134">
        <v>2.6543148653121484</v>
      </c>
      <c r="E19" s="134">
        <v>3.4490829619679553</v>
      </c>
      <c r="F19" s="134">
        <v>3.9884382998054013</v>
      </c>
      <c r="G19" s="134">
        <v>4.3561642808495513</v>
      </c>
      <c r="H19" s="134">
        <v>4.7459716166124517</v>
      </c>
      <c r="I19" s="134">
        <v>5.5899960451112474</v>
      </c>
      <c r="J19" s="134">
        <v>6.0637304435541974</v>
      </c>
      <c r="K19" s="134">
        <v>6.0517723399827732</v>
      </c>
      <c r="L19" s="134">
        <v>6.6982450163780998</v>
      </c>
      <c r="M19" s="134">
        <v>7.4267048592376295</v>
      </c>
      <c r="N19" s="134">
        <v>7.7498939417687138</v>
      </c>
      <c r="O19" s="134">
        <v>8.3987678889843345</v>
      </c>
      <c r="P19" s="134">
        <v>9.1751232271823486</v>
      </c>
      <c r="Q19" s="134">
        <v>9.4610353403829137</v>
      </c>
      <c r="R19" s="134">
        <v>10.404894617275326</v>
      </c>
      <c r="S19" s="134">
        <v>10.176083622539002</v>
      </c>
      <c r="T19" s="134">
        <v>8.5792930124014539</v>
      </c>
      <c r="U19" s="134">
        <v>7.6886802829186633</v>
      </c>
      <c r="V19" s="134">
        <v>7.1387285627328634</v>
      </c>
      <c r="W19" s="134">
        <v>6.3495578218440425</v>
      </c>
      <c r="X19" s="134">
        <v>6.1866807701779916</v>
      </c>
      <c r="Y19" s="134">
        <v>6.2253472212405052</v>
      </c>
      <c r="Z19" s="134">
        <v>6.8895484333651469</v>
      </c>
      <c r="AA19" s="134">
        <v>6.7843936243062917</v>
      </c>
      <c r="AB19" s="134">
        <v>6.930940557713221</v>
      </c>
      <c r="AC19" s="134">
        <v>7.3444827753483128</v>
      </c>
      <c r="AD19" s="134">
        <v>7.6580053621424256</v>
      </c>
      <c r="AE19" s="134">
        <v>9.7578332804561576</v>
      </c>
      <c r="AF19" s="134">
        <v>11.168408193542643</v>
      </c>
      <c r="AG19" s="134">
        <v>12.877444297314966</v>
      </c>
      <c r="AH19" s="135">
        <v>14.842355122532785</v>
      </c>
      <c r="AI19" s="135">
        <v>13.893005357933918</v>
      </c>
      <c r="AJ19" s="135">
        <v>15.158136274014652</v>
      </c>
      <c r="AK19" s="135">
        <v>15.682749864721483</v>
      </c>
      <c r="AL19" s="136">
        <v>10.955334739178692</v>
      </c>
      <c r="AM19" s="136">
        <v>15.669729044800885</v>
      </c>
      <c r="AN19" s="136">
        <v>17.754657256896394</v>
      </c>
      <c r="AO19" s="136">
        <v>18.360451425478196</v>
      </c>
      <c r="AP19" s="136">
        <v>17.723252509743276</v>
      </c>
      <c r="AR19" s="133" t="s">
        <v>12</v>
      </c>
      <c r="AS19" s="134">
        <v>1.7074414722248139</v>
      </c>
      <c r="AT19" s="134">
        <v>2.0626311947518765</v>
      </c>
      <c r="AU19" s="134">
        <v>2.7208112711237264</v>
      </c>
      <c r="AV19" s="134">
        <v>3.5832450220769188</v>
      </c>
      <c r="AW19" s="134">
        <v>4.1468027617094396</v>
      </c>
      <c r="AX19" s="134">
        <v>4.7403578741402175</v>
      </c>
      <c r="AY19" s="134">
        <v>5.1704560344958015</v>
      </c>
      <c r="AZ19" s="134">
        <v>6.2661512553582366</v>
      </c>
      <c r="BA19" s="134">
        <v>6.7899679269101068</v>
      </c>
      <c r="BB19" s="134">
        <v>6.7758592610125445</v>
      </c>
      <c r="BC19" s="134">
        <v>7.4993416565278421</v>
      </c>
      <c r="BD19" s="134">
        <v>8.313048846288126</v>
      </c>
      <c r="BE19" s="134">
        <v>8.6818432132472303</v>
      </c>
      <c r="BF19" s="134">
        <v>9.5712034415291196</v>
      </c>
      <c r="BG19" s="134">
        <v>10.548270921046372</v>
      </c>
      <c r="BH19" s="134">
        <v>10.979760096087295</v>
      </c>
      <c r="BI19" s="134">
        <v>12.07000912210999</v>
      </c>
      <c r="BJ19" s="134">
        <v>11.802955504639563</v>
      </c>
      <c r="BK19" s="134">
        <v>9.9492123805107191</v>
      </c>
      <c r="BL19" s="134">
        <v>9.3762747260526975</v>
      </c>
      <c r="BM19" s="134">
        <v>8.6995022429613584</v>
      </c>
      <c r="BN19" s="134">
        <v>7.7375723792557789</v>
      </c>
      <c r="BO19" s="134">
        <v>7.542154546960707</v>
      </c>
      <c r="BP19" s="134">
        <v>7.5947979722298395</v>
      </c>
      <c r="BQ19" s="134">
        <v>8.4044190226291704</v>
      </c>
      <c r="BR19" s="134">
        <v>8.2723045245107123</v>
      </c>
      <c r="BS19" s="134">
        <v>8.4509274428336187</v>
      </c>
      <c r="BT19" s="134">
        <v>8.9552190657462027</v>
      </c>
      <c r="BU19" s="134">
        <v>9.3374441117871854</v>
      </c>
      <c r="BV19" s="134">
        <v>11.897774788347528</v>
      </c>
      <c r="BW19" s="134">
        <v>13.617706488241385</v>
      </c>
      <c r="BX19" s="134">
        <v>15.973107473269357</v>
      </c>
      <c r="BY19" s="135">
        <v>18.41003711768078</v>
      </c>
      <c r="BZ19" s="135">
        <v>17.445184554223289</v>
      </c>
      <c r="CA19" s="135">
        <v>19.540976470774133</v>
      </c>
      <c r="CB19" s="135">
        <v>19.812179720159151</v>
      </c>
      <c r="CC19" s="135">
        <v>13.910226215760266</v>
      </c>
      <c r="CD19" s="135">
        <v>19.888267291261062</v>
      </c>
      <c r="CE19" s="135">
        <v>22.581502794932341</v>
      </c>
      <c r="CF19" s="135">
        <v>23.351990263429911</v>
      </c>
      <c r="CG19" s="135">
        <v>22.541560208581107</v>
      </c>
    </row>
    <row r="20" spans="1:85" ht="16" customHeight="1" x14ac:dyDescent="0.25">
      <c r="A20" s="133" t="s">
        <v>13</v>
      </c>
      <c r="B20" s="134">
        <v>2.0924831893811713</v>
      </c>
      <c r="C20" s="134">
        <v>2.1363140310224158</v>
      </c>
      <c r="D20" s="134">
        <v>2.2526653728142771</v>
      </c>
      <c r="E20" s="134">
        <v>2.2149690302041467</v>
      </c>
      <c r="F20" s="134">
        <v>2.2029587303889424</v>
      </c>
      <c r="G20" s="134">
        <v>2.4164644726020734</v>
      </c>
      <c r="H20" s="134">
        <v>2.4189509395797613</v>
      </c>
      <c r="I20" s="134">
        <v>2.681357944138294</v>
      </c>
      <c r="J20" s="134">
        <v>2.8167599637238281</v>
      </c>
      <c r="K20" s="134">
        <v>2.8159473436542934</v>
      </c>
      <c r="L20" s="134">
        <v>3.1773916361901735</v>
      </c>
      <c r="M20" s="134">
        <v>3.4627934188016134</v>
      </c>
      <c r="N20" s="134">
        <v>3.7226631505382124</v>
      </c>
      <c r="O20" s="134">
        <v>4.0994920516507474</v>
      </c>
      <c r="P20" s="134">
        <v>3.6358593706047779</v>
      </c>
      <c r="Q20" s="134">
        <v>3.6745091462861432</v>
      </c>
      <c r="R20" s="134">
        <v>3.9885984891813635</v>
      </c>
      <c r="S20" s="134">
        <v>4.6147513674755301</v>
      </c>
      <c r="T20" s="134">
        <v>3.9342687928443745</v>
      </c>
      <c r="U20" s="134" t="s">
        <v>68</v>
      </c>
      <c r="V20" s="134" t="s">
        <v>68</v>
      </c>
      <c r="W20" s="134" t="s">
        <v>68</v>
      </c>
      <c r="X20" s="134" t="s">
        <v>68</v>
      </c>
      <c r="Y20" s="134" t="s">
        <v>68</v>
      </c>
      <c r="Z20" s="134" t="s">
        <v>68</v>
      </c>
      <c r="AA20" s="134" t="s">
        <v>68</v>
      </c>
      <c r="AB20" s="134" t="s">
        <v>68</v>
      </c>
      <c r="AC20" s="134" t="s">
        <v>68</v>
      </c>
      <c r="AD20" s="134">
        <v>5.9234820567785089</v>
      </c>
      <c r="AE20" s="134">
        <v>7.4283080828751027</v>
      </c>
      <c r="AF20" s="134">
        <v>7.7101379817181286</v>
      </c>
      <c r="AG20" s="134">
        <v>8.8999575823582582</v>
      </c>
      <c r="AH20" s="135">
        <v>9.7876569840147845</v>
      </c>
      <c r="AI20" s="135">
        <v>8.7482242466427138</v>
      </c>
      <c r="AJ20" s="135">
        <v>9.252141870105941</v>
      </c>
      <c r="AK20" s="135">
        <v>7.96001749271137</v>
      </c>
      <c r="AL20" s="136">
        <v>6.7669486297306918</v>
      </c>
      <c r="AM20" s="136">
        <v>7.9257380785413742</v>
      </c>
      <c r="AN20" s="136">
        <v>8.5374538109729361</v>
      </c>
      <c r="AO20" s="136">
        <v>9.0305767166159647</v>
      </c>
      <c r="AP20" s="136">
        <v>9.1861361009572349</v>
      </c>
      <c r="AR20" s="133" t="s">
        <v>13</v>
      </c>
      <c r="AS20" s="134">
        <v>2.4228752719150406</v>
      </c>
      <c r="AT20" s="134">
        <v>2.5432309893123994</v>
      </c>
      <c r="AU20" s="134">
        <v>2.6461440405547623</v>
      </c>
      <c r="AV20" s="134">
        <v>2.5795729857933063</v>
      </c>
      <c r="AW20" s="134">
        <v>2.5471710320122147</v>
      </c>
      <c r="AX20" s="134">
        <v>2.961531646873218</v>
      </c>
      <c r="AY20" s="134">
        <v>3.07125231654509</v>
      </c>
      <c r="AZ20" s="134">
        <v>3.3708499869167126</v>
      </c>
      <c r="BA20" s="134">
        <v>3.5113035164228541</v>
      </c>
      <c r="BB20" s="134">
        <v>3.4763649617100234</v>
      </c>
      <c r="BC20" s="134">
        <v>3.9551412307203053</v>
      </c>
      <c r="BD20" s="134">
        <v>4.9468477411451621</v>
      </c>
      <c r="BE20" s="134">
        <v>5.4949133657818452</v>
      </c>
      <c r="BF20" s="134">
        <v>6.0073702141135055</v>
      </c>
      <c r="BG20" s="134">
        <v>5.4580665375196427</v>
      </c>
      <c r="BH20" s="134">
        <v>5.5286969413015017</v>
      </c>
      <c r="BI20" s="134">
        <v>5.9873393801965227</v>
      </c>
      <c r="BJ20" s="134">
        <v>7.0224477331149373</v>
      </c>
      <c r="BK20" s="134">
        <v>6.1812800342859777</v>
      </c>
      <c r="BL20" s="134" t="s">
        <v>68</v>
      </c>
      <c r="BM20" s="134" t="s">
        <v>68</v>
      </c>
      <c r="BN20" s="134" t="s">
        <v>68</v>
      </c>
      <c r="BO20" s="134" t="s">
        <v>68</v>
      </c>
      <c r="BP20" s="134" t="s">
        <v>68</v>
      </c>
      <c r="BQ20" s="134" t="s">
        <v>68</v>
      </c>
      <c r="BR20" s="134" t="s">
        <v>68</v>
      </c>
      <c r="BS20" s="134" t="s">
        <v>68</v>
      </c>
      <c r="BT20" s="134" t="s">
        <v>68</v>
      </c>
      <c r="BU20" s="134">
        <v>9.7837287904094463</v>
      </c>
      <c r="BV20" s="134">
        <v>11.920035576194902</v>
      </c>
      <c r="BW20" s="134">
        <v>12.445168372664586</v>
      </c>
      <c r="BX20" s="134">
        <v>14.114074145760068</v>
      </c>
      <c r="BY20" s="135">
        <v>15.464719137832915</v>
      </c>
      <c r="BZ20" s="135">
        <v>14.133647314872226</v>
      </c>
      <c r="CA20" s="135">
        <v>14.953968985106709</v>
      </c>
      <c r="CB20" s="135">
        <v>13.017318513119534</v>
      </c>
      <c r="CC20" s="135">
        <v>11.156561869735437</v>
      </c>
      <c r="CD20" s="135">
        <v>12.907741935483873</v>
      </c>
      <c r="CE20" s="135">
        <v>13.849455482430741</v>
      </c>
      <c r="CF20" s="135">
        <v>14.693936721987402</v>
      </c>
      <c r="CG20" s="135">
        <v>15.291581091827998</v>
      </c>
    </row>
    <row r="21" spans="1:85" ht="16" customHeight="1" thickBot="1" x14ac:dyDescent="0.3">
      <c r="A21" s="101" t="s">
        <v>89</v>
      </c>
      <c r="B21" s="139">
        <v>2.95</v>
      </c>
      <c r="C21" s="139">
        <v>3.75</v>
      </c>
      <c r="D21" s="139">
        <v>4.51</v>
      </c>
      <c r="E21" s="139">
        <v>4.95</v>
      </c>
      <c r="F21" s="139">
        <v>5.13</v>
      </c>
      <c r="G21" s="139">
        <v>5.2</v>
      </c>
      <c r="H21" s="139">
        <v>5.37</v>
      </c>
      <c r="I21" s="139">
        <v>5.4799999999999995</v>
      </c>
      <c r="J21" s="139">
        <v>5.46</v>
      </c>
      <c r="K21" s="139">
        <v>5.75</v>
      </c>
      <c r="L21" s="139">
        <v>6.17</v>
      </c>
      <c r="M21" s="139">
        <v>6.67</v>
      </c>
      <c r="N21" s="139">
        <v>7.3400000000000007</v>
      </c>
      <c r="O21" s="139">
        <v>7.7200000000000006</v>
      </c>
      <c r="P21" s="139">
        <v>7.7</v>
      </c>
      <c r="Q21" s="139">
        <v>7.5</v>
      </c>
      <c r="R21" s="139">
        <v>7.4599999999999991</v>
      </c>
      <c r="S21" s="139">
        <v>7.44</v>
      </c>
      <c r="T21" s="139">
        <v>7.1400000000000006</v>
      </c>
      <c r="U21" s="139">
        <v>6.94</v>
      </c>
      <c r="V21" s="139">
        <v>6.8599999999999994</v>
      </c>
      <c r="W21" s="139">
        <v>6.7099999999999991</v>
      </c>
      <c r="X21" s="139">
        <v>6.6599999999999993</v>
      </c>
      <c r="Y21" s="139">
        <v>6.69</v>
      </c>
      <c r="Z21" s="139">
        <v>6.75</v>
      </c>
      <c r="AA21" s="139">
        <v>7.1599999999999993</v>
      </c>
      <c r="AB21" s="139">
        <v>7.88</v>
      </c>
      <c r="AC21" s="139">
        <v>9.2739999999999991</v>
      </c>
      <c r="AD21" s="139">
        <v>9.729000000000001</v>
      </c>
      <c r="AE21" s="139">
        <v>11.326000000000001</v>
      </c>
      <c r="AF21" s="139">
        <v>11.678000000000001</v>
      </c>
      <c r="AG21" s="139">
        <v>11.289</v>
      </c>
      <c r="AH21" s="140">
        <v>12.368</v>
      </c>
      <c r="AI21" s="140">
        <v>13.088999999999999</v>
      </c>
      <c r="AJ21" s="140">
        <v>14.016999999999999</v>
      </c>
      <c r="AK21" s="140">
        <v>14.658000000000001</v>
      </c>
      <c r="AL21" s="140">
        <v>14.334</v>
      </c>
      <c r="AM21" s="140">
        <v>14.344999999999999</v>
      </c>
      <c r="AN21" s="140">
        <v>15.175000000000001</v>
      </c>
      <c r="AO21" s="224">
        <v>16.353000000000002</v>
      </c>
      <c r="AP21" s="224">
        <v>17.449000000000002</v>
      </c>
      <c r="AR21" s="101" t="s">
        <v>89</v>
      </c>
      <c r="AS21" s="139">
        <v>2.95</v>
      </c>
      <c r="AT21" s="139">
        <v>3.75</v>
      </c>
      <c r="AU21" s="139">
        <v>4.51</v>
      </c>
      <c r="AV21" s="139">
        <v>4.95</v>
      </c>
      <c r="AW21" s="139">
        <v>5.13</v>
      </c>
      <c r="AX21" s="139">
        <v>5.2</v>
      </c>
      <c r="AY21" s="139">
        <v>5.37</v>
      </c>
      <c r="AZ21" s="139">
        <v>5.4799999999999995</v>
      </c>
      <c r="BA21" s="139">
        <v>5.46</v>
      </c>
      <c r="BB21" s="139">
        <v>5.75</v>
      </c>
      <c r="BC21" s="139">
        <v>6.17</v>
      </c>
      <c r="BD21" s="139">
        <v>6.67</v>
      </c>
      <c r="BE21" s="139">
        <v>7.3400000000000007</v>
      </c>
      <c r="BF21" s="139">
        <v>7.7200000000000006</v>
      </c>
      <c r="BG21" s="139">
        <v>7.7</v>
      </c>
      <c r="BH21" s="139">
        <v>7.95</v>
      </c>
      <c r="BI21" s="139">
        <v>8.0599999999999987</v>
      </c>
      <c r="BJ21" s="139">
        <v>8.0400000000000009</v>
      </c>
      <c r="BK21" s="139">
        <v>7.6400000000000006</v>
      </c>
      <c r="BL21" s="139">
        <v>7.2900000000000009</v>
      </c>
      <c r="BM21" s="139">
        <v>7.2</v>
      </c>
      <c r="BN21" s="139">
        <v>7.05</v>
      </c>
      <c r="BO21" s="139">
        <v>6.99</v>
      </c>
      <c r="BP21" s="139">
        <v>7.0200000000000005</v>
      </c>
      <c r="BQ21" s="139">
        <v>7.0900000000000007</v>
      </c>
      <c r="BR21" s="139">
        <v>7.5200000000000005</v>
      </c>
      <c r="BS21" s="139">
        <v>8.2739999999999991</v>
      </c>
      <c r="BT21" s="139">
        <v>9.7377000000000002</v>
      </c>
      <c r="BU21" s="139">
        <v>10.215450000000001</v>
      </c>
      <c r="BV21" s="139">
        <v>11.892300000000001</v>
      </c>
      <c r="BW21" s="139">
        <v>12.261900000000001</v>
      </c>
      <c r="BX21" s="139">
        <v>11.853449999999999</v>
      </c>
      <c r="BY21" s="140">
        <v>12.9864</v>
      </c>
      <c r="BZ21" s="140">
        <v>13.743450000000001</v>
      </c>
      <c r="CA21" s="140">
        <v>14.717850000000002</v>
      </c>
      <c r="CB21" s="140">
        <v>15.390899999999998</v>
      </c>
      <c r="CC21" s="140">
        <v>15.050700000000001</v>
      </c>
      <c r="CD21" s="140">
        <v>15.062250000000001</v>
      </c>
      <c r="CE21" s="140">
        <v>15.93375</v>
      </c>
      <c r="CF21" s="224">
        <v>17.170650000000002</v>
      </c>
      <c r="CG21" s="224">
        <v>18.321449999999999</v>
      </c>
    </row>
    <row r="22" spans="1:85" ht="18" customHeight="1" thickTop="1" thickBot="1" x14ac:dyDescent="0.3">
      <c r="A22" s="100" t="s">
        <v>54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2"/>
      <c r="X22" s="141"/>
      <c r="Y22" s="141"/>
      <c r="Z22" s="142"/>
      <c r="AA22" s="141"/>
      <c r="AB22" s="143"/>
      <c r="AC22" s="143"/>
      <c r="AD22" s="144"/>
      <c r="AE22" s="143"/>
      <c r="AF22" s="145"/>
      <c r="AG22" s="145"/>
      <c r="AH22" s="145"/>
      <c r="AI22" s="145"/>
      <c r="AJ22" s="146"/>
      <c r="AK22" s="146"/>
      <c r="AL22" s="146"/>
      <c r="AM22" s="146"/>
      <c r="AN22" s="146"/>
      <c r="AO22" s="146"/>
      <c r="AP22" s="146"/>
      <c r="AR22" s="100" t="s">
        <v>54</v>
      </c>
      <c r="AS22" s="141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3"/>
      <c r="BN22" s="143"/>
      <c r="BO22" s="143"/>
      <c r="BP22" s="144"/>
      <c r="BQ22" s="143"/>
      <c r="BR22" s="143"/>
      <c r="BS22" s="143"/>
      <c r="BT22" s="143"/>
      <c r="BU22" s="143"/>
      <c r="BV22" s="144"/>
      <c r="BW22" s="145"/>
      <c r="BX22" s="145"/>
      <c r="BY22" s="145"/>
      <c r="BZ22" s="145"/>
      <c r="CA22" s="146"/>
      <c r="CB22" s="146"/>
      <c r="CC22" s="146"/>
      <c r="CD22" s="146"/>
      <c r="CE22" s="146"/>
      <c r="CF22" s="146"/>
      <c r="CG22" s="146"/>
    </row>
    <row r="23" spans="1:85" ht="16" customHeight="1" thickTop="1" x14ac:dyDescent="0.25">
      <c r="A23" s="147" t="s">
        <v>55</v>
      </c>
      <c r="B23" s="148">
        <v>1.9261848871003804</v>
      </c>
      <c r="C23" s="148">
        <v>1.8638974714561627</v>
      </c>
      <c r="D23" s="148">
        <v>2.4443260251938002</v>
      </c>
      <c r="E23" s="148">
        <v>2.886274993238116</v>
      </c>
      <c r="F23" s="148">
        <v>3.6882931803673635</v>
      </c>
      <c r="G23" s="148">
        <v>4.4342233714362358</v>
      </c>
      <c r="H23" s="148">
        <v>3.8484203941771633</v>
      </c>
      <c r="I23" s="148">
        <v>3.4473733816758374</v>
      </c>
      <c r="J23" s="148">
        <v>3.4030366466313176</v>
      </c>
      <c r="K23" s="148">
        <v>3.6918020994715008</v>
      </c>
      <c r="L23" s="148">
        <v>4.2924781055657544</v>
      </c>
      <c r="M23" s="148">
        <v>4.036613455742903</v>
      </c>
      <c r="N23" s="148">
        <v>4.2427121847316061</v>
      </c>
      <c r="O23" s="148">
        <v>4.2113810768910049</v>
      </c>
      <c r="P23" s="148">
        <v>4.7295844822728732</v>
      </c>
      <c r="Q23" s="148">
        <v>5.0816798897065532</v>
      </c>
      <c r="R23" s="148">
        <v>5.0336954765930768</v>
      </c>
      <c r="S23" s="148">
        <v>5.3247362420832598</v>
      </c>
      <c r="T23" s="148">
        <v>4.8866267317000807</v>
      </c>
      <c r="U23" s="148">
        <v>4.1354717113609238</v>
      </c>
      <c r="V23" s="148">
        <v>4.3275709297545859</v>
      </c>
      <c r="W23" s="148">
        <v>4.1742072950000715</v>
      </c>
      <c r="X23" s="148">
        <v>3.9656643274042493</v>
      </c>
      <c r="Y23" s="148">
        <v>4.0346498385930003</v>
      </c>
      <c r="Z23" s="148">
        <v>4.5821294924951772</v>
      </c>
      <c r="AA23" s="148">
        <v>4.8839203123232</v>
      </c>
      <c r="AB23" s="148" t="s">
        <v>68</v>
      </c>
      <c r="AC23" s="148" t="s">
        <v>68</v>
      </c>
      <c r="AD23" s="148" t="s">
        <v>68</v>
      </c>
      <c r="AE23" s="148" t="s">
        <v>68</v>
      </c>
      <c r="AF23" s="148" t="s">
        <v>68</v>
      </c>
      <c r="AG23" s="148" t="s">
        <v>68</v>
      </c>
      <c r="AH23" s="148" t="s">
        <v>68</v>
      </c>
      <c r="AI23" s="148">
        <v>16.920632948582465</v>
      </c>
      <c r="AJ23" s="148">
        <v>16.747490347490348</v>
      </c>
      <c r="AK23" s="148">
        <v>15.637502254283138</v>
      </c>
      <c r="AL23" s="136">
        <v>12.618121712997748</v>
      </c>
      <c r="AM23" s="136">
        <v>13.613464684014868</v>
      </c>
      <c r="AN23" s="136">
        <v>16.758631619846376</v>
      </c>
      <c r="AO23" s="136">
        <v>16.936591214315861</v>
      </c>
      <c r="AP23" s="136">
        <v>16.530925539509091</v>
      </c>
      <c r="AR23" s="147" t="s">
        <v>55</v>
      </c>
      <c r="AS23" s="148">
        <v>1.9261848871003804</v>
      </c>
      <c r="AT23" s="148">
        <v>1.8638974714561627</v>
      </c>
      <c r="AU23" s="148">
        <v>2.4443260251938002</v>
      </c>
      <c r="AV23" s="148">
        <v>2.886274993238116</v>
      </c>
      <c r="AW23" s="148">
        <v>3.6882931803673635</v>
      </c>
      <c r="AX23" s="148">
        <v>4.4342233714362358</v>
      </c>
      <c r="AY23" s="148">
        <v>3.8484203941771633</v>
      </c>
      <c r="AZ23" s="148">
        <v>3.4473733816758374</v>
      </c>
      <c r="BA23" s="148">
        <v>3.4030366466313176</v>
      </c>
      <c r="BB23" s="148">
        <v>3.6918020994715008</v>
      </c>
      <c r="BC23" s="148">
        <v>4.2924781055657544</v>
      </c>
      <c r="BD23" s="148">
        <v>4.036613455742903</v>
      </c>
      <c r="BE23" s="148">
        <v>4.2427121847316061</v>
      </c>
      <c r="BF23" s="148">
        <v>4.2113810768910049</v>
      </c>
      <c r="BG23" s="148">
        <v>4.7295844822728732</v>
      </c>
      <c r="BH23" s="148">
        <v>5.0816798897065532</v>
      </c>
      <c r="BI23" s="148">
        <v>5.0336954765930768</v>
      </c>
      <c r="BJ23" s="148">
        <v>5.3247362420832598</v>
      </c>
      <c r="BK23" s="148">
        <v>4.8866267317000807</v>
      </c>
      <c r="BL23" s="148">
        <v>4.1354717113609238</v>
      </c>
      <c r="BM23" s="148">
        <v>4.3275709297545859</v>
      </c>
      <c r="BN23" s="148">
        <v>4.1742072950000715</v>
      </c>
      <c r="BO23" s="148">
        <v>4.3622486970225394</v>
      </c>
      <c r="BP23" s="148">
        <v>4.4380967225472325</v>
      </c>
      <c r="BQ23" s="148">
        <v>5.0403265541905444</v>
      </c>
      <c r="BR23" s="148">
        <v>5.3723284043280293</v>
      </c>
      <c r="BS23" s="148" t="s">
        <v>68</v>
      </c>
      <c r="BT23" s="148" t="s">
        <v>68</v>
      </c>
      <c r="BU23" s="148" t="s">
        <v>68</v>
      </c>
      <c r="BV23" s="148" t="s">
        <v>68</v>
      </c>
      <c r="BW23" s="148" t="s">
        <v>68</v>
      </c>
      <c r="BX23" s="148" t="s">
        <v>68</v>
      </c>
      <c r="BY23" s="148" t="s">
        <v>68</v>
      </c>
      <c r="BZ23" s="148">
        <v>18.612696243440709</v>
      </c>
      <c r="CA23" s="148">
        <v>18.421621621621622</v>
      </c>
      <c r="CB23" s="148">
        <v>17.201252479711449</v>
      </c>
      <c r="CC23" s="148">
        <v>13.879933884297524</v>
      </c>
      <c r="CD23" s="148">
        <v>14.974811152416359</v>
      </c>
      <c r="CE23" s="148">
        <v>18.410689907371005</v>
      </c>
      <c r="CF23" s="148">
        <v>18.630250335747448</v>
      </c>
      <c r="CG23" s="148">
        <v>18.184018093460001</v>
      </c>
    </row>
    <row r="24" spans="1:85" ht="16" customHeight="1" x14ac:dyDescent="0.25">
      <c r="A24" s="147" t="s">
        <v>17</v>
      </c>
      <c r="B24" s="148" t="s">
        <v>68</v>
      </c>
      <c r="C24" s="148" t="s">
        <v>68</v>
      </c>
      <c r="D24" s="148" t="s">
        <v>68</v>
      </c>
      <c r="E24" s="148" t="s">
        <v>68</v>
      </c>
      <c r="F24" s="148" t="s">
        <v>68</v>
      </c>
      <c r="G24" s="148" t="s">
        <v>68</v>
      </c>
      <c r="H24" s="148" t="s">
        <v>68</v>
      </c>
      <c r="I24" s="148" t="s">
        <v>68</v>
      </c>
      <c r="J24" s="148" t="s">
        <v>68</v>
      </c>
      <c r="K24" s="148" t="s">
        <v>68</v>
      </c>
      <c r="L24" s="148" t="s">
        <v>68</v>
      </c>
      <c r="M24" s="148">
        <v>2.9090367134020578</v>
      </c>
      <c r="N24" s="148">
        <v>3.1604801177856303</v>
      </c>
      <c r="O24" s="148">
        <v>3.2047187362217846</v>
      </c>
      <c r="P24" s="148">
        <v>3.6601030335019908</v>
      </c>
      <c r="Q24" s="148">
        <v>3.4243571476682035</v>
      </c>
      <c r="R24" s="148">
        <v>3.2828144319456056</v>
      </c>
      <c r="S24" s="148">
        <v>3.3643531060293319</v>
      </c>
      <c r="T24" s="148">
        <v>3.1737000797107311</v>
      </c>
      <c r="U24" s="148">
        <v>2.9619066688596902</v>
      </c>
      <c r="V24" s="148">
        <v>3.0290184384998513</v>
      </c>
      <c r="W24" s="148">
        <v>3.1402830635886412</v>
      </c>
      <c r="X24" s="148">
        <v>3.2777357950875987</v>
      </c>
      <c r="Y24" s="148">
        <v>3.2350160059412425</v>
      </c>
      <c r="Z24" s="148">
        <v>3.3754419055698612</v>
      </c>
      <c r="AA24" s="148">
        <v>3.3179422769489015</v>
      </c>
      <c r="AB24" s="148">
        <v>3.7500486437326486</v>
      </c>
      <c r="AC24" s="148">
        <v>4.0335790365479847</v>
      </c>
      <c r="AD24" s="148">
        <v>4.0190522309357046</v>
      </c>
      <c r="AE24" s="148">
        <v>4.5290739013711665</v>
      </c>
      <c r="AF24" s="148">
        <v>4.849122843953344</v>
      </c>
      <c r="AG24" s="148">
        <v>5.5555933732074596</v>
      </c>
      <c r="AH24" s="149">
        <v>6.0670963265512441</v>
      </c>
      <c r="AI24" s="149">
        <v>6.0816831053592448</v>
      </c>
      <c r="AJ24" s="149">
        <v>6.2384466019417477</v>
      </c>
      <c r="AK24" s="149">
        <v>5.3778552036199105</v>
      </c>
      <c r="AL24" s="136">
        <v>5.7468075117370887</v>
      </c>
      <c r="AM24" s="136">
        <v>7.0879679431698124</v>
      </c>
      <c r="AN24" s="136">
        <v>7.5681278569559511</v>
      </c>
      <c r="AO24" s="136">
        <v>7.6085016668879977</v>
      </c>
      <c r="AP24" s="136">
        <v>7.9018112634623137</v>
      </c>
      <c r="AR24" s="147" t="s">
        <v>17</v>
      </c>
      <c r="AS24" s="148">
        <v>1.2255531360744631</v>
      </c>
      <c r="AT24" s="148">
        <v>1.2214676994540752</v>
      </c>
      <c r="AU24" s="148">
        <v>1.5153379495400752</v>
      </c>
      <c r="AV24" s="148">
        <v>1.9034649875591136</v>
      </c>
      <c r="AW24" s="148">
        <v>2.3663114135021095</v>
      </c>
      <c r="AX24" s="148">
        <v>2.7566220632226597</v>
      </c>
      <c r="AY24" s="148">
        <v>2.8757087276142976</v>
      </c>
      <c r="AZ24" s="148">
        <v>2.538302745690741</v>
      </c>
      <c r="BA24" s="148">
        <v>2.4856633314055676</v>
      </c>
      <c r="BB24" s="148">
        <v>2.5660738909934442</v>
      </c>
      <c r="BC24" s="148">
        <v>3.0412933671142639</v>
      </c>
      <c r="BD24" s="148">
        <v>2.991049357063476</v>
      </c>
      <c r="BE24" s="148">
        <v>3.4671307708415129</v>
      </c>
      <c r="BF24" s="148">
        <v>3.5157649665021347</v>
      </c>
      <c r="BG24" s="148">
        <v>4.0421166082257525</v>
      </c>
      <c r="BH24" s="148">
        <v>3.7830537762647332</v>
      </c>
      <c r="BI24" s="148">
        <v>3.6152513364464269</v>
      </c>
      <c r="BJ24" s="148">
        <v>3.7026679435071417</v>
      </c>
      <c r="BK24" s="148">
        <v>3.5219255051234364</v>
      </c>
      <c r="BL24" s="148">
        <v>3.2914594713014962</v>
      </c>
      <c r="BM24" s="148">
        <v>3.3701990867924172</v>
      </c>
      <c r="BN24" s="148">
        <v>3.4961225042219146</v>
      </c>
      <c r="BO24" s="148">
        <v>3.6454161441945532</v>
      </c>
      <c r="BP24" s="148">
        <v>3.5916319436040558</v>
      </c>
      <c r="BQ24" s="148">
        <v>3.751462635983084</v>
      </c>
      <c r="BR24" s="148">
        <v>3.6870685985310807</v>
      </c>
      <c r="BS24" s="148">
        <v>4.1631895960082801</v>
      </c>
      <c r="BT24" s="148">
        <v>4.4838835845711555</v>
      </c>
      <c r="BU24" s="148">
        <v>4.4144451008772956</v>
      </c>
      <c r="BV24" s="148">
        <v>4.9277959829817215</v>
      </c>
      <c r="BW24" s="148">
        <v>5.3211116259835656</v>
      </c>
      <c r="BX24" s="148">
        <v>6.0395081806022253</v>
      </c>
      <c r="BY24" s="149">
        <v>6.5464095498546682</v>
      </c>
      <c r="BZ24" s="149">
        <v>6.5995418952236875</v>
      </c>
      <c r="CA24" s="150">
        <v>6.6547572815533984</v>
      </c>
      <c r="CB24" s="150">
        <v>5.9876018099547519</v>
      </c>
      <c r="CC24" s="150">
        <v>6.0640845070422538</v>
      </c>
      <c r="CD24" s="150">
        <v>7.8806981318490568</v>
      </c>
      <c r="CE24" s="150">
        <v>8.4629826191244746</v>
      </c>
      <c r="CF24" s="150">
        <v>8.4723153788935708</v>
      </c>
      <c r="CG24" s="150">
        <v>8.8146754698758443</v>
      </c>
    </row>
    <row r="25" spans="1:85" ht="16" customHeight="1" x14ac:dyDescent="0.25">
      <c r="A25" s="147" t="s">
        <v>31</v>
      </c>
      <c r="B25" s="148" t="s">
        <v>68</v>
      </c>
      <c r="C25" s="148" t="s">
        <v>68</v>
      </c>
      <c r="D25" s="148" t="s">
        <v>68</v>
      </c>
      <c r="E25" s="148" t="s">
        <v>68</v>
      </c>
      <c r="F25" s="148" t="s">
        <v>68</v>
      </c>
      <c r="G25" s="148" t="s">
        <v>68</v>
      </c>
      <c r="H25" s="148" t="s">
        <v>68</v>
      </c>
      <c r="I25" s="148" t="s">
        <v>68</v>
      </c>
      <c r="J25" s="148" t="s">
        <v>68</v>
      </c>
      <c r="K25" s="148" t="s">
        <v>68</v>
      </c>
      <c r="L25" s="148" t="s">
        <v>68</v>
      </c>
      <c r="M25" s="148" t="s">
        <v>68</v>
      </c>
      <c r="N25" s="148">
        <v>0.92318564614924237</v>
      </c>
      <c r="O25" s="148">
        <v>1.6327317107343167</v>
      </c>
      <c r="P25" s="148">
        <v>1.8504883424749767</v>
      </c>
      <c r="Q25" s="148">
        <v>2.0107007764024241</v>
      </c>
      <c r="R25" s="148">
        <v>2.251609169373578</v>
      </c>
      <c r="S25" s="148">
        <v>2.3367760769505042</v>
      </c>
      <c r="T25" s="148">
        <v>2.1451037735194429</v>
      </c>
      <c r="U25" s="148">
        <v>2.4512319500730153</v>
      </c>
      <c r="V25" s="148">
        <v>2.5929269603993945</v>
      </c>
      <c r="W25" s="148">
        <v>2.9424161934538757</v>
      </c>
      <c r="X25" s="148">
        <v>3.3987810194631769</v>
      </c>
      <c r="Y25" s="148">
        <v>4.1561643538482356</v>
      </c>
      <c r="Z25" s="148">
        <v>4.2467508278849051</v>
      </c>
      <c r="AA25" s="148">
        <v>4.4158415793687151</v>
      </c>
      <c r="AB25" s="148">
        <v>4.8823630759083345</v>
      </c>
      <c r="AC25" s="148">
        <v>5.5794731215646474</v>
      </c>
      <c r="AD25" s="148">
        <v>6.1257797113406953</v>
      </c>
      <c r="AE25" s="148">
        <v>8.6852668823845605</v>
      </c>
      <c r="AF25" s="148">
        <v>10.254373561317809</v>
      </c>
      <c r="AG25" s="148">
        <v>9.9090791897062296</v>
      </c>
      <c r="AH25" s="149">
        <v>10.836873835390328</v>
      </c>
      <c r="AI25" s="149">
        <v>10.364735111550136</v>
      </c>
      <c r="AJ25" s="149">
        <v>10.774642126789367</v>
      </c>
      <c r="AK25" s="149">
        <v>8.9779446478466145</v>
      </c>
      <c r="AL25" s="136">
        <v>8.1374374822103839</v>
      </c>
      <c r="AM25" s="136">
        <v>9.4067498881795633</v>
      </c>
      <c r="AN25" s="136">
        <v>10.383870321186617</v>
      </c>
      <c r="AO25" s="136">
        <v>11.254881085476587</v>
      </c>
      <c r="AP25" s="136">
        <v>12.360112176329732</v>
      </c>
      <c r="AR25" s="147" t="s">
        <v>31</v>
      </c>
      <c r="AS25" s="148" t="s">
        <v>68</v>
      </c>
      <c r="AT25" s="148" t="s">
        <v>68</v>
      </c>
      <c r="AU25" s="148" t="s">
        <v>68</v>
      </c>
      <c r="AV25" s="148" t="s">
        <v>68</v>
      </c>
      <c r="AW25" s="148" t="s">
        <v>68</v>
      </c>
      <c r="AX25" s="148" t="s">
        <v>68</v>
      </c>
      <c r="AY25" s="148" t="s">
        <v>68</v>
      </c>
      <c r="AZ25" s="148" t="s">
        <v>68</v>
      </c>
      <c r="BA25" s="148" t="s">
        <v>68</v>
      </c>
      <c r="BB25" s="148" t="s">
        <v>68</v>
      </c>
      <c r="BC25" s="148" t="s">
        <v>68</v>
      </c>
      <c r="BD25" s="148" t="s">
        <v>68</v>
      </c>
      <c r="BE25" s="148">
        <v>0.92318564614924237</v>
      </c>
      <c r="BF25" s="148">
        <v>1.6327317107343167</v>
      </c>
      <c r="BG25" s="148">
        <v>1.9418704828441116</v>
      </c>
      <c r="BH25" s="148">
        <v>2.1105549910318904</v>
      </c>
      <c r="BI25" s="148">
        <v>2.3638314715586874</v>
      </c>
      <c r="BJ25" s="148">
        <v>2.4547950707358832</v>
      </c>
      <c r="BK25" s="148">
        <v>2.2529366382565064</v>
      </c>
      <c r="BL25" s="148">
        <v>2.991587429532284</v>
      </c>
      <c r="BM25" s="148">
        <v>3.1629777532094612</v>
      </c>
      <c r="BN25" s="148">
        <v>3.5903974469803246</v>
      </c>
      <c r="BO25" s="148">
        <v>4.1457457894580392</v>
      </c>
      <c r="BP25" s="148">
        <v>5.0704797849495868</v>
      </c>
      <c r="BQ25" s="148">
        <v>5.1805571349902992</v>
      </c>
      <c r="BR25" s="148">
        <v>5.2888145900087071</v>
      </c>
      <c r="BS25" s="148">
        <v>5.8101498504459483</v>
      </c>
      <c r="BT25" s="148">
        <v>6.6405113477871609</v>
      </c>
      <c r="BU25" s="148">
        <v>7.290835522946705</v>
      </c>
      <c r="BV25" s="148">
        <v>10.449162143266193</v>
      </c>
      <c r="BW25" s="148">
        <v>12.321407496527637</v>
      </c>
      <c r="BX25" s="148">
        <v>12.013061757383579</v>
      </c>
      <c r="BY25" s="149">
        <v>13.131325950375251</v>
      </c>
      <c r="BZ25" s="149">
        <v>12.554604356059636</v>
      </c>
      <c r="CA25" s="150">
        <v>13.156646216768916</v>
      </c>
      <c r="CB25" s="150">
        <v>10.961996579631949</v>
      </c>
      <c r="CC25" s="150">
        <v>9.9351197495222223</v>
      </c>
      <c r="CD25" s="150">
        <v>11.485756109462042</v>
      </c>
      <c r="CE25" s="149">
        <v>12.678483174381357</v>
      </c>
      <c r="CF25" s="149">
        <v>13.735647333317683</v>
      </c>
      <c r="CG25" s="149">
        <v>15.069973651538325</v>
      </c>
    </row>
    <row r="26" spans="1:85" ht="16" customHeight="1" x14ac:dyDescent="0.25">
      <c r="A26" s="147" t="s">
        <v>32</v>
      </c>
      <c r="B26" s="148" t="s">
        <v>68</v>
      </c>
      <c r="C26" s="148" t="s">
        <v>68</v>
      </c>
      <c r="D26" s="148" t="s">
        <v>68</v>
      </c>
      <c r="E26" s="148" t="s">
        <v>68</v>
      </c>
      <c r="F26" s="148" t="s">
        <v>68</v>
      </c>
      <c r="G26" s="148" t="s">
        <v>68</v>
      </c>
      <c r="H26" s="148" t="s">
        <v>68</v>
      </c>
      <c r="I26" s="148" t="s">
        <v>68</v>
      </c>
      <c r="J26" s="148" t="s">
        <v>68</v>
      </c>
      <c r="K26" s="148" t="s">
        <v>68</v>
      </c>
      <c r="L26" s="148" t="s">
        <v>68</v>
      </c>
      <c r="M26" s="148" t="s">
        <v>68</v>
      </c>
      <c r="N26" s="148">
        <v>2.729436678999273</v>
      </c>
      <c r="O26" s="148">
        <v>2.6686896802128692</v>
      </c>
      <c r="P26" s="148">
        <v>2.7537569488350959</v>
      </c>
      <c r="Q26" s="148">
        <v>2.3676659497150903</v>
      </c>
      <c r="R26" s="148">
        <v>3.306603627258287</v>
      </c>
      <c r="S26" s="148">
        <v>3.4096492369388436</v>
      </c>
      <c r="T26" s="148">
        <v>3.6833743595568955</v>
      </c>
      <c r="U26" s="148">
        <v>3.7578349238382516</v>
      </c>
      <c r="V26" s="148">
        <v>4.0073988252921584</v>
      </c>
      <c r="W26" s="148">
        <v>3.851787476681467</v>
      </c>
      <c r="X26" s="148">
        <v>4.2361547034221614</v>
      </c>
      <c r="Y26" s="148">
        <v>4.7429029164651872</v>
      </c>
      <c r="Z26" s="148">
        <v>5.5776347307278016</v>
      </c>
      <c r="AA26" s="148">
        <v>5.8452150344455891</v>
      </c>
      <c r="AB26" s="148">
        <v>6.4946515654795745</v>
      </c>
      <c r="AC26" s="148">
        <v>6.5259933538507315</v>
      </c>
      <c r="AD26" s="148">
        <v>7.842305697799719</v>
      </c>
      <c r="AE26" s="148">
        <v>10.194489959297481</v>
      </c>
      <c r="AF26" s="148">
        <v>10.796668564817963</v>
      </c>
      <c r="AG26" s="148">
        <v>11.244210235062393</v>
      </c>
      <c r="AH26" s="149">
        <v>10.692354442167117</v>
      </c>
      <c r="AI26" s="149">
        <v>9.8217487693336416</v>
      </c>
      <c r="AJ26" s="149">
        <v>8.8976598316501345</v>
      </c>
      <c r="AK26" s="149">
        <v>7.5619231771007538</v>
      </c>
      <c r="AL26" s="136">
        <v>6.5985321754550599</v>
      </c>
      <c r="AM26" s="136">
        <v>7.3340798054532339</v>
      </c>
      <c r="AN26" s="136">
        <v>7.8793250922060194</v>
      </c>
      <c r="AO26" s="136">
        <v>7.7597034537939091</v>
      </c>
      <c r="AP26" s="136">
        <v>7.5413921417616905</v>
      </c>
      <c r="AR26" s="147" t="s">
        <v>32</v>
      </c>
      <c r="AS26" s="148" t="s">
        <v>68</v>
      </c>
      <c r="AT26" s="148" t="s">
        <v>68</v>
      </c>
      <c r="AU26" s="148" t="s">
        <v>68</v>
      </c>
      <c r="AV26" s="148" t="s">
        <v>68</v>
      </c>
      <c r="AW26" s="148" t="s">
        <v>68</v>
      </c>
      <c r="AX26" s="148" t="s">
        <v>68</v>
      </c>
      <c r="AY26" s="148" t="s">
        <v>68</v>
      </c>
      <c r="AZ26" s="148" t="s">
        <v>68</v>
      </c>
      <c r="BA26" s="148" t="s">
        <v>68</v>
      </c>
      <c r="BB26" s="148" t="s">
        <v>68</v>
      </c>
      <c r="BC26" s="148" t="s">
        <v>68</v>
      </c>
      <c r="BD26" s="148" t="s">
        <v>68</v>
      </c>
      <c r="BE26" s="148">
        <v>2.729436678999273</v>
      </c>
      <c r="BF26" s="148">
        <v>2.6686896802128692</v>
      </c>
      <c r="BG26" s="148">
        <v>2.8479644234005068</v>
      </c>
      <c r="BH26" s="148">
        <v>2.6038111100541279</v>
      </c>
      <c r="BI26" s="148">
        <v>3.7048074177360384</v>
      </c>
      <c r="BJ26" s="148">
        <v>3.8169595521889272</v>
      </c>
      <c r="BK26" s="148">
        <v>4.1249867383670029</v>
      </c>
      <c r="BL26" s="148">
        <v>4.2085497572821193</v>
      </c>
      <c r="BM26" s="148">
        <v>4.4897467645758606</v>
      </c>
      <c r="BN26" s="148">
        <v>4.3140019738832436</v>
      </c>
      <c r="BO26" s="148">
        <v>4.7444932678328211</v>
      </c>
      <c r="BP26" s="148">
        <v>5.31205126644101</v>
      </c>
      <c r="BQ26" s="148">
        <v>6.2469508984151378</v>
      </c>
      <c r="BR26" s="148">
        <v>7.3065187930569859</v>
      </c>
      <c r="BS26" s="148">
        <v>8.0371312399069197</v>
      </c>
      <c r="BT26" s="148">
        <v>7.8311922312320821</v>
      </c>
      <c r="BU26" s="148">
        <v>9.4107666196010022</v>
      </c>
      <c r="BV26" s="148">
        <v>12.233388204295029</v>
      </c>
      <c r="BW26" s="148">
        <v>13.225919087120204</v>
      </c>
      <c r="BX26" s="148">
        <v>14.154986108642252</v>
      </c>
      <c r="BY26" s="149">
        <v>13.632473519133669</v>
      </c>
      <c r="BZ26" s="149">
        <v>12.883435857334158</v>
      </c>
      <c r="CA26" s="150">
        <v>11.648292156613682</v>
      </c>
      <c r="CB26" s="150">
        <v>9.6036424329869874</v>
      </c>
      <c r="CC26" s="150">
        <v>8.3801358628982001</v>
      </c>
      <c r="CD26" s="150">
        <v>9.3142813524781456</v>
      </c>
      <c r="CE26" s="149">
        <v>10.006742867667496</v>
      </c>
      <c r="CF26" s="149">
        <v>9.854823388870857</v>
      </c>
      <c r="CG26" s="149">
        <v>9.5775680225181237</v>
      </c>
    </row>
    <row r="27" spans="1:85" ht="16" customHeight="1" x14ac:dyDescent="0.25">
      <c r="A27" s="147" t="s">
        <v>15</v>
      </c>
      <c r="B27" s="148">
        <v>4.1783049532955445</v>
      </c>
      <c r="C27" s="148">
        <v>4.8394897978088753</v>
      </c>
      <c r="D27" s="148">
        <v>6.2952204861370831</v>
      </c>
      <c r="E27" s="148">
        <v>6.5062299570012483</v>
      </c>
      <c r="F27" s="148">
        <v>7.9459461059613741</v>
      </c>
      <c r="G27" s="148">
        <v>9.1116775666628502</v>
      </c>
      <c r="H27" s="148">
        <v>9.4387185487412797</v>
      </c>
      <c r="I27" s="148">
        <v>11.091670860056301</v>
      </c>
      <c r="J27" s="148">
        <v>11.037723603601112</v>
      </c>
      <c r="K27" s="148">
        <v>11.143619259450031</v>
      </c>
      <c r="L27" s="148">
        <v>11.033997051622695</v>
      </c>
      <c r="M27" s="148">
        <v>9.5110631891184472</v>
      </c>
      <c r="N27" s="148">
        <v>10.35170026833452</v>
      </c>
      <c r="O27" s="148">
        <v>11.046115588957395</v>
      </c>
      <c r="P27" s="148">
        <v>14.653736954871391</v>
      </c>
      <c r="Q27" s="148">
        <v>15.56645810272272</v>
      </c>
      <c r="R27" s="148">
        <v>16.2761160082364</v>
      </c>
      <c r="S27" s="148">
        <v>14.051008998593971</v>
      </c>
      <c r="T27" s="148">
        <v>11.826877780036796</v>
      </c>
      <c r="U27" s="148">
        <v>10.527123353540446</v>
      </c>
      <c r="V27" s="148">
        <v>12.270872327198649</v>
      </c>
      <c r="W27" s="148">
        <v>13.201122876031556</v>
      </c>
      <c r="X27" s="148">
        <v>12.161726399733956</v>
      </c>
      <c r="Y27" s="148">
        <v>10.834672336172076</v>
      </c>
      <c r="Z27" s="148">
        <v>10.599377270966901</v>
      </c>
      <c r="AA27" s="148">
        <v>9.9849128581586708</v>
      </c>
      <c r="AB27" s="148">
        <v>9.6908147641993843</v>
      </c>
      <c r="AC27" s="148">
        <v>9.0315881070247457</v>
      </c>
      <c r="AD27" s="148">
        <v>8.2416675065453653</v>
      </c>
      <c r="AE27" s="148">
        <v>10.509146600869345</v>
      </c>
      <c r="AF27" s="148">
        <v>13.646866778381675</v>
      </c>
      <c r="AG27" s="148">
        <v>14.038908508121807</v>
      </c>
      <c r="AH27" s="149">
        <v>15.23461662195192</v>
      </c>
      <c r="AI27" s="149">
        <v>17.167944674452642</v>
      </c>
      <c r="AJ27" s="149">
        <v>15.251394495788849</v>
      </c>
      <c r="AK27" s="149">
        <v>14.144485488625198</v>
      </c>
      <c r="AL27" s="136">
        <v>13.429343729855706</v>
      </c>
      <c r="AM27" s="136">
        <v>15.065108958392694</v>
      </c>
      <c r="AN27" s="136">
        <v>16.030360013327723</v>
      </c>
      <c r="AO27" s="136">
        <v>16.333379449114634</v>
      </c>
      <c r="AP27" s="169">
        <v>18.13721270113259</v>
      </c>
      <c r="AR27" s="147" t="s">
        <v>15</v>
      </c>
      <c r="AS27" s="148">
        <v>4.3506061884829901</v>
      </c>
      <c r="AT27" s="148">
        <v>5.0482521028123957</v>
      </c>
      <c r="AU27" s="148">
        <v>6.5659826575838398</v>
      </c>
      <c r="AV27" s="148">
        <v>6.7821124993475923</v>
      </c>
      <c r="AW27" s="148">
        <v>8.2793424460716416</v>
      </c>
      <c r="AX27" s="148">
        <v>9.4913307986071338</v>
      </c>
      <c r="AY27" s="148">
        <v>9.8306376580315735</v>
      </c>
      <c r="AZ27" s="148">
        <v>11.577437467066066</v>
      </c>
      <c r="BA27" s="148">
        <v>11.502915019844835</v>
      </c>
      <c r="BB27" s="148">
        <v>11.626216943914404</v>
      </c>
      <c r="BC27" s="148">
        <v>11.432816222163273</v>
      </c>
      <c r="BD27" s="148">
        <v>9.9543425037380313</v>
      </c>
      <c r="BE27" s="148">
        <v>10.832194499030829</v>
      </c>
      <c r="BF27" s="148">
        <v>11.558842452614211</v>
      </c>
      <c r="BG27" s="148">
        <v>15.336699347698593</v>
      </c>
      <c r="BH27" s="148">
        <v>16.294937669106297</v>
      </c>
      <c r="BI27" s="148">
        <v>17.077795563277846</v>
      </c>
      <c r="BJ27" s="148">
        <v>14.74590382752695</v>
      </c>
      <c r="BK27" s="148">
        <v>12.654355576933566</v>
      </c>
      <c r="BL27" s="148">
        <v>11.269509187933794</v>
      </c>
      <c r="BM27" s="148">
        <v>13.139222425540879</v>
      </c>
      <c r="BN27" s="148">
        <v>14.138371971174399</v>
      </c>
      <c r="BO27" s="148">
        <v>13.024706045579739</v>
      </c>
      <c r="BP27" s="148">
        <v>11.616939936082339</v>
      </c>
      <c r="BQ27" s="148">
        <v>11.367792514078852</v>
      </c>
      <c r="BR27" s="148">
        <v>10.709078932729465</v>
      </c>
      <c r="BS27" s="148">
        <v>10.385120857815028</v>
      </c>
      <c r="BT27" s="148">
        <v>9.679336837799001</v>
      </c>
      <c r="BU27" s="148">
        <v>8.8205364292501987</v>
      </c>
      <c r="BV27" s="148">
        <v>11.242833882396637</v>
      </c>
      <c r="BW27" s="148">
        <v>14.599083935936509</v>
      </c>
      <c r="BX27" s="148">
        <v>15.031348975278783</v>
      </c>
      <c r="BY27" s="149">
        <v>16.304516584700366</v>
      </c>
      <c r="BZ27" s="149">
        <v>18.337693768956335</v>
      </c>
      <c r="CA27" s="149">
        <v>16.272166232914607</v>
      </c>
      <c r="CB27" s="149">
        <v>15.373418486886857</v>
      </c>
      <c r="CC27" s="149">
        <v>14.722588436554769</v>
      </c>
      <c r="CD27" s="149">
        <v>16.546141871088114</v>
      </c>
      <c r="CE27" s="149">
        <v>17.593141723874631</v>
      </c>
      <c r="CF27" s="149">
        <v>17.91499754494928</v>
      </c>
      <c r="CG27" s="170">
        <v>19.866662325950905</v>
      </c>
    </row>
    <row r="28" spans="1:85" ht="16" customHeight="1" x14ac:dyDescent="0.25">
      <c r="A28" s="147" t="s">
        <v>56</v>
      </c>
      <c r="B28" s="148" t="s">
        <v>68</v>
      </c>
      <c r="C28" s="148" t="s">
        <v>68</v>
      </c>
      <c r="D28" s="148" t="s">
        <v>68</v>
      </c>
      <c r="E28" s="148" t="s">
        <v>68</v>
      </c>
      <c r="F28" s="148" t="s">
        <v>68</v>
      </c>
      <c r="G28" s="148" t="s">
        <v>68</v>
      </c>
      <c r="H28" s="148" t="s">
        <v>68</v>
      </c>
      <c r="I28" s="148" t="s">
        <v>68</v>
      </c>
      <c r="J28" s="148" t="s">
        <v>68</v>
      </c>
      <c r="K28" s="148" t="s">
        <v>68</v>
      </c>
      <c r="L28" s="148" t="s">
        <v>68</v>
      </c>
      <c r="M28" s="148" t="s">
        <v>68</v>
      </c>
      <c r="N28" s="148" t="s">
        <v>68</v>
      </c>
      <c r="O28" s="148" t="s">
        <v>68</v>
      </c>
      <c r="P28" s="148" t="s">
        <v>68</v>
      </c>
      <c r="Q28" s="148" t="s">
        <v>68</v>
      </c>
      <c r="R28" s="148" t="s">
        <v>68</v>
      </c>
      <c r="S28" s="148" t="s">
        <v>68</v>
      </c>
      <c r="T28" s="148" t="s">
        <v>68</v>
      </c>
      <c r="U28" s="148">
        <v>0</v>
      </c>
      <c r="V28" s="148" t="s">
        <v>68</v>
      </c>
      <c r="W28" s="148" t="s">
        <v>68</v>
      </c>
      <c r="X28" s="148" t="s">
        <v>68</v>
      </c>
      <c r="Y28" s="148" t="s">
        <v>68</v>
      </c>
      <c r="Z28" s="148" t="s">
        <v>68</v>
      </c>
      <c r="AA28" s="148" t="s">
        <v>68</v>
      </c>
      <c r="AB28" s="148" t="s">
        <v>68</v>
      </c>
      <c r="AC28" s="148" t="s">
        <v>68</v>
      </c>
      <c r="AD28" s="148" t="s">
        <v>68</v>
      </c>
      <c r="AE28" s="148" t="s">
        <v>68</v>
      </c>
      <c r="AF28" s="148" t="s">
        <v>68</v>
      </c>
      <c r="AG28" s="148">
        <v>5.7930856490781348</v>
      </c>
      <c r="AH28" s="148">
        <v>6.7598329844071445</v>
      </c>
      <c r="AI28" s="148">
        <v>6.9326062448542771</v>
      </c>
      <c r="AJ28" s="148">
        <v>7.4245017471500363</v>
      </c>
      <c r="AK28" s="148">
        <v>7.2132349031018048</v>
      </c>
      <c r="AL28" s="136">
        <v>7.1504124867741705</v>
      </c>
      <c r="AM28" s="136">
        <v>7.7586742593631328</v>
      </c>
      <c r="AN28" s="136">
        <v>7.4524659456606246</v>
      </c>
      <c r="AO28" s="136">
        <v>7.283013451178256</v>
      </c>
      <c r="AP28" s="136">
        <v>7.0576405270669884</v>
      </c>
      <c r="AR28" s="147" t="s">
        <v>56</v>
      </c>
      <c r="AS28" s="148">
        <v>4.1045388429752068</v>
      </c>
      <c r="AT28" s="148">
        <v>4.2212648828043964</v>
      </c>
      <c r="AU28" s="148">
        <v>5.4594908185166471</v>
      </c>
      <c r="AV28" s="148">
        <v>5.9058246396242726</v>
      </c>
      <c r="AW28" s="148">
        <v>6.242683825463005</v>
      </c>
      <c r="AX28" s="148">
        <v>6.8487174000234319</v>
      </c>
      <c r="AY28" s="148">
        <v>6.5862162528355626</v>
      </c>
      <c r="AZ28" s="148">
        <v>5.5360977589112936</v>
      </c>
      <c r="BA28" s="148">
        <v>5.3225623436522591</v>
      </c>
      <c r="BB28" s="148">
        <v>5.5059820197426941</v>
      </c>
      <c r="BC28" s="148">
        <v>6.2678697476241414</v>
      </c>
      <c r="BD28" s="148">
        <v>5.4155745569425546</v>
      </c>
      <c r="BE28" s="148">
        <v>5.589746971377167</v>
      </c>
      <c r="BF28" s="148">
        <v>5.8724573958641431</v>
      </c>
      <c r="BG28" s="148">
        <v>6.7397997223704165</v>
      </c>
      <c r="BH28" s="148">
        <v>6.9868831026764457</v>
      </c>
      <c r="BI28" s="148">
        <v>7.1034717486952257</v>
      </c>
      <c r="BJ28" s="148">
        <v>7.0859291530719899</v>
      </c>
      <c r="BK28" s="148">
        <v>5.9122659118698087</v>
      </c>
      <c r="BL28" s="148">
        <v>4.1631910813244337</v>
      </c>
      <c r="BM28" s="148">
        <v>5.0214805651947492</v>
      </c>
      <c r="BN28" s="148">
        <v>5.534004103870374</v>
      </c>
      <c r="BO28" s="148">
        <v>4.926828757449182</v>
      </c>
      <c r="BP28" s="148">
        <v>4.6358456730173572</v>
      </c>
      <c r="BQ28" s="148">
        <v>4.5241633339182963</v>
      </c>
      <c r="BR28" s="148">
        <v>4.3338621915705335</v>
      </c>
      <c r="BS28" s="148">
        <v>4.8914134057327185</v>
      </c>
      <c r="BT28" s="148">
        <v>5.3329038573529344</v>
      </c>
      <c r="BU28" s="148">
        <v>5.0960781044367724</v>
      </c>
      <c r="BV28" s="148">
        <v>4.8372117329874218</v>
      </c>
      <c r="BW28" s="148">
        <v>4.9331899075804717</v>
      </c>
      <c r="BX28" s="148">
        <v>5.3851376559915725</v>
      </c>
      <c r="BY28" s="149">
        <v>5.5322576803798782</v>
      </c>
      <c r="BZ28" s="149">
        <v>5.8738550768916502</v>
      </c>
      <c r="CA28" s="149">
        <v>6.4910322706740002</v>
      </c>
      <c r="CB28" s="149">
        <v>8.201449237653172</v>
      </c>
      <c r="CC28" s="149">
        <v>8.1300172631880407</v>
      </c>
      <c r="CD28" s="149">
        <v>8.8216100790202212</v>
      </c>
      <c r="CE28" s="149">
        <v>8.4734523653274501</v>
      </c>
      <c r="CF28" s="149">
        <v>8.280787813667871</v>
      </c>
      <c r="CG28" s="149">
        <v>8.0245380593240832</v>
      </c>
    </row>
    <row r="29" spans="1:85" ht="16" customHeight="1" x14ac:dyDescent="0.25">
      <c r="A29" s="147" t="s">
        <v>57</v>
      </c>
      <c r="B29" s="148">
        <v>1.1871063838529998</v>
      </c>
      <c r="C29" s="148">
        <v>1.4408825896899187</v>
      </c>
      <c r="D29" s="148">
        <v>1.6312050234090516</v>
      </c>
      <c r="E29" s="148">
        <v>1.7791490395439524</v>
      </c>
      <c r="F29" s="148">
        <v>2.0680691861813432</v>
      </c>
      <c r="G29" s="148">
        <v>1.9990543497883722</v>
      </c>
      <c r="H29" s="148">
        <v>1.8621865132161948</v>
      </c>
      <c r="I29" s="148">
        <v>2.0928310219014277</v>
      </c>
      <c r="J29" s="148">
        <v>2.4029449476825713</v>
      </c>
      <c r="K29" s="148">
        <v>2.7387692218655322</v>
      </c>
      <c r="L29" s="148">
        <v>2.9473966531305664</v>
      </c>
      <c r="M29" s="148">
        <v>2.7346915149629725</v>
      </c>
      <c r="N29" s="148">
        <v>2.8618846922524432</v>
      </c>
      <c r="O29" s="148">
        <v>2.8056791190736554</v>
      </c>
      <c r="P29" s="148">
        <v>3.4405285439176261</v>
      </c>
      <c r="Q29" s="148">
        <v>3.9263058339438515</v>
      </c>
      <c r="R29" s="148">
        <v>4.3994527379507211</v>
      </c>
      <c r="S29" s="148">
        <v>4.9726529158322625</v>
      </c>
      <c r="T29" s="148">
        <v>4.8111864070609247</v>
      </c>
      <c r="U29" s="148">
        <v>3.8115922384030676</v>
      </c>
      <c r="V29" s="148">
        <v>3.8488801628122102</v>
      </c>
      <c r="W29" s="148">
        <v>3.5265550698238122</v>
      </c>
      <c r="X29" s="148">
        <v>3.6526325737918293</v>
      </c>
      <c r="Y29" s="148">
        <v>4.1903458796066237</v>
      </c>
      <c r="Z29" s="148">
        <v>5.1582387931709714</v>
      </c>
      <c r="AA29" s="148">
        <v>5.830132827741962</v>
      </c>
      <c r="AB29" s="148">
        <v>6.6488688126616564</v>
      </c>
      <c r="AC29" s="148">
        <v>6.4221811088948346</v>
      </c>
      <c r="AD29" s="148">
        <v>7.171296607946509</v>
      </c>
      <c r="AE29" s="148">
        <v>7.9732111941140316</v>
      </c>
      <c r="AF29" s="148">
        <v>8.6323815709457712</v>
      </c>
      <c r="AG29" s="148">
        <v>10.080667150073769</v>
      </c>
      <c r="AH29" s="149">
        <v>11.114277559320739</v>
      </c>
      <c r="AI29" s="149">
        <v>11.881142126065777</v>
      </c>
      <c r="AJ29" s="149">
        <v>12.591628904918034</v>
      </c>
      <c r="AK29" s="149">
        <v>12.410508946019899</v>
      </c>
      <c r="AL29" s="136">
        <v>11.202544915062761</v>
      </c>
      <c r="AM29" s="136">
        <v>12.834060905636742</v>
      </c>
      <c r="AN29" s="136">
        <v>13.865247511700307</v>
      </c>
      <c r="AO29" s="136">
        <v>13.101667026563749</v>
      </c>
      <c r="AP29" s="136">
        <v>13.063277997823183</v>
      </c>
      <c r="AR29" s="147" t="s">
        <v>57</v>
      </c>
      <c r="AS29" s="148">
        <v>1.1871063838529998</v>
      </c>
      <c r="AT29" s="148">
        <v>1.4408825896899187</v>
      </c>
      <c r="AU29" s="148">
        <v>1.6312050234090516</v>
      </c>
      <c r="AV29" s="148">
        <v>1.7791490395439524</v>
      </c>
      <c r="AW29" s="148">
        <v>2.0680691861813432</v>
      </c>
      <c r="AX29" s="148">
        <v>1.9990543497883722</v>
      </c>
      <c r="AY29" s="148">
        <v>1.8621865132161948</v>
      </c>
      <c r="AZ29" s="148">
        <v>2.0928310219014277</v>
      </c>
      <c r="BA29" s="148">
        <v>2.5220097874326086</v>
      </c>
      <c r="BB29" s="148">
        <v>3.0144842442009887</v>
      </c>
      <c r="BC29" s="148">
        <v>3.2432320049317753</v>
      </c>
      <c r="BD29" s="148">
        <v>3.0769473855472951</v>
      </c>
      <c r="BE29" s="148">
        <v>3.2192105014798393</v>
      </c>
      <c r="BF29" s="148">
        <v>3.1579204931931644</v>
      </c>
      <c r="BG29" s="148">
        <v>3.8687951722923102</v>
      </c>
      <c r="BH29" s="148">
        <v>4.4180620873076268</v>
      </c>
      <c r="BI29" s="148">
        <v>4.9483447619672569</v>
      </c>
      <c r="BJ29" s="148">
        <v>5.5942345303112955</v>
      </c>
      <c r="BK29" s="148">
        <v>5.4125847079435392</v>
      </c>
      <c r="BL29" s="148">
        <v>4.2864261867465006</v>
      </c>
      <c r="BM29" s="148">
        <v>4.3291733580018503</v>
      </c>
      <c r="BN29" s="148">
        <v>3.9669999256131923</v>
      </c>
      <c r="BO29" s="148">
        <v>4.1103048116891294</v>
      </c>
      <c r="BP29" s="148">
        <v>4.7141391145574518</v>
      </c>
      <c r="BQ29" s="148">
        <v>5.8047948953452959</v>
      </c>
      <c r="BR29" s="148">
        <v>6.5607077850644675</v>
      </c>
      <c r="BS29" s="148">
        <v>7.4813083495504369</v>
      </c>
      <c r="BT29" s="148">
        <v>7.2258349468904566</v>
      </c>
      <c r="BU29" s="148">
        <v>8.0672496915814023</v>
      </c>
      <c r="BV29" s="148">
        <v>8.9698625933782861</v>
      </c>
      <c r="BW29" s="148">
        <v>9.711429272324331</v>
      </c>
      <c r="BX29" s="148">
        <v>11.403754706813325</v>
      </c>
      <c r="BY29" s="149">
        <v>12.781419205533126</v>
      </c>
      <c r="BZ29" s="149">
        <v>13.663313427089713</v>
      </c>
      <c r="CA29" s="150">
        <v>14.480373245901637</v>
      </c>
      <c r="CB29" s="150">
        <v>14.2720852854063</v>
      </c>
      <c r="CC29" s="150">
        <v>12.882926677405859</v>
      </c>
      <c r="CD29" s="150">
        <v>14.759170087891439</v>
      </c>
      <c r="CE29" s="150">
        <v>15.945034641214212</v>
      </c>
      <c r="CF29" s="150">
        <v>15.066917109072994</v>
      </c>
      <c r="CG29" s="150">
        <v>15.022769684591541</v>
      </c>
    </row>
    <row r="30" spans="1:85" ht="16" customHeight="1" x14ac:dyDescent="0.25">
      <c r="A30" s="147" t="s">
        <v>58</v>
      </c>
      <c r="B30" s="148">
        <v>1.0909947411302867</v>
      </c>
      <c r="C30" s="148">
        <v>1.1503370770585408</v>
      </c>
      <c r="D30" s="148">
        <v>1.311222074626772</v>
      </c>
      <c r="E30" s="148">
        <v>1.5800350920052915</v>
      </c>
      <c r="F30" s="148">
        <v>1.8538659632729</v>
      </c>
      <c r="G30" s="148">
        <v>2.1459142869607244</v>
      </c>
      <c r="H30" s="148">
        <v>2.2580805855350046</v>
      </c>
      <c r="I30" s="148">
        <v>2.5010038138160766</v>
      </c>
      <c r="J30" s="148">
        <v>2.6146740378139679</v>
      </c>
      <c r="K30" s="148">
        <v>2.7344196760049559</v>
      </c>
      <c r="L30" s="148">
        <v>2.9227259163288091</v>
      </c>
      <c r="M30" s="148">
        <v>3.0947965458802806</v>
      </c>
      <c r="N30" s="148">
        <v>3.217380019747246</v>
      </c>
      <c r="O30" s="148">
        <v>3.2912076241355868</v>
      </c>
      <c r="P30" s="148">
        <v>3.3516137643775372</v>
      </c>
      <c r="Q30" s="148">
        <v>3.2308626379411662</v>
      </c>
      <c r="R30" s="148">
        <v>3.619895464593653</v>
      </c>
      <c r="S30" s="148">
        <v>3.7115093479407522</v>
      </c>
      <c r="T30" s="148">
        <v>3.3752131022555725</v>
      </c>
      <c r="U30" s="148">
        <v>2.8277498174348095</v>
      </c>
      <c r="V30" s="148">
        <v>2.7072021989207009</v>
      </c>
      <c r="W30" s="148">
        <v>2.462112192067484</v>
      </c>
      <c r="X30" s="148">
        <v>3.1960771121702929</v>
      </c>
      <c r="Y30" s="148">
        <v>3.5559511594742452</v>
      </c>
      <c r="Z30" s="148">
        <v>5.2888821016152416</v>
      </c>
      <c r="AA30" s="148">
        <v>4.3590042297354934</v>
      </c>
      <c r="AB30" s="148">
        <v>4.52544818186899</v>
      </c>
      <c r="AC30" s="148">
        <v>5.9217797333911992</v>
      </c>
      <c r="AD30" s="148">
        <v>4.3914453458426523</v>
      </c>
      <c r="AE30" s="148">
        <v>5.588736094711015</v>
      </c>
      <c r="AF30" s="148">
        <v>5.7005365261283609</v>
      </c>
      <c r="AG30" s="148">
        <v>7.9287652748577715</v>
      </c>
      <c r="AH30" s="149">
        <v>7.2626348249280994</v>
      </c>
      <c r="AI30" s="149">
        <v>5.6290714083809981</v>
      </c>
      <c r="AJ30" s="149">
        <v>6.3388458928024516</v>
      </c>
      <c r="AK30" s="149">
        <v>4.9787259896699467</v>
      </c>
      <c r="AL30" s="136">
        <v>3.8181832217261906</v>
      </c>
      <c r="AM30" s="136">
        <v>4.7816627053928569</v>
      </c>
      <c r="AN30" s="136">
        <v>5.4741197484315993</v>
      </c>
      <c r="AO30" s="136">
        <v>6.6352379386880402</v>
      </c>
      <c r="AP30" s="169">
        <v>6.4704292094521634</v>
      </c>
      <c r="AR30" s="147" t="s">
        <v>58</v>
      </c>
      <c r="AS30" s="148">
        <v>1.49195862034911</v>
      </c>
      <c r="AT30" s="148">
        <v>1.5250680945851867</v>
      </c>
      <c r="AU30" s="148">
        <v>1.745401569536299</v>
      </c>
      <c r="AV30" s="148">
        <v>2.0593715805911663</v>
      </c>
      <c r="AW30" s="148">
        <v>2.4326338737580979</v>
      </c>
      <c r="AX30" s="148">
        <v>2.8090294314292743</v>
      </c>
      <c r="AY30" s="148">
        <v>2.9654311304013916</v>
      </c>
      <c r="AZ30" s="148">
        <v>3.2854515044963959</v>
      </c>
      <c r="BA30" s="148">
        <v>3.4408384039287983</v>
      </c>
      <c r="BB30" s="148">
        <v>3.5797607745806204</v>
      </c>
      <c r="BC30" s="148">
        <v>3.8084004364284483</v>
      </c>
      <c r="BD30" s="148">
        <v>4.1293942283693275</v>
      </c>
      <c r="BE30" s="148">
        <v>4.1353824710338243</v>
      </c>
      <c r="BF30" s="148">
        <v>4.2996556426729535</v>
      </c>
      <c r="BG30" s="148">
        <v>4.5063714479025707</v>
      </c>
      <c r="BH30" s="148">
        <v>4.4065633686532815</v>
      </c>
      <c r="BI30" s="148">
        <v>4.9698564803951539</v>
      </c>
      <c r="BJ30" s="148">
        <v>5.2119912019745538</v>
      </c>
      <c r="BK30" s="148">
        <v>4.746015763734305</v>
      </c>
      <c r="BL30" s="148">
        <v>4.0436422424704279</v>
      </c>
      <c r="BM30" s="148">
        <v>3.908993863214635</v>
      </c>
      <c r="BN30" s="148">
        <v>3.8190431739465245</v>
      </c>
      <c r="BO30" s="148">
        <v>5.0449120387572925</v>
      </c>
      <c r="BP30" s="148">
        <v>5.3771239266850319</v>
      </c>
      <c r="BQ30" s="148">
        <v>7.57731260743566</v>
      </c>
      <c r="BR30" s="148">
        <v>6.3761915915248855</v>
      </c>
      <c r="BS30" s="148">
        <v>6.7115358400519636</v>
      </c>
      <c r="BT30" s="148">
        <v>8.4663834071938719</v>
      </c>
      <c r="BU30" s="148">
        <v>6.580113494939539</v>
      </c>
      <c r="BV30" s="148">
        <v>8.254594131589938</v>
      </c>
      <c r="BW30" s="148">
        <v>8.5044133722834303</v>
      </c>
      <c r="BX30" s="148">
        <v>11.384344412481543</v>
      </c>
      <c r="BY30" s="149">
        <v>10.637394792618826</v>
      </c>
      <c r="BZ30" s="149">
        <v>8.5814708860913118</v>
      </c>
      <c r="CA30" s="150">
        <v>9.5039460078271247</v>
      </c>
      <c r="CB30" s="150">
        <v>7.715142256236116</v>
      </c>
      <c r="CC30" s="150">
        <v>6.1818622116815485</v>
      </c>
      <c r="CD30" s="150">
        <v>7.7413641026428568</v>
      </c>
      <c r="CE30" s="149">
        <v>8.7580023518435937</v>
      </c>
      <c r="CF30" s="149">
        <v>10.2041613059714</v>
      </c>
      <c r="CG30" s="170">
        <v>9.8503328397373089</v>
      </c>
    </row>
    <row r="31" spans="1:85" ht="16" customHeight="1" x14ac:dyDescent="0.25">
      <c r="A31" s="147" t="s">
        <v>33</v>
      </c>
      <c r="B31" s="148" t="s">
        <v>68</v>
      </c>
      <c r="C31" s="148" t="s">
        <v>68</v>
      </c>
      <c r="D31" s="148" t="s">
        <v>68</v>
      </c>
      <c r="E31" s="148" t="s">
        <v>68</v>
      </c>
      <c r="F31" s="148" t="s">
        <v>68</v>
      </c>
      <c r="G31" s="148" t="s">
        <v>68</v>
      </c>
      <c r="H31" s="148" t="s">
        <v>68</v>
      </c>
      <c r="I31" s="148" t="s">
        <v>68</v>
      </c>
      <c r="J31" s="148" t="s">
        <v>68</v>
      </c>
      <c r="K31" s="148" t="s">
        <v>68</v>
      </c>
      <c r="L31" s="148" t="s">
        <v>68</v>
      </c>
      <c r="M31" s="148" t="s">
        <v>68</v>
      </c>
      <c r="N31" s="148">
        <v>1.629224484239306</v>
      </c>
      <c r="O31" s="148">
        <v>2.3577560715035197</v>
      </c>
      <c r="P31" s="148">
        <v>2.9821392318932483</v>
      </c>
      <c r="Q31" s="148">
        <v>3.0180125424704256</v>
      </c>
      <c r="R31" s="148">
        <v>3.6688770833221653</v>
      </c>
      <c r="S31" s="148">
        <v>3.7372059076238173</v>
      </c>
      <c r="T31" s="148">
        <v>3.2566289690732035</v>
      </c>
      <c r="U31" s="148">
        <v>3.3047679189732593</v>
      </c>
      <c r="V31" s="148">
        <v>3.3006528336049605</v>
      </c>
      <c r="W31" s="148">
        <v>3.5448203923586421</v>
      </c>
      <c r="X31" s="148">
        <v>4.50582162197915</v>
      </c>
      <c r="Y31" s="148">
        <v>4.3341246863681722</v>
      </c>
      <c r="Z31" s="148">
        <v>4.4326045247823789</v>
      </c>
      <c r="AA31" s="148">
        <v>4.3156987425178732</v>
      </c>
      <c r="AB31" s="148">
        <v>5.1115890678025062</v>
      </c>
      <c r="AC31" s="148">
        <v>5.534868154341428</v>
      </c>
      <c r="AD31" s="148">
        <v>5.8206272816475613</v>
      </c>
      <c r="AE31" s="148">
        <v>8.1781681309842096</v>
      </c>
      <c r="AF31" s="148">
        <v>8.3933162364348988</v>
      </c>
      <c r="AG31" s="148">
        <v>9.0767524060310993</v>
      </c>
      <c r="AH31" s="149">
        <v>9.6314061810072467</v>
      </c>
      <c r="AI31" s="149">
        <v>9.4047644119522111</v>
      </c>
      <c r="AJ31" s="149">
        <v>9.8098470075949358</v>
      </c>
      <c r="AK31" s="149">
        <v>9.098711237507926</v>
      </c>
      <c r="AL31" s="136">
        <v>8.3630015982493369</v>
      </c>
      <c r="AM31" s="136">
        <v>8.9776859220334693</v>
      </c>
      <c r="AN31" s="136">
        <v>9.9441803974393217</v>
      </c>
      <c r="AO31" s="136">
        <v>10.077143425309501</v>
      </c>
      <c r="AP31" s="136">
        <v>9.8231936051352555</v>
      </c>
      <c r="AR31" s="147" t="s">
        <v>33</v>
      </c>
      <c r="AS31" s="148" t="s">
        <v>68</v>
      </c>
      <c r="AT31" s="148" t="s">
        <v>68</v>
      </c>
      <c r="AU31" s="148" t="s">
        <v>68</v>
      </c>
      <c r="AV31" s="148" t="s">
        <v>68</v>
      </c>
      <c r="AW31" s="148" t="s">
        <v>68</v>
      </c>
      <c r="AX31" s="148" t="s">
        <v>68</v>
      </c>
      <c r="AY31" s="148" t="s">
        <v>68</v>
      </c>
      <c r="AZ31" s="148" t="s">
        <v>68</v>
      </c>
      <c r="BA31" s="148" t="s">
        <v>68</v>
      </c>
      <c r="BB31" s="148" t="s">
        <v>68</v>
      </c>
      <c r="BC31" s="148" t="s">
        <v>68</v>
      </c>
      <c r="BD31" s="148" t="s">
        <v>68</v>
      </c>
      <c r="BE31" s="148">
        <v>1.629224484239306</v>
      </c>
      <c r="BF31" s="148">
        <v>2.3577560715035197</v>
      </c>
      <c r="BG31" s="148">
        <v>3.0849716191999117</v>
      </c>
      <c r="BH31" s="148">
        <v>3.2278362716136071</v>
      </c>
      <c r="BI31" s="148">
        <v>3.9249667942663047</v>
      </c>
      <c r="BJ31" s="148">
        <v>4.1865264652198109</v>
      </c>
      <c r="BK31" s="148">
        <v>3.8099578042074946</v>
      </c>
      <c r="BL31" s="148">
        <v>4.0324390977848399</v>
      </c>
      <c r="BM31" s="148">
        <v>4.0272018276814432</v>
      </c>
      <c r="BN31" s="148">
        <v>4.3246200755833346</v>
      </c>
      <c r="BO31" s="148">
        <v>5.4971362699136384</v>
      </c>
      <c r="BP31" s="148">
        <v>5.5866769224059976</v>
      </c>
      <c r="BQ31" s="148">
        <v>5.7915166757192145</v>
      </c>
      <c r="BR31" s="148">
        <v>5.6296922287226581</v>
      </c>
      <c r="BS31" s="148">
        <v>6.6510023757794086</v>
      </c>
      <c r="BT31" s="148">
        <v>7.1797595187213847</v>
      </c>
      <c r="BU31" s="148">
        <v>7.5421003629371146</v>
      </c>
      <c r="BV31" s="148">
        <v>10.529845177312733</v>
      </c>
      <c r="BW31" s="148">
        <v>10.74154244922855</v>
      </c>
      <c r="BX31" s="148">
        <v>11.597709773283068</v>
      </c>
      <c r="BY31" s="149">
        <v>12.364706816568003</v>
      </c>
      <c r="BZ31" s="149">
        <v>12.045257421952742</v>
      </c>
      <c r="CA31" s="150">
        <v>12.564339665822786</v>
      </c>
      <c r="CB31" s="150">
        <v>11.664851716296765</v>
      </c>
      <c r="CC31" s="150">
        <v>10.713239989814323</v>
      </c>
      <c r="CD31" s="150">
        <v>11.504739264629817</v>
      </c>
      <c r="CE31" s="149">
        <v>12.736814926129153</v>
      </c>
      <c r="CF31" s="149">
        <v>12.905594116855506</v>
      </c>
      <c r="CG31" s="170">
        <v>12.208045104024807</v>
      </c>
    </row>
    <row r="32" spans="1:85" ht="16" customHeight="1" x14ac:dyDescent="0.25">
      <c r="A32" s="147" t="s">
        <v>67</v>
      </c>
      <c r="B32" s="148">
        <v>1.1208318452142432</v>
      </c>
      <c r="C32" s="148">
        <v>1.0916998729324425</v>
      </c>
      <c r="D32" s="148">
        <v>1.0007709074642464</v>
      </c>
      <c r="E32" s="148">
        <v>0.99838933064420876</v>
      </c>
      <c r="F32" s="148">
        <v>1.0358208878612263</v>
      </c>
      <c r="G32" s="148">
        <v>1.0320030982853889</v>
      </c>
      <c r="H32" s="148">
        <v>1.01758347953703</v>
      </c>
      <c r="I32" s="148">
        <v>1.1380830271483977</v>
      </c>
      <c r="J32" s="148">
        <v>1.1915935406519294</v>
      </c>
      <c r="K32" s="148">
        <v>1.1160238782844192</v>
      </c>
      <c r="L32" s="148">
        <v>1.1309599625643425</v>
      </c>
      <c r="M32" s="148" t="s">
        <v>68</v>
      </c>
      <c r="N32" s="148" t="s">
        <v>68</v>
      </c>
      <c r="O32" s="148" t="s">
        <v>68</v>
      </c>
      <c r="P32" s="148">
        <v>2.2945610043489189</v>
      </c>
      <c r="Q32" s="148">
        <v>2.2687888187257306</v>
      </c>
      <c r="R32" s="148">
        <v>2.4255996368934838</v>
      </c>
      <c r="S32" s="148">
        <v>2.4573899779128956</v>
      </c>
      <c r="T32" s="148">
        <v>2.1379044684129433</v>
      </c>
      <c r="U32" s="148">
        <v>2.0858667317136672</v>
      </c>
      <c r="V32" s="148">
        <v>2.8923704656386287</v>
      </c>
      <c r="W32" s="148">
        <v>4.2133547157222067</v>
      </c>
      <c r="X32" s="148">
        <v>5.645113036426733</v>
      </c>
      <c r="Y32" s="148">
        <v>5.6926434428740134</v>
      </c>
      <c r="Z32" s="148">
        <v>7.6919456404638993</v>
      </c>
      <c r="AA32" s="148">
        <v>8.1701856795165053</v>
      </c>
      <c r="AB32" s="148">
        <v>8.3287514549013508</v>
      </c>
      <c r="AC32" s="148">
        <v>8.7841601812476462</v>
      </c>
      <c r="AD32" s="148">
        <v>8.8401594862966242</v>
      </c>
      <c r="AE32" s="148">
        <v>10.451971870316898</v>
      </c>
      <c r="AF32" s="148">
        <v>12.438051725716416</v>
      </c>
      <c r="AG32" s="148">
        <v>11.585154988128469</v>
      </c>
      <c r="AH32" s="149">
        <v>12.558015094761755</v>
      </c>
      <c r="AI32" s="149">
        <v>12.075988895354044</v>
      </c>
      <c r="AJ32" s="149">
        <v>12.701074103585658</v>
      </c>
      <c r="AK32" s="149">
        <v>10.819505311671088</v>
      </c>
      <c r="AL32" s="136">
        <v>9.3351422863485034</v>
      </c>
      <c r="AM32" s="136">
        <v>10.489711576327434</v>
      </c>
      <c r="AN32" s="136">
        <v>10.771035273238365</v>
      </c>
      <c r="AO32" s="136">
        <v>11.250499336021793</v>
      </c>
      <c r="AP32" s="169">
        <v>11.899455997805559</v>
      </c>
      <c r="AR32" s="147" t="s">
        <v>67</v>
      </c>
      <c r="AS32" s="148">
        <v>1.1208318452142432</v>
      </c>
      <c r="AT32" s="148">
        <v>1.0916998729324425</v>
      </c>
      <c r="AU32" s="148">
        <v>1.0007709074642464</v>
      </c>
      <c r="AV32" s="148">
        <v>0.99838933064420876</v>
      </c>
      <c r="AW32" s="148">
        <v>1.0358208878612263</v>
      </c>
      <c r="AX32" s="148">
        <v>1.0320030982853889</v>
      </c>
      <c r="AY32" s="148">
        <v>1.01758347953703</v>
      </c>
      <c r="AZ32" s="148">
        <v>1.1380830271483977</v>
      </c>
      <c r="BA32" s="148">
        <v>1.1915935406519294</v>
      </c>
      <c r="BB32" s="148">
        <v>1.1160238782844192</v>
      </c>
      <c r="BC32" s="148">
        <v>1.1309599625643425</v>
      </c>
      <c r="BD32" s="148">
        <v>1.1794093376075157</v>
      </c>
      <c r="BE32" s="148">
        <v>1.2907147053108474</v>
      </c>
      <c r="BF32" s="148">
        <v>2.0683532860931573</v>
      </c>
      <c r="BG32" s="148">
        <v>2.4217332055420075</v>
      </c>
      <c r="BH32" s="148">
        <v>2.4051641029114306</v>
      </c>
      <c r="BI32" s="148">
        <v>2.5714007079635839</v>
      </c>
      <c r="BJ32" s="148">
        <v>2.6054353191840471</v>
      </c>
      <c r="BK32" s="148">
        <v>2.2665938635989646</v>
      </c>
      <c r="BL32" s="148">
        <v>2.2114237582828391</v>
      </c>
      <c r="BM32" s="148">
        <v>3.1478895322751925</v>
      </c>
      <c r="BN32" s="148">
        <v>4.6839403529499588</v>
      </c>
      <c r="BO32" s="148">
        <v>6.2699988830628008</v>
      </c>
      <c r="BP32" s="148">
        <v>6.2975888892972822</v>
      </c>
      <c r="BQ32" s="148">
        <v>8.7710315396656675</v>
      </c>
      <c r="BR32" s="148">
        <v>9.7236669137909129</v>
      </c>
      <c r="BS32" s="148">
        <v>9.9176546219667561</v>
      </c>
      <c r="BT32" s="148">
        <v>10.436774523911135</v>
      </c>
      <c r="BU32" s="148">
        <v>10.521718998548376</v>
      </c>
      <c r="BV32" s="148">
        <v>12.438644386125224</v>
      </c>
      <c r="BW32" s="148">
        <v>14.808052985774131</v>
      </c>
      <c r="BX32" s="148">
        <v>13.788992761591842</v>
      </c>
      <c r="BY32" s="149">
        <v>15.069184405715669</v>
      </c>
      <c r="BZ32" s="149">
        <v>14.491511123347351</v>
      </c>
      <c r="CA32" s="149">
        <v>15.24137476759628</v>
      </c>
      <c r="CB32" s="149">
        <v>12.983378197612732</v>
      </c>
      <c r="CC32" s="149">
        <v>11.202181631520533</v>
      </c>
      <c r="CD32" s="149">
        <v>12.587688318584069</v>
      </c>
      <c r="CE32" s="149">
        <v>12.925236585330387</v>
      </c>
      <c r="CF32" s="149">
        <v>13.500625748326641</v>
      </c>
      <c r="CG32" s="149">
        <v>14.279364740553628</v>
      </c>
    </row>
    <row r="33" spans="1:85" ht="16" customHeight="1" x14ac:dyDescent="0.25">
      <c r="A33" s="147" t="s">
        <v>59</v>
      </c>
      <c r="B33" s="148">
        <v>3.4005626560637046</v>
      </c>
      <c r="C33" s="148">
        <v>3.1213155110076967</v>
      </c>
      <c r="D33" s="148">
        <v>3.161630580300383</v>
      </c>
      <c r="E33" s="148">
        <v>3.6563811494551883</v>
      </c>
      <c r="F33" s="148">
        <v>4.2112991818993741</v>
      </c>
      <c r="G33" s="148">
        <v>4.4684092221448592</v>
      </c>
      <c r="H33" s="148">
        <v>4.5699363750710598</v>
      </c>
      <c r="I33" s="148">
        <v>5.5721568443194718</v>
      </c>
      <c r="J33" s="148">
        <v>6.0884592827823631</v>
      </c>
      <c r="K33" s="148">
        <v>5.7440837506501525</v>
      </c>
      <c r="L33" s="148">
        <v>5.6561939757246034</v>
      </c>
      <c r="M33" s="148">
        <v>6.2348119006355542</v>
      </c>
      <c r="N33" s="148">
        <v>6.3541699694840172</v>
      </c>
      <c r="O33" s="148">
        <v>6.828960781300907</v>
      </c>
      <c r="P33" s="148">
        <v>7.9166270138991353</v>
      </c>
      <c r="Q33" s="148">
        <v>8.572755436857836</v>
      </c>
      <c r="R33" s="148">
        <v>9.8371319660398697</v>
      </c>
      <c r="S33" s="148">
        <v>9.5956641534527432</v>
      </c>
      <c r="T33" s="148">
        <v>7.7679951338501567</v>
      </c>
      <c r="U33" s="148">
        <v>7.6484106108370966</v>
      </c>
      <c r="V33" s="148">
        <v>7.5064377371096516</v>
      </c>
      <c r="W33" s="148">
        <v>6.8408230658444396</v>
      </c>
      <c r="X33" s="148">
        <v>7.0295183614529835</v>
      </c>
      <c r="Y33" s="148">
        <v>7.270249454314671</v>
      </c>
      <c r="Z33" s="148">
        <v>7.5852015886282658</v>
      </c>
      <c r="AA33" s="148">
        <v>7.2285169552489581</v>
      </c>
      <c r="AB33" s="148">
        <v>7.108580391382584</v>
      </c>
      <c r="AC33" s="148">
        <v>6.6775327643329989</v>
      </c>
      <c r="AD33" s="148">
        <v>6.3318519310201706</v>
      </c>
      <c r="AE33" s="148">
        <v>7.8258649664741684</v>
      </c>
      <c r="AF33" s="148">
        <v>9.5069202927907188</v>
      </c>
      <c r="AG33" s="148">
        <v>10.553080048431955</v>
      </c>
      <c r="AH33" s="150">
        <v>12.541959296649953</v>
      </c>
      <c r="AI33" s="150">
        <v>11.625090036266666</v>
      </c>
      <c r="AJ33" s="150">
        <v>11.759223300970872</v>
      </c>
      <c r="AK33" s="150">
        <v>11.36383606557377</v>
      </c>
      <c r="AL33" s="136">
        <v>11.725431392931393</v>
      </c>
      <c r="AM33" s="136">
        <v>12.973142131979694</v>
      </c>
      <c r="AN33" s="136">
        <v>13.495531404252731</v>
      </c>
      <c r="AO33" s="136">
        <v>12.995478212573175</v>
      </c>
      <c r="AP33" s="136">
        <v>13.614405065627878</v>
      </c>
      <c r="AR33" s="147" t="s">
        <v>59</v>
      </c>
      <c r="AS33" s="148">
        <v>3.4005626560637046</v>
      </c>
      <c r="AT33" s="148">
        <v>3.1213155110076967</v>
      </c>
      <c r="AU33" s="148">
        <v>3.161630580300383</v>
      </c>
      <c r="AV33" s="148">
        <v>3.6563811494551883</v>
      </c>
      <c r="AW33" s="148">
        <v>4.2112991818993741</v>
      </c>
      <c r="AX33" s="148">
        <v>4.4684092221448592</v>
      </c>
      <c r="AY33" s="148">
        <v>4.5699363750710598</v>
      </c>
      <c r="AZ33" s="148">
        <v>5.5721568443194718</v>
      </c>
      <c r="BA33" s="148">
        <v>6.0884592827823631</v>
      </c>
      <c r="BB33" s="148">
        <v>5.7440837506501525</v>
      </c>
      <c r="BC33" s="148">
        <v>5.6561939757246034</v>
      </c>
      <c r="BD33" s="148">
        <v>6.2348119006355542</v>
      </c>
      <c r="BE33" s="148">
        <v>6.3541699694840172</v>
      </c>
      <c r="BF33" s="148">
        <v>6.828960781300907</v>
      </c>
      <c r="BG33" s="148">
        <v>7.9166270138991353</v>
      </c>
      <c r="BH33" s="148">
        <v>8.572755436857836</v>
      </c>
      <c r="BI33" s="148">
        <v>10.47507131424627</v>
      </c>
      <c r="BJ33" s="148">
        <v>10.217749349786795</v>
      </c>
      <c r="BK33" s="148">
        <v>8.2732305897103284</v>
      </c>
      <c r="BL33" s="148">
        <v>8.1438710695685153</v>
      </c>
      <c r="BM33" s="148">
        <v>8.0699347069639096</v>
      </c>
      <c r="BN33" s="148">
        <v>7.353493444348798</v>
      </c>
      <c r="BO33" s="148">
        <v>7.5645519603926132</v>
      </c>
      <c r="BP33" s="148">
        <v>7.822582893423383</v>
      </c>
      <c r="BQ33" s="148">
        <v>8.1634252391419455</v>
      </c>
      <c r="BR33" s="148">
        <v>7.7774626535515825</v>
      </c>
      <c r="BS33" s="148">
        <v>7.6384124702433978</v>
      </c>
      <c r="BT33" s="148">
        <v>7.1978599927225826</v>
      </c>
      <c r="BU33" s="148">
        <v>6.813951494260154</v>
      </c>
      <c r="BV33" s="148">
        <v>8.4201069652154494</v>
      </c>
      <c r="BW33" s="148">
        <v>10.512528072829388</v>
      </c>
      <c r="BX33" s="148">
        <v>11.653717552747674</v>
      </c>
      <c r="BY33" s="150">
        <v>13.893713564221617</v>
      </c>
      <c r="BZ33" s="150">
        <v>12.8838577472</v>
      </c>
      <c r="CA33" s="150">
        <v>13.036461704422868</v>
      </c>
      <c r="CB33" s="150">
        <v>12.703879781420763</v>
      </c>
      <c r="CC33" s="150">
        <v>13.472603950103951</v>
      </c>
      <c r="CD33" s="150">
        <v>15.064492385786801</v>
      </c>
      <c r="CE33" s="149">
        <v>15.852694933163004</v>
      </c>
      <c r="CF33" s="149">
        <v>15.895283937862619</v>
      </c>
      <c r="CG33" s="149">
        <v>16.615939720749228</v>
      </c>
    </row>
    <row r="34" spans="1:85" ht="16" customHeight="1" x14ac:dyDescent="0.25">
      <c r="A34" s="147" t="s">
        <v>60</v>
      </c>
      <c r="B34" s="148" t="s">
        <v>68</v>
      </c>
      <c r="C34" s="148">
        <v>2.0263988429999999</v>
      </c>
      <c r="D34" s="148">
        <v>3.3099264449999994</v>
      </c>
      <c r="E34" s="148">
        <v>3.3634742536300073</v>
      </c>
      <c r="F34" s="148">
        <v>3.6206821698735845</v>
      </c>
      <c r="G34" s="148">
        <v>3.0900123925714285</v>
      </c>
      <c r="H34" s="148">
        <v>2.8393605042363954</v>
      </c>
      <c r="I34" s="148">
        <v>2.5796210632297867</v>
      </c>
      <c r="J34" s="148">
        <v>2.1326302750652788</v>
      </c>
      <c r="K34" s="148">
        <v>1.6900458609539153</v>
      </c>
      <c r="L34" s="148">
        <v>2.0731074310696957</v>
      </c>
      <c r="M34" s="148">
        <v>2.4575234929742482</v>
      </c>
      <c r="N34" s="148">
        <v>3.2097639362937023</v>
      </c>
      <c r="O34" s="148">
        <v>4.4548205190678258</v>
      </c>
      <c r="P34" s="148">
        <v>5.5527818917957772</v>
      </c>
      <c r="Q34" s="148">
        <v>4.1065694258059384</v>
      </c>
      <c r="R34" s="148">
        <v>3.9804187156281863</v>
      </c>
      <c r="S34" s="148">
        <v>4.6802058525754537</v>
      </c>
      <c r="T34" s="148">
        <v>4.0363722001270528</v>
      </c>
      <c r="U34" s="148">
        <v>3.9459412826415581</v>
      </c>
      <c r="V34" s="148">
        <v>4.276483796590365</v>
      </c>
      <c r="W34" s="148">
        <v>4.5514578874737266</v>
      </c>
      <c r="X34" s="148">
        <v>4.6950845451638772</v>
      </c>
      <c r="Y34" s="148">
        <v>5.3338826502206507</v>
      </c>
      <c r="Z34" s="148">
        <v>5.2208681285448257</v>
      </c>
      <c r="AA34" s="148">
        <v>4.8911852759342276</v>
      </c>
      <c r="AB34" s="148">
        <v>5.0939313840684957</v>
      </c>
      <c r="AC34" s="148">
        <v>4.7196359580325975</v>
      </c>
      <c r="AD34" s="148">
        <v>4.7749144448504675</v>
      </c>
      <c r="AE34" s="148">
        <v>7.0564682723335448</v>
      </c>
      <c r="AF34" s="148">
        <v>8.3081984415596146</v>
      </c>
      <c r="AG34" s="148">
        <v>9.3554302765170938</v>
      </c>
      <c r="AH34" s="149">
        <v>8.2760805940567117</v>
      </c>
      <c r="AI34" s="149">
        <v>9.148548712755014</v>
      </c>
      <c r="AJ34" s="149">
        <v>9.5371758530183719</v>
      </c>
      <c r="AK34" s="149">
        <v>8.0773426222019182</v>
      </c>
      <c r="AL34" s="136">
        <v>7.4550716121924356</v>
      </c>
      <c r="AM34" s="136">
        <v>8.1366311714096646</v>
      </c>
      <c r="AN34" s="136">
        <v>7.0627586847778732</v>
      </c>
      <c r="AO34" s="136">
        <v>6.2603835414496656</v>
      </c>
      <c r="AP34" s="136">
        <v>6.6918450622082819</v>
      </c>
      <c r="AR34" s="147" t="s">
        <v>60</v>
      </c>
      <c r="AS34" s="148" t="s">
        <v>68</v>
      </c>
      <c r="AT34" s="148">
        <v>2.1554688329999996</v>
      </c>
      <c r="AU34" s="148">
        <v>3.4592464349999994</v>
      </c>
      <c r="AV34" s="148">
        <v>3.5298396468203088</v>
      </c>
      <c r="AW34" s="148">
        <v>3.8003459613139059</v>
      </c>
      <c r="AX34" s="148">
        <v>3.2446203788571424</v>
      </c>
      <c r="AY34" s="148">
        <v>2.9819417822569059</v>
      </c>
      <c r="AZ34" s="148">
        <v>2.9789432092405894</v>
      </c>
      <c r="BA34" s="148">
        <v>2.4636043316521801</v>
      </c>
      <c r="BB34" s="148">
        <v>1.9876590085743513</v>
      </c>
      <c r="BC34" s="148">
        <v>2.3876697819732624</v>
      </c>
      <c r="BD34" s="148">
        <v>2.8529721569293494</v>
      </c>
      <c r="BE34" s="148">
        <v>3.774693295053571</v>
      </c>
      <c r="BF34" s="148">
        <v>5.2388396896155376</v>
      </c>
      <c r="BG34" s="148">
        <v>6.5591928634672145</v>
      </c>
      <c r="BH34" s="148">
        <v>4.9586739750977369</v>
      </c>
      <c r="BI34" s="148">
        <v>4.8063552734952824</v>
      </c>
      <c r="BJ34" s="148">
        <v>5.6513488764533992</v>
      </c>
      <c r="BK34" s="148">
        <v>4.8739197548414603</v>
      </c>
      <c r="BL34" s="148">
        <v>4.7647240101576731</v>
      </c>
      <c r="BM34" s="148">
        <v>5.1638541205796979</v>
      </c>
      <c r="BN34" s="148">
        <v>5.5843956490988074</v>
      </c>
      <c r="BO34" s="148">
        <v>5.8052697297137748</v>
      </c>
      <c r="BP34" s="148">
        <v>6.6086797662168992</v>
      </c>
      <c r="BQ34" s="148">
        <v>6.468668651212413</v>
      </c>
      <c r="BR34" s="148">
        <v>6.0601709024454555</v>
      </c>
      <c r="BS34" s="148">
        <v>6.4916864691655505</v>
      </c>
      <c r="BT34" s="148">
        <v>6.0146858247777741</v>
      </c>
      <c r="BU34" s="148">
        <v>6.0851325147418027</v>
      </c>
      <c r="BV34" s="148">
        <v>8.9934885614521374</v>
      </c>
      <c r="BW34" s="148">
        <v>10.588091810996032</v>
      </c>
      <c r="BX34" s="148">
        <v>11.922547558912237</v>
      </c>
      <c r="BY34" s="149">
        <v>10.547028824682235</v>
      </c>
      <c r="BZ34" s="149">
        <v>11.65891047953499</v>
      </c>
      <c r="CA34" s="149">
        <v>12.154176907086615</v>
      </c>
      <c r="CB34" s="149">
        <v>10.294065554728185</v>
      </c>
      <c r="CC34" s="149">
        <v>9.5007250091810498</v>
      </c>
      <c r="CD34" s="149">
        <v>10.107514626075448</v>
      </c>
      <c r="CE34" s="149">
        <v>8.765165477959858</v>
      </c>
      <c r="CF34" s="149">
        <v>7.7866438051600664</v>
      </c>
      <c r="CG34" s="149">
        <v>8.2943277095470016</v>
      </c>
    </row>
    <row r="35" spans="1:85" ht="16" customHeight="1" thickBot="1" x14ac:dyDescent="0.3">
      <c r="A35" s="151" t="s">
        <v>18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>
        <v>4.949583322133333</v>
      </c>
      <c r="AC35" s="152">
        <v>5.383561711733333</v>
      </c>
      <c r="AD35" s="152">
        <v>5.069332210352381</v>
      </c>
      <c r="AE35" s="152">
        <v>5.853927954704762</v>
      </c>
      <c r="AF35" s="152">
        <v>7.028464536409456</v>
      </c>
      <c r="AG35" s="153">
        <v>7.1384929636231709</v>
      </c>
      <c r="AH35" s="154">
        <v>6.9611188082194566</v>
      </c>
      <c r="AI35" s="154">
        <v>7.1391511371832657</v>
      </c>
      <c r="AJ35" s="154">
        <v>7.3896997180952386</v>
      </c>
      <c r="AK35" s="154">
        <v>7.2365643374285709</v>
      </c>
      <c r="AL35" s="154">
        <v>7.8799508274285719</v>
      </c>
      <c r="AM35" s="154">
        <v>8.8559486562857135</v>
      </c>
      <c r="AN35" s="154">
        <v>9.5311078424313145</v>
      </c>
      <c r="AO35" s="154">
        <v>9.1892013247394289</v>
      </c>
      <c r="AP35" s="154">
        <v>9.7296495326764454</v>
      </c>
      <c r="AR35" s="151" t="s">
        <v>18</v>
      </c>
      <c r="AS35" s="152">
        <v>2.190544</v>
      </c>
      <c r="AT35" s="152">
        <v>2.3060504879999995</v>
      </c>
      <c r="AU35" s="152">
        <v>3.0859464599999997</v>
      </c>
      <c r="AV35" s="152">
        <v>3.9282644379999994</v>
      </c>
      <c r="AW35" s="152">
        <v>4.7372440939999994</v>
      </c>
      <c r="AX35" s="152">
        <v>5.6668121640000004</v>
      </c>
      <c r="AY35" s="152">
        <v>6.0710710639999999</v>
      </c>
      <c r="AZ35" s="152">
        <v>5.0549167499999985</v>
      </c>
      <c r="BA35" s="152">
        <v>4.5320175029999996</v>
      </c>
      <c r="BB35" s="152">
        <v>4.2105656670000009</v>
      </c>
      <c r="BC35" s="152">
        <v>4.6711601759999999</v>
      </c>
      <c r="BD35" s="152">
        <v>4.4197462500000002</v>
      </c>
      <c r="BE35" s="152">
        <v>4.5690793979999995</v>
      </c>
      <c r="BF35" s="152">
        <v>4.7059285000000006</v>
      </c>
      <c r="BG35" s="152">
        <v>5.5547877779999997</v>
      </c>
      <c r="BH35" s="152">
        <v>5.4873697199999993</v>
      </c>
      <c r="BI35" s="152">
        <v>5.3294170000000003</v>
      </c>
      <c r="BJ35" s="152">
        <v>5.3764521130000009</v>
      </c>
      <c r="BK35" s="152">
        <v>5.1465150000000008</v>
      </c>
      <c r="BL35" s="152">
        <v>4.9854601159999996</v>
      </c>
      <c r="BM35" s="152">
        <v>5.0436274559999994</v>
      </c>
      <c r="BN35" s="152">
        <v>5.4167149999999999</v>
      </c>
      <c r="BO35" s="152">
        <v>5.9014794500000001</v>
      </c>
      <c r="BP35" s="152">
        <v>5.6348803899999993</v>
      </c>
      <c r="BQ35" s="152">
        <v>5.3261911983700001</v>
      </c>
      <c r="BR35" s="152">
        <v>4.8955611026600003</v>
      </c>
      <c r="BS35" s="152">
        <v>5.1970624882400003</v>
      </c>
      <c r="BT35" s="152">
        <v>5.6527397973199998</v>
      </c>
      <c r="BU35" s="152">
        <v>5.3227988208700001</v>
      </c>
      <c r="BV35" s="152">
        <v>6.1466243524399999</v>
      </c>
      <c r="BW35" s="152">
        <v>7.3798877632299291</v>
      </c>
      <c r="BX35" s="153">
        <v>7.4954176118043296</v>
      </c>
      <c r="BY35" s="154">
        <v>7.3091747486304302</v>
      </c>
      <c r="BZ35" s="154">
        <v>7.4961086940424293</v>
      </c>
      <c r="CA35" s="154">
        <v>7.7591847040000008</v>
      </c>
      <c r="CB35" s="154">
        <v>7.5983925543000002</v>
      </c>
      <c r="CC35" s="154">
        <v>8.2739483688000011</v>
      </c>
      <c r="CD35" s="154">
        <v>9.2987460890999998</v>
      </c>
      <c r="CE35" s="154">
        <v>10.007663234552881</v>
      </c>
      <c r="CF35" s="226">
        <v>9.6486613909764003</v>
      </c>
      <c r="CG35" s="154">
        <v>10.216132009310268</v>
      </c>
    </row>
    <row r="36" spans="1:85" ht="18" customHeight="1" thickTop="1" x14ac:dyDescent="0.25">
      <c r="A36" s="155" t="s">
        <v>61</v>
      </c>
      <c r="B36" s="149">
        <f t="shared" ref="B36:AG36" si="0">MEDIAN(B7:B21,B23:B35)</f>
        <v>2.4770836509928169</v>
      </c>
      <c r="C36" s="149">
        <f t="shared" si="0"/>
        <v>2.6438800267767939</v>
      </c>
      <c r="D36" s="149">
        <f t="shared" si="0"/>
        <v>3.2357785126501915</v>
      </c>
      <c r="E36" s="149">
        <f t="shared" si="0"/>
        <v>3.552732055711572</v>
      </c>
      <c r="F36" s="149">
        <f t="shared" si="0"/>
        <v>3.9288819819824239</v>
      </c>
      <c r="G36" s="149">
        <f t="shared" si="0"/>
        <v>4.3951938261428936</v>
      </c>
      <c r="H36" s="149">
        <f t="shared" si="0"/>
        <v>4.5194069983381624</v>
      </c>
      <c r="I36" s="149">
        <f t="shared" si="0"/>
        <v>5.0295552663808945</v>
      </c>
      <c r="J36" s="149">
        <f t="shared" si="0"/>
        <v>5.1836955748335587</v>
      </c>
      <c r="K36" s="149">
        <f t="shared" si="0"/>
        <v>5.135038439963429</v>
      </c>
      <c r="L36" s="149">
        <f t="shared" si="0"/>
        <v>5.4124512494150672</v>
      </c>
      <c r="M36" s="149">
        <f t="shared" si="0"/>
        <v>6.0373375528188085</v>
      </c>
      <c r="N36" s="149">
        <f t="shared" si="0"/>
        <v>5.6267313157687857</v>
      </c>
      <c r="O36" s="149">
        <f t="shared" si="0"/>
        <v>5.9211682307764892</v>
      </c>
      <c r="P36" s="149">
        <f t="shared" si="0"/>
        <v>6.0491187979788972</v>
      </c>
      <c r="Q36" s="149">
        <f t="shared" si="0"/>
        <v>5.7988888298776367</v>
      </c>
      <c r="R36" s="149">
        <f t="shared" si="0"/>
        <v>6.3198676529494531</v>
      </c>
      <c r="S36" s="149">
        <f t="shared" si="0"/>
        <v>6.4265316680713234</v>
      </c>
      <c r="T36" s="149">
        <f t="shared" si="0"/>
        <v>5.477182422635682</v>
      </c>
      <c r="U36" s="149">
        <f t="shared" si="0"/>
        <v>5.5137514659261067</v>
      </c>
      <c r="V36" s="149">
        <f t="shared" si="0"/>
        <v>5.8216199718227415</v>
      </c>
      <c r="W36" s="149">
        <f t="shared" si="0"/>
        <v>5.2963713374921548</v>
      </c>
      <c r="X36" s="149">
        <f t="shared" si="0"/>
        <v>5.645113036426733</v>
      </c>
      <c r="Y36" s="149">
        <f t="shared" si="0"/>
        <v>5.6926434428740134</v>
      </c>
      <c r="Z36" s="149">
        <f t="shared" si="0"/>
        <v>6.2457992426419899</v>
      </c>
      <c r="AA36" s="149">
        <f t="shared" si="0"/>
        <v>6.4706134438797882</v>
      </c>
      <c r="AB36" s="149">
        <f t="shared" si="0"/>
        <v>6.7506840638577632</v>
      </c>
      <c r="AC36" s="149">
        <f t="shared" si="0"/>
        <v>6.6775327643329989</v>
      </c>
      <c r="AD36" s="149">
        <f t="shared" si="0"/>
        <v>7.438550596978553</v>
      </c>
      <c r="AE36" s="149">
        <f t="shared" si="0"/>
        <v>9.9117729836221606</v>
      </c>
      <c r="AF36" s="149">
        <f t="shared" si="0"/>
        <v>10.657608914047401</v>
      </c>
      <c r="AG36" s="149">
        <f t="shared" si="0"/>
        <v>10.553080048431955</v>
      </c>
      <c r="AH36" s="149">
        <v>11.524235808039574</v>
      </c>
      <c r="AI36" s="149">
        <f t="shared" ref="AI36:AN36" si="1">MEDIAN(AI7:AI21,AI23:AI35)</f>
        <v>11.480625122571276</v>
      </c>
      <c r="AJ36" s="149">
        <f t="shared" si="1"/>
        <v>11.642161451282249</v>
      </c>
      <c r="AK36" s="149">
        <f t="shared" si="1"/>
        <v>10.501140251989389</v>
      </c>
      <c r="AL36" s="149">
        <f t="shared" si="1"/>
        <v>9.0098843507214212</v>
      </c>
      <c r="AM36" s="149">
        <f t="shared" si="1"/>
        <v>10.087354314159292</v>
      </c>
      <c r="AN36" s="149">
        <f t="shared" si="1"/>
        <v>10.164025359312969</v>
      </c>
      <c r="AO36" s="149">
        <f t="shared" ref="AO36:AP36" si="2">MEDIAN(AO7:AO21,AO23:AO35)</f>
        <v>10.894097251491617</v>
      </c>
      <c r="AP36" s="149">
        <f t="shared" si="2"/>
        <v>11.148214102311549</v>
      </c>
      <c r="AR36" s="155" t="s">
        <v>61</v>
      </c>
      <c r="AS36" s="149">
        <f>MEDIAN(AS7:AS21,AS23:AS35)</f>
        <v>2.5178890654628701</v>
      </c>
      <c r="AT36" s="149">
        <f t="shared" ref="AT36:BV36" si="3">MEDIAN(AT7:AT21,AT23:AT35)</f>
        <v>2.5947302565864185</v>
      </c>
      <c r="AU36" s="149">
        <f t="shared" si="3"/>
        <v>3.161630580300383</v>
      </c>
      <c r="AV36" s="149">
        <f t="shared" si="3"/>
        <v>3.6563811494551883</v>
      </c>
      <c r="AW36" s="149">
        <f t="shared" si="3"/>
        <v>4.2112991818993741</v>
      </c>
      <c r="AX36" s="149">
        <f t="shared" si="3"/>
        <v>4.7521792154722373</v>
      </c>
      <c r="AY36" s="149">
        <f t="shared" si="3"/>
        <v>5.1704560344958015</v>
      </c>
      <c r="AZ36" s="149">
        <f t="shared" si="3"/>
        <v>5.5360977589112936</v>
      </c>
      <c r="BA36" s="149">
        <f t="shared" si="3"/>
        <v>5.7816964694353974</v>
      </c>
      <c r="BB36" s="149">
        <f t="shared" si="3"/>
        <v>5.7440837506501525</v>
      </c>
      <c r="BC36" s="149">
        <f t="shared" si="3"/>
        <v>6.17</v>
      </c>
      <c r="BD36" s="149">
        <f t="shared" si="3"/>
        <v>6.67</v>
      </c>
      <c r="BE36" s="149">
        <f t="shared" si="3"/>
        <v>5.9719584704305921</v>
      </c>
      <c r="BF36" s="149">
        <f t="shared" si="3"/>
        <v>6.4181654977072062</v>
      </c>
      <c r="BG36" s="149">
        <f t="shared" si="3"/>
        <v>7.0797392272780701</v>
      </c>
      <c r="BH36" s="149">
        <f t="shared" si="3"/>
        <v>7.1817731009060086</v>
      </c>
      <c r="BI36" s="149">
        <f t="shared" si="3"/>
        <v>7.5817358743476122</v>
      </c>
      <c r="BJ36" s="149">
        <f t="shared" si="3"/>
        <v>7.562964576535995</v>
      </c>
      <c r="BK36" s="149">
        <f t="shared" si="3"/>
        <v>6.8786746335057281</v>
      </c>
      <c r="BL36" s="149">
        <f t="shared" si="3"/>
        <v>7.2900000000000009</v>
      </c>
      <c r="BM36" s="149">
        <f t="shared" si="3"/>
        <v>7.2</v>
      </c>
      <c r="BN36" s="149">
        <f t="shared" si="3"/>
        <v>6.5565424488264954</v>
      </c>
      <c r="BO36" s="149">
        <f t="shared" si="3"/>
        <v>6.4117640303593424</v>
      </c>
      <c r="BP36" s="149">
        <f t="shared" si="3"/>
        <v>6.7876446602808622</v>
      </c>
      <c r="BQ36" s="149">
        <f t="shared" si="3"/>
        <v>7.6639927113992119</v>
      </c>
      <c r="BR36" s="149">
        <f t="shared" si="3"/>
        <v>7.6245812302488538</v>
      </c>
      <c r="BS36" s="149">
        <f t="shared" si="3"/>
        <v>8.0371312399069197</v>
      </c>
      <c r="BT36" s="149">
        <f t="shared" si="3"/>
        <v>8.7108012364700365</v>
      </c>
      <c r="BU36" s="149">
        <f t="shared" si="3"/>
        <v>9.3374441117871854</v>
      </c>
      <c r="BV36" s="149">
        <f t="shared" si="3"/>
        <v>11.7604630052268</v>
      </c>
      <c r="BW36" s="149">
        <f>MEDIAN(BW7:BW21,BW23:BW35)</f>
        <v>12.445168372664586</v>
      </c>
      <c r="BX36" s="149">
        <f>MEDIAN(BX7:BX21,BX23:BX35)</f>
        <v>13.788992761591842</v>
      </c>
      <c r="BY36" s="149">
        <v>13.783240190348078</v>
      </c>
      <c r="BZ36" s="149">
        <f t="shared" ref="BZ36:CE36" si="4">MEDIAN(BZ7:BZ21,BZ23:BZ35)</f>
        <v>13.703381713544857</v>
      </c>
      <c r="CA36" s="149">
        <f t="shared" si="4"/>
        <v>14.599111622950819</v>
      </c>
      <c r="CB36" s="149">
        <f t="shared" si="4"/>
        <v>13.805797284612964</v>
      </c>
      <c r="CC36" s="149">
        <f t="shared" si="4"/>
        <v>12.861696413064749</v>
      </c>
      <c r="CD36" s="149">
        <f t="shared" si="4"/>
        <v>13.800810607798674</v>
      </c>
      <c r="CE36" s="149">
        <f t="shared" si="4"/>
        <v>15.056186806073203</v>
      </c>
      <c r="CF36" s="149">
        <f t="shared" ref="CF36:CG36" si="5">MEDIAN(CF7:CF21,CF23:CF35)</f>
        <v>15.118194320471567</v>
      </c>
      <c r="CG36" s="149">
        <f t="shared" si="5"/>
        <v>15.857732244598807</v>
      </c>
    </row>
    <row r="37" spans="1:85" ht="15" customHeight="1" x14ac:dyDescent="0.25">
      <c r="A37" s="99" t="s">
        <v>35</v>
      </c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R37" s="99" t="s">
        <v>35</v>
      </c>
      <c r="AS37" s="156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6"/>
      <c r="BX37" s="158"/>
      <c r="BY37" s="158"/>
      <c r="BZ37" s="158"/>
      <c r="CA37" s="156"/>
      <c r="CB37" s="156"/>
      <c r="CC37" s="156"/>
      <c r="CD37" s="156"/>
      <c r="CE37" s="156"/>
      <c r="CF37" s="156"/>
      <c r="CG37" s="156"/>
    </row>
    <row r="38" spans="1:85" ht="18" customHeight="1" x14ac:dyDescent="0.25">
      <c r="A38" s="155" t="s">
        <v>65</v>
      </c>
      <c r="B38" s="158">
        <f t="shared" ref="B38:AE38" si="6">(B21-B36)/B36*100</f>
        <v>19.091658403124097</v>
      </c>
      <c r="C38" s="158">
        <f t="shared" si="6"/>
        <v>41.836995704063725</v>
      </c>
      <c r="D38" s="158">
        <f t="shared" si="6"/>
        <v>39.379131864813147</v>
      </c>
      <c r="E38" s="158">
        <f t="shared" si="6"/>
        <v>39.329392770898707</v>
      </c>
      <c r="F38" s="158">
        <f t="shared" si="6"/>
        <v>30.57149651035126</v>
      </c>
      <c r="G38" s="158">
        <f t="shared" si="6"/>
        <v>18.311050790753939</v>
      </c>
      <c r="H38" s="158">
        <f t="shared" si="6"/>
        <v>18.820898449168453</v>
      </c>
      <c r="I38" s="158">
        <f t="shared" si="6"/>
        <v>8.9559555420340491</v>
      </c>
      <c r="J38" s="158">
        <f t="shared" si="6"/>
        <v>5.3302594872252511</v>
      </c>
      <c r="K38" s="158">
        <f t="shared" si="6"/>
        <v>11.975792727287757</v>
      </c>
      <c r="L38" s="158">
        <f t="shared" si="6"/>
        <v>13.996407832159271</v>
      </c>
      <c r="M38" s="158">
        <f t="shared" si="6"/>
        <v>10.479163068922723</v>
      </c>
      <c r="N38" s="158">
        <f t="shared" si="6"/>
        <v>30.448738140913512</v>
      </c>
      <c r="O38" s="158">
        <f t="shared" si="6"/>
        <v>30.379676765029469</v>
      </c>
      <c r="P38" s="158">
        <f t="shared" si="6"/>
        <v>27.291267656583095</v>
      </c>
      <c r="Q38" s="158">
        <f t="shared" si="6"/>
        <v>29.335122986971605</v>
      </c>
      <c r="R38" s="158">
        <f t="shared" si="6"/>
        <v>18.040446567238657</v>
      </c>
      <c r="S38" s="158">
        <f t="shared" si="6"/>
        <v>15.770066721430014</v>
      </c>
      <c r="T38" s="158">
        <f t="shared" si="6"/>
        <v>30.358995721821369</v>
      </c>
      <c r="U38" s="158">
        <f t="shared" si="6"/>
        <v>25.86711684209612</v>
      </c>
      <c r="V38" s="158">
        <f t="shared" si="6"/>
        <v>17.836616495118669</v>
      </c>
      <c r="W38" s="158">
        <f t="shared" si="6"/>
        <v>26.690512662905562</v>
      </c>
      <c r="X38" s="158">
        <f t="shared" si="6"/>
        <v>17.978151314675419</v>
      </c>
      <c r="Y38" s="158">
        <f t="shared" si="6"/>
        <v>17.520095314848266</v>
      </c>
      <c r="Z38" s="158">
        <f t="shared" si="6"/>
        <v>8.072637908623074</v>
      </c>
      <c r="AA38" s="158">
        <f t="shared" si="6"/>
        <v>10.654114360243005</v>
      </c>
      <c r="AB38" s="158">
        <f t="shared" si="6"/>
        <v>16.728911106778636</v>
      </c>
      <c r="AC38" s="158">
        <f t="shared" si="6"/>
        <v>38.88363153432396</v>
      </c>
      <c r="AD38" s="158">
        <f t="shared" si="6"/>
        <v>30.791608837772777</v>
      </c>
      <c r="AE38" s="158">
        <f t="shared" si="6"/>
        <v>14.268153827924179</v>
      </c>
      <c r="AF38" s="158">
        <f t="shared" ref="AF38:AN38" si="7">(AF21-AF36)/AF36*100</f>
        <v>9.5742965817375776</v>
      </c>
      <c r="AG38" s="158">
        <f t="shared" si="7"/>
        <v>6.9735086646802475</v>
      </c>
      <c r="AH38" s="158">
        <f t="shared" si="7"/>
        <v>7.3216498344453953</v>
      </c>
      <c r="AI38" s="158">
        <f t="shared" si="7"/>
        <v>14.009471263603986</v>
      </c>
      <c r="AJ38" s="158">
        <f t="shared" si="7"/>
        <v>20.398605178733284</v>
      </c>
      <c r="AK38" s="158">
        <f t="shared" si="7"/>
        <v>39.584841724431932</v>
      </c>
      <c r="AL38" s="158">
        <f t="shared" si="7"/>
        <v>59.091942160747898</v>
      </c>
      <c r="AM38" s="158">
        <f>(AM21-AM36)/AM36*100</f>
        <v>42.207753918828729</v>
      </c>
      <c r="AN38" s="158">
        <f t="shared" si="7"/>
        <v>49.301083611481126</v>
      </c>
      <c r="AO38" s="158">
        <f t="shared" ref="AO38:AP38" si="8">(AO21-AO36)/AO36*100</f>
        <v>50.108812345703569</v>
      </c>
      <c r="AP38" s="158">
        <f t="shared" si="8"/>
        <v>56.518343116338279</v>
      </c>
      <c r="AR38" s="155" t="s">
        <v>65</v>
      </c>
      <c r="AS38" s="158">
        <f>(AS21-AS36)/AS36*100</f>
        <v>17.16163513572803</v>
      </c>
      <c r="AT38" s="158">
        <f t="shared" ref="AT38:BV38" si="9">(AT21-AT36)/AT36*100</f>
        <v>44.523693377416194</v>
      </c>
      <c r="AU38" s="158">
        <f t="shared" si="9"/>
        <v>42.647911748484852</v>
      </c>
      <c r="AV38" s="158">
        <f t="shared" si="9"/>
        <v>35.379759321250326</v>
      </c>
      <c r="AW38" s="158">
        <f t="shared" si="9"/>
        <v>21.815140136547473</v>
      </c>
      <c r="AX38" s="158">
        <f t="shared" si="9"/>
        <v>9.4234826639058404</v>
      </c>
      <c r="AY38" s="158">
        <f t="shared" si="9"/>
        <v>3.8593107488565503</v>
      </c>
      <c r="AZ38" s="158">
        <f t="shared" si="9"/>
        <v>-1.0133086761518106</v>
      </c>
      <c r="BA38" s="158">
        <f t="shared" si="9"/>
        <v>-5.5640497756329328</v>
      </c>
      <c r="BB38" s="158">
        <f t="shared" si="9"/>
        <v>0.10299726826193698</v>
      </c>
      <c r="BC38" s="159">
        <f t="shared" si="9"/>
        <v>0</v>
      </c>
      <c r="BD38" s="159">
        <f t="shared" si="9"/>
        <v>0</v>
      </c>
      <c r="BE38" s="158">
        <f t="shared" si="9"/>
        <v>22.907753567662866</v>
      </c>
      <c r="BF38" s="158">
        <f t="shared" si="9"/>
        <v>20.283591982130336</v>
      </c>
      <c r="BG38" s="158">
        <f t="shared" si="9"/>
        <v>8.761068067762718</v>
      </c>
      <c r="BH38" s="158">
        <f t="shared" si="9"/>
        <v>10.696897385926558</v>
      </c>
      <c r="BI38" s="158">
        <f t="shared" si="9"/>
        <v>6.3081085067941629</v>
      </c>
      <c r="BJ38" s="158">
        <f t="shared" si="9"/>
        <v>6.3075189449386366</v>
      </c>
      <c r="BK38" s="158">
        <f t="shared" si="9"/>
        <v>11.067907802847506</v>
      </c>
      <c r="BL38" s="159">
        <f t="shared" si="9"/>
        <v>0</v>
      </c>
      <c r="BM38" s="159">
        <f t="shared" si="9"/>
        <v>0</v>
      </c>
      <c r="BN38" s="158">
        <f t="shared" si="9"/>
        <v>7.5261855623587799</v>
      </c>
      <c r="BO38" s="158">
        <f t="shared" si="9"/>
        <v>9.0183601096787562</v>
      </c>
      <c r="BP38" s="158">
        <f t="shared" si="9"/>
        <v>3.4232101317679136</v>
      </c>
      <c r="BQ38" s="158">
        <f t="shared" si="9"/>
        <v>-7.4894736074770822</v>
      </c>
      <c r="BR38" s="158">
        <f t="shared" si="9"/>
        <v>-1.3716324489265097</v>
      </c>
      <c r="BS38" s="158">
        <f t="shared" si="9"/>
        <v>2.9471804431530311</v>
      </c>
      <c r="BT38" s="158">
        <f t="shared" si="9"/>
        <v>11.788798018149983</v>
      </c>
      <c r="BU38" s="158">
        <f t="shared" si="9"/>
        <v>9.4030644542702913</v>
      </c>
      <c r="BV38" s="158">
        <f t="shared" si="9"/>
        <v>1.1210187448794076</v>
      </c>
      <c r="BW38" s="158">
        <f t="shared" ref="BW38:CE38" si="10">(BW21-BW36)/BW36*100</f>
        <v>-1.4726066146853305</v>
      </c>
      <c r="BX38" s="158">
        <f t="shared" si="10"/>
        <v>-14.036868356209064</v>
      </c>
      <c r="BY38" s="158">
        <f t="shared" si="10"/>
        <v>-5.7812254545638524</v>
      </c>
      <c r="BZ38" s="158">
        <f t="shared" si="10"/>
        <v>0.29239706878732752</v>
      </c>
      <c r="CA38" s="158">
        <f t="shared" si="10"/>
        <v>0.8133260441855823</v>
      </c>
      <c r="CB38" s="158">
        <f t="shared" si="10"/>
        <v>11.481428292110921</v>
      </c>
      <c r="CC38" s="158">
        <f t="shared" si="10"/>
        <v>17.019555715151927</v>
      </c>
      <c r="CD38" s="158">
        <f>(CD21-CD36)/CD36*100</f>
        <v>9.1403282607798584</v>
      </c>
      <c r="CE38" s="158">
        <f t="shared" si="10"/>
        <v>5.8285886408689791</v>
      </c>
      <c r="CF38" s="158">
        <f t="shared" ref="CF38:CG38" si="11">(CF21-CF36)/CF36*100</f>
        <v>13.576063622553141</v>
      </c>
      <c r="CG38" s="158">
        <f t="shared" si="11"/>
        <v>15.536381352638498</v>
      </c>
    </row>
    <row r="39" spans="1:85" ht="18" customHeight="1" thickBot="1" x14ac:dyDescent="0.3">
      <c r="A39" s="160" t="s">
        <v>63</v>
      </c>
      <c r="B39" s="161">
        <f>_xlfn.RANK.AVG(B21,(B7:B21,B23:B35),1)</f>
        <v>13</v>
      </c>
      <c r="C39" s="161">
        <f>_xlfn.RANK.AVG(C21,(C7:C21,C23:C35),1)</f>
        <v>17</v>
      </c>
      <c r="D39" s="161">
        <f>_xlfn.RANK.AVG(D21,(D7:D21,D23:D35),1)</f>
        <v>17</v>
      </c>
      <c r="E39" s="161">
        <f>_xlfn.RANK.AVG(E21,(E7:E21,E23:E35),1)</f>
        <v>17</v>
      </c>
      <c r="F39" s="161">
        <f>_xlfn.RANK.AVG(F21,(F7:F21,F23:F35),1)</f>
        <v>16</v>
      </c>
      <c r="G39" s="161">
        <f>_xlfn.RANK.AVG(G21,(G7:G21,G23:G35),1)</f>
        <v>14</v>
      </c>
      <c r="H39" s="161">
        <f>_xlfn.RANK.AVG(H21,(H7:H21,H23:H35),1)</f>
        <v>14</v>
      </c>
      <c r="I39" s="161">
        <f>_xlfn.RANK.AVG(I21,(I7:I21,I23:I35),1)</f>
        <v>12</v>
      </c>
      <c r="J39" s="161">
        <f>_xlfn.RANK.AVG(J21,(J7:J21,J23:J35),1)</f>
        <v>12</v>
      </c>
      <c r="K39" s="161">
        <f>_xlfn.RANK.AVG(K21,(K7:K21,K23:K35),1)</f>
        <v>14</v>
      </c>
      <c r="L39" s="161">
        <f>_xlfn.RANK.AVG(L21,(L7:L21,L23:L35),1)</f>
        <v>14</v>
      </c>
      <c r="M39" s="161">
        <f>_xlfn.RANK.AVG(M21,(M7:M21,M23:M35),1)</f>
        <v>15</v>
      </c>
      <c r="N39" s="161">
        <f>_xlfn.RANK.AVG(N21,(N7:N21,N23:N35),1)</f>
        <v>20</v>
      </c>
      <c r="O39" s="161">
        <f>_xlfn.RANK.AVG(O21,(O7:O21,O23:O35),1)</f>
        <v>19</v>
      </c>
      <c r="P39" s="161">
        <f>_xlfn.RANK.AVG(P21,(P7:P21,P23:P35),1)</f>
        <v>18</v>
      </c>
      <c r="Q39" s="161">
        <f>_xlfn.RANK.AVG(Q21,(Q7:Q21,Q23:Q35),1)</f>
        <v>17</v>
      </c>
      <c r="R39" s="161">
        <f>_xlfn.RANK.AVG(R21,(R7:R21,R23:R35),1)</f>
        <v>15</v>
      </c>
      <c r="S39" s="161">
        <f>_xlfn.RANK.AVG(S21,(S7:S21,S23:S35),1)</f>
        <v>15</v>
      </c>
      <c r="T39" s="161">
        <f>_xlfn.RANK.AVG(T21,(T7:T21,T23:T35),1)</f>
        <v>18</v>
      </c>
      <c r="U39" s="161">
        <f>_xlfn.RANK.AVG(U21,(U7:U21,U23:U35),1)</f>
        <v>18</v>
      </c>
      <c r="V39" s="161">
        <f>_xlfn.RANK.AVG(V21,(V7:V21,V23:V35),1)</f>
        <v>18</v>
      </c>
      <c r="W39" s="161">
        <f>_xlfn.RANK.AVG(W21,(W7:W21,W23:W35),1)</f>
        <v>19</v>
      </c>
      <c r="X39" s="161">
        <f>_xlfn.RANK.AVG(X21,(X7:X21,X23:X35),1)</f>
        <v>19</v>
      </c>
      <c r="Y39" s="161">
        <f>_xlfn.RANK.AVG(Y21,(Y7:Y21,Y23:Y35),1)</f>
        <v>18</v>
      </c>
      <c r="Z39" s="161">
        <f>_xlfn.RANK.AVG(Z21,(Z7:Z21,Z23:Z35),1)</f>
        <v>15</v>
      </c>
      <c r="AA39" s="161">
        <f>_xlfn.RANK.AVG(AA21,(AA7:AA21,AA23:AA35),1)</f>
        <v>16</v>
      </c>
      <c r="AB39" s="161">
        <f>_xlfn.RANK.AVG(AB21,(AB7:AB21,AB23:AB35),1)</f>
        <v>17</v>
      </c>
      <c r="AC39" s="161">
        <f>_xlfn.RANK.AVG(AC21,(AC7:AC21,AC23:AC35),1)</f>
        <v>20</v>
      </c>
      <c r="AD39" s="161">
        <f>_xlfn.RANK.AVG(AD21,(AD7:AD21,AD23:AD35),1)</f>
        <v>20</v>
      </c>
      <c r="AE39" s="161">
        <f>_xlfn.RANK.AVG(AE21,(AE7:AE21,AE23:AE35),1)</f>
        <v>23</v>
      </c>
      <c r="AF39" s="161">
        <f>_xlfn.RANK.AVG(AF21,(AF7:AF21,AF23:AF35),1)</f>
        <v>17</v>
      </c>
      <c r="AG39" s="161">
        <f>_xlfn.RANK.AVG(AG21,(AG7:AG21,AG23:AG35),1)</f>
        <v>17</v>
      </c>
      <c r="AH39" s="161">
        <f>_xlfn.RANK.AVG(AH21,(AH7:AH21,AH23:AH35),1)</f>
        <v>19</v>
      </c>
      <c r="AI39" s="161">
        <f>_xlfn.RANK.AVG(AI21,(AI7:AI21,AI23:AI35),1)</f>
        <v>23</v>
      </c>
      <c r="AJ39" s="161">
        <f>_xlfn.RANK.AVG(AJ21,(AJ7:AJ21,AJ23:AJ35),1)</f>
        <v>23</v>
      </c>
      <c r="AK39" s="161">
        <f>_xlfn.RANK.AVG(AK21,(AK7:AK21,AK23:AK35),1)</f>
        <v>25</v>
      </c>
      <c r="AL39" s="161">
        <f>_xlfn.RANK.AVG(AL21,(AL7:AL21,AL23:AL35),1)</f>
        <v>27</v>
      </c>
      <c r="AM39" s="161">
        <f>_xlfn.RANK.AVG(AM21,(AM7:AM21,AM23:AM35),1)</f>
        <v>25</v>
      </c>
      <c r="AN39" s="161">
        <f>_xlfn.RANK.AVG(AN21,(AN7:AN21,AN23:AN35),1)</f>
        <v>23</v>
      </c>
      <c r="AO39" s="161">
        <f>_xlfn.RANK.AVG(AO21,(AO7:AO21,AO23:AO35),1)</f>
        <v>24</v>
      </c>
      <c r="AP39" s="161">
        <f>_xlfn.RANK.AVG(AP21,(AP7:AP21,AP23:AP35),1)</f>
        <v>25</v>
      </c>
      <c r="AR39" s="160" t="s">
        <v>63</v>
      </c>
      <c r="AS39" s="161">
        <f>_xlfn.RANK.AVG(AS21,(AS7:AS21,AS23:AS35),1)</f>
        <v>14</v>
      </c>
      <c r="AT39" s="161">
        <f>_xlfn.RANK.AVG(AT21,(AT7:AT21,AT23:AT35),1)</f>
        <v>17</v>
      </c>
      <c r="AU39" s="161">
        <f>_xlfn.RANK.AVG(AU21,(AU7:AU21,AU23:AU35),1)</f>
        <v>18</v>
      </c>
      <c r="AV39" s="161">
        <f>_xlfn.RANK.AVG(AV21,(AV7:AV21,AV23:AV35),1)</f>
        <v>17</v>
      </c>
      <c r="AW39" s="161">
        <f>_xlfn.RANK.AVG(AW21,(AW7:AW21,AW23:AW35),1)</f>
        <v>16</v>
      </c>
      <c r="AX39" s="161">
        <f>_xlfn.RANK.AVG(AX21,(AX7:AX21,AX23:AX35),1)</f>
        <v>14</v>
      </c>
      <c r="AY39" s="161">
        <f>_xlfn.RANK.AVG(AY21,(AY7:AY21,AY23:AY35),1)</f>
        <v>14</v>
      </c>
      <c r="AZ39" s="161">
        <f>_xlfn.RANK.AVG(AZ21,(AZ7:AZ21,AZ23:AZ35),1)</f>
        <v>12</v>
      </c>
      <c r="BA39" s="161">
        <f>_xlfn.RANK.AVG(BA21,(BA7:BA21,BA23:BA35),1)</f>
        <v>12</v>
      </c>
      <c r="BB39" s="161">
        <f>_xlfn.RANK.AVG(BB21,(BB7:BB21,BB23:BB35),1)</f>
        <v>14</v>
      </c>
      <c r="BC39" s="161">
        <f>_xlfn.RANK.AVG(BC21,(BC7:BC21,BC23:BC35),1)</f>
        <v>13</v>
      </c>
      <c r="BD39" s="161">
        <f>_xlfn.RANK.AVG(BD21,(BD7:BD21,BD23:BD35),1)</f>
        <v>13</v>
      </c>
      <c r="BE39" s="161">
        <f>_xlfn.RANK.AVG(BE21,(BE7:BE21,BE23:BE35),1)</f>
        <v>19</v>
      </c>
      <c r="BF39" s="161">
        <f>_xlfn.RANK.AVG(BF21,(BF7:BF21,BF23:BF35),1)</f>
        <v>18</v>
      </c>
      <c r="BG39" s="161">
        <f>_xlfn.RANK.AVG(BG21,(BG7:BG21,BG23:BG35),1)</f>
        <v>17</v>
      </c>
      <c r="BH39" s="161">
        <f>_xlfn.RANK.AVG(BH21,(BH7:BH21,BH23:BH35),1)</f>
        <v>17</v>
      </c>
      <c r="BI39" s="161">
        <f>_xlfn.RANK.AVG(BI21,(BI7:BI21,BI23:BI35),1)</f>
        <v>15</v>
      </c>
      <c r="BJ39" s="161">
        <f>_xlfn.RANK.AVG(BJ21,(BJ7:BJ21,BJ23:BJ35),1)</f>
        <v>15</v>
      </c>
      <c r="BK39" s="161">
        <f>_xlfn.RANK.AVG(BK21,(BK7:BK21,BK23:BK35),1)</f>
        <v>17</v>
      </c>
      <c r="BL39" s="161">
        <f>_xlfn.RANK.AVG(BL21,(BL7:BL21,BL23:BL35),1)</f>
        <v>14</v>
      </c>
      <c r="BM39" s="161">
        <f>_xlfn.RANK.AVG(BM21,(BM7:BM21,BM23:BM35),1)</f>
        <v>14</v>
      </c>
      <c r="BN39" s="161">
        <f>_xlfn.RANK.AVG(BN21,(BN7:BN21,BN23:BN35),1)</f>
        <v>17</v>
      </c>
      <c r="BO39" s="161">
        <f>_xlfn.RANK.AVG(BO21,(BO7:BO21,BO23:BO35),1)</f>
        <v>17</v>
      </c>
      <c r="BP39" s="161">
        <f>_xlfn.RANK.AVG(BP21,(BP7:BP21,BP23:BP35),1)</f>
        <v>15</v>
      </c>
      <c r="BQ39" s="161">
        <f>_xlfn.RANK.AVG(BQ21,(BQ7:BQ21,BQ23:BQ35),1)</f>
        <v>12</v>
      </c>
      <c r="BR39" s="161">
        <f>_xlfn.RANK.AVG(BR21,(BR7:BR21,BR23:BR35),1)</f>
        <v>13</v>
      </c>
      <c r="BS39" s="161">
        <f>_xlfn.RANK.AVG(BS21,(BS7:BS21,BS23:BS35),1)</f>
        <v>14</v>
      </c>
      <c r="BT39" s="161">
        <f>_xlfn.RANK.AVG(BT21,(BT7:BT21,BT23:BT35),1)</f>
        <v>16</v>
      </c>
      <c r="BU39" s="161">
        <f>_xlfn.RANK.AVG(BU21,(BU7:BU21,BU23:BU35),1)</f>
        <v>16</v>
      </c>
      <c r="BV39" s="161">
        <f>_xlfn.RANK.AVG(BV21,(BV7:BV21,BV23:BV35),1)</f>
        <v>15</v>
      </c>
      <c r="BW39" s="161">
        <f>_xlfn.RANK.AVG(BW21,(BW7:BW21,BW23:BW35),1)</f>
        <v>12</v>
      </c>
      <c r="BX39" s="161">
        <f>_xlfn.RANK.AVG(BX21,(BX7:BX21,BX23:BX35),1)</f>
        <v>11</v>
      </c>
      <c r="BY39" s="161">
        <f>_xlfn.RANK.AVG(BY21,(BY7:BY21,BY23:BY35),1)</f>
        <v>10</v>
      </c>
      <c r="BZ39" s="161">
        <f>_xlfn.RANK.AVG(BZ21,(BZ7:BZ21,BZ23:BZ35),1)</f>
        <v>15</v>
      </c>
      <c r="CA39" s="161">
        <f>_xlfn.RANK.AVG(CA21,(CA7:CA21,CA23:CA35),1)</f>
        <v>15</v>
      </c>
      <c r="CB39" s="161">
        <f>_xlfn.RANK.AVG(CB21,(CB7:CB21,CB23:CB35),1)</f>
        <v>19</v>
      </c>
      <c r="CC39" s="161">
        <f>_xlfn.RANK.AVG(CC21,(CC7:CC21,CC23:CC35),1)</f>
        <v>22</v>
      </c>
      <c r="CD39" s="161">
        <f>_xlfn.RANK.AVG(CD21,(CD7:CD21,CD23:CD35),1)</f>
        <v>18</v>
      </c>
      <c r="CE39" s="161">
        <f>_xlfn.RANK.AVG(CE21,(CE7:CE21,CE23:CE35),1)</f>
        <v>17</v>
      </c>
      <c r="CF39" s="161">
        <f>_xlfn.RANK.AVG(CF21,(CF7:CF21,CF23:CF35),1)</f>
        <v>18</v>
      </c>
      <c r="CG39" s="161">
        <f>_xlfn.RANK.AVG(CG21,(CG7:CG21,CG23:CG35),1)</f>
        <v>19</v>
      </c>
    </row>
    <row r="40" spans="1:85" ht="18" customHeight="1" thickTop="1" thickBot="1" x14ac:dyDescent="0.3">
      <c r="A40" s="160" t="s">
        <v>36</v>
      </c>
      <c r="B40" s="146">
        <f>_xlfn.RANK.AVG(B21,(B11,B12,B15,B21,B24,B27,B35),1)</f>
        <v>2</v>
      </c>
      <c r="C40" s="146">
        <f>_xlfn.RANK.AVG(C21,(C11,C12,C15,C21,C24,C27,C35),1)</f>
        <v>3</v>
      </c>
      <c r="D40" s="146">
        <f>_xlfn.RANK.AVG(D21,(D11,D12,D15,D21,D24,D27,D35),1)</f>
        <v>3</v>
      </c>
      <c r="E40" s="146">
        <f>_xlfn.RANK.AVG(E21,(E11,E12,E15,E21,E24,E27,E35),1)</f>
        <v>3</v>
      </c>
      <c r="F40" s="146">
        <f>_xlfn.RANK.AVG(F21,(F11,F12,F15,F21,F24,F27,F35),1)</f>
        <v>3</v>
      </c>
      <c r="G40" s="146">
        <f>_xlfn.RANK.AVG(G21,(G11,G12,G15,G21,G24,G27,G35),1)</f>
        <v>2</v>
      </c>
      <c r="H40" s="146">
        <f>_xlfn.RANK.AVG(H21,(H11,H12,H15,H21,H24,H27,H35),1)</f>
        <v>2</v>
      </c>
      <c r="I40" s="146">
        <f>_xlfn.RANK.AVG(I21,(I11,I12,I15,I21,I24,I27,I35),1)</f>
        <v>2</v>
      </c>
      <c r="J40" s="146">
        <f>_xlfn.RANK.AVG(J21,(J11,J12,J15,J21,J24,J27,J35),1)</f>
        <v>2</v>
      </c>
      <c r="K40" s="146">
        <f>_xlfn.RANK.AVG(K21,(K11,K12,K15,K21,K24,K27,K35),1)</f>
        <v>2</v>
      </c>
      <c r="L40" s="146">
        <f>_xlfn.RANK.AVG(L21,(L11,L12,L15,L21,L24,L27,L35),1)</f>
        <v>2</v>
      </c>
      <c r="M40" s="146">
        <f>_xlfn.RANK.AVG(M21,(M11,M12,M15,M21,M24,M27,M35),1)</f>
        <v>3</v>
      </c>
      <c r="N40" s="146">
        <f>_xlfn.RANK.AVG(N21,(N11,N12,N15,N21,N24,N27,N35),1)</f>
        <v>4</v>
      </c>
      <c r="O40" s="146">
        <f>_xlfn.RANK.AVG(O21,(O11,O12,O15,O21,O24,O27,O35),1)</f>
        <v>4</v>
      </c>
      <c r="P40" s="146">
        <f>_xlfn.RANK.AVG(P21,(P11,P12,P15,P21,P24,P27,P35),1)</f>
        <v>3</v>
      </c>
      <c r="Q40" s="146">
        <f>_xlfn.RANK.AVG(Q21,(Q11,Q12,Q15,Q21,Q24,Q27,Q35),1)</f>
        <v>2</v>
      </c>
      <c r="R40" s="146">
        <f>_xlfn.RANK.AVG(R21,(R11,R12,R15,R21,R24,R27,R35),1)</f>
        <v>2</v>
      </c>
      <c r="S40" s="146">
        <f>_xlfn.RANK.AVG(S21,(S11,S12,S15,S21,S24,S27,S35),1)</f>
        <v>2</v>
      </c>
      <c r="T40" s="146">
        <f>_xlfn.RANK.AVG(T21,(T11,T12,T15,T21,T24,T27,T35),1)</f>
        <v>4</v>
      </c>
      <c r="U40" s="146">
        <f>_xlfn.RANK.AVG(U21,(U11,U12,U15,U21,U24,U27,U35),1)</f>
        <v>4</v>
      </c>
      <c r="V40" s="146">
        <f>_xlfn.RANK.AVG(V21,(V11,V12,V15,V21,V24,V27,V35),1)</f>
        <v>4</v>
      </c>
      <c r="W40" s="146">
        <f>_xlfn.RANK.AVG(W21,(W11,W12,W15,W21,W24,W27,W35),1)</f>
        <v>3</v>
      </c>
      <c r="X40" s="146">
        <f>_xlfn.RANK.AVG(X21,(X11,X12,X15,X21,X24,X27,X35),1)</f>
        <v>3</v>
      </c>
      <c r="Y40" s="146">
        <f>_xlfn.RANK.AVG(Y21,(Y11,Y12,Y15,Y21,Y24,Y27,Y35),1)</f>
        <v>3</v>
      </c>
      <c r="Z40" s="146">
        <f>_xlfn.RANK.AVG(Z21,(Z11,Z12,Z15,Z21,Z24,Z27,Z35),1)</f>
        <v>3</v>
      </c>
      <c r="AA40" s="146">
        <f>_xlfn.RANK.AVG(AA21,(AA11,AA12,AA15,AA21,AA24,AA27,AA35),1)</f>
        <v>3</v>
      </c>
      <c r="AB40" s="146">
        <f>_xlfn.RANK.AVG(AB21,(AB11,AB12,AB15,AB21,AB24,AB27,AB35),1)</f>
        <v>4</v>
      </c>
      <c r="AC40" s="146">
        <f>_xlfn.RANK.AVG(AC21,(AC11,AC12,AC15,AC21,AC24,AC27,AC35),1)</f>
        <v>6</v>
      </c>
      <c r="AD40" s="146">
        <f>_xlfn.RANK.AVG(AD21,(AD11,AD12,AD15,AD21,AD24,AD27,AD35),1)</f>
        <v>6</v>
      </c>
      <c r="AE40" s="146">
        <f>_xlfn.RANK.AVG(AE21,(AE11,AE12,AE15,AE21,AE24,AE27,AE35),1)</f>
        <v>6</v>
      </c>
      <c r="AF40" s="146">
        <f>_xlfn.RANK.AVG(AF21,(AF11,AF12,AF15,AF21,AF24,AF27,AF35),1)</f>
        <v>4</v>
      </c>
      <c r="AG40" s="146">
        <f>_xlfn.RANK.AVG(AG21,(AG11,AG12,AG15,AG21,AG24,AG27,AG35),1)</f>
        <v>4</v>
      </c>
      <c r="AH40" s="146">
        <f>_xlfn.RANK.AVG(AH21,(AH11,AH12,AH15,AH21,AH24,AH27,AH35),1)</f>
        <v>5</v>
      </c>
      <c r="AI40" s="146">
        <f>_xlfn.RANK.AVG(AI21,(AI11,AI12,AI15,AI21,AI24,AI27,AI35),1)</f>
        <v>6</v>
      </c>
      <c r="AJ40" s="146">
        <f>_xlfn.RANK.AVG(AJ21,(AJ11,AJ12,AJ15,AJ21,AJ24,AJ27,AJ35),1)</f>
        <v>6</v>
      </c>
      <c r="AK40" s="146">
        <f>_xlfn.RANK.AVG(AK21,(AK11,AK12,AK15,AK21,AK24,AK27,AK35),1)</f>
        <v>7</v>
      </c>
      <c r="AL40" s="146">
        <f>_xlfn.RANK.AVG(AL21,(AL11,AL12,AL15,AL21,AL24,AL27,AL35),1)</f>
        <v>7</v>
      </c>
      <c r="AM40" s="146">
        <f>_xlfn.RANK.AVG(AM21,(AM11,AM12,AM15,AM21,AM24,AM27,AM35),1)</f>
        <v>6</v>
      </c>
      <c r="AN40" s="146">
        <f>_xlfn.RANK.AVG(AN21,(AN11,AN12,AN15,AN21,AN24,AN27,AN35),1)</f>
        <v>6</v>
      </c>
      <c r="AO40" s="146">
        <f>_xlfn.RANK.AVG(AO21,(AO11,AO12,AO15,AO21,AO24,AO27,AO35),1)</f>
        <v>7</v>
      </c>
      <c r="AP40" s="146">
        <f>_xlfn.RANK.AVG(AP21,(AP11,AP12,AP15,AP21,AP24,AP27,AP35),1)</f>
        <v>6</v>
      </c>
      <c r="AR40" s="160" t="s">
        <v>36</v>
      </c>
      <c r="AS40" s="146">
        <f>_xlfn.RANK.AVG(AS21,(AS11,AS12,AS15,AS21,AS24,AS27,AS35),1)</f>
        <v>4</v>
      </c>
      <c r="AT40" s="146">
        <f>_xlfn.RANK.AVG(AT21,(AT11,AT12,AT15,AT21,AT24,AT27,AT35),1)</f>
        <v>4</v>
      </c>
      <c r="AU40" s="146">
        <f>_xlfn.RANK.AVG(AU21,(AU11,AU12,AU15,AU21,AU24,AU27,AU35),1)</f>
        <v>5</v>
      </c>
      <c r="AV40" s="146">
        <f>_xlfn.RANK.AVG(AV21,(AV11,AV12,AV15,AV21,AV24,AV27,AV35),1)</f>
        <v>4</v>
      </c>
      <c r="AW40" s="146">
        <f>_xlfn.RANK.AVG(AW21,(AW11,AW12,AW15,AW21,AW24,AW27,AW35),1)</f>
        <v>4</v>
      </c>
      <c r="AX40" s="146">
        <f>_xlfn.RANK.AVG(AX21,(AX11,AX12,AX15,AX21,AX24,AX27,AX35),1)</f>
        <v>3</v>
      </c>
      <c r="AY40" s="146">
        <f>_xlfn.RANK.AVG(AY21,(AY11,AY12,AY15,AY21,AY24,AY27,AY35),1)</f>
        <v>3</v>
      </c>
      <c r="AZ40" s="146">
        <f>_xlfn.RANK.AVG(AZ21,(AZ11,AZ12,AZ15,AZ21,AZ24,AZ27,AZ35),1)</f>
        <v>3</v>
      </c>
      <c r="BA40" s="146">
        <f>_xlfn.RANK.AVG(BA21,(BA11,BA12,BA15,BA21,BA24,BA27,BA35),1)</f>
        <v>3</v>
      </c>
      <c r="BB40" s="146">
        <f>_xlfn.RANK.AVG(BB21,(BB11,BB12,BB15,BB21,BB24,BB27,BB35),1)</f>
        <v>4</v>
      </c>
      <c r="BC40" s="146">
        <f>_xlfn.RANK.AVG(BC21,(BC11,BC12,BC15,BC21,BC24,BC27,BC35),1)</f>
        <v>4</v>
      </c>
      <c r="BD40" s="146">
        <f>_xlfn.RANK.AVG(BD21,(BD11,BD12,BD15,BD21,BD24,BD27,BD35),1)</f>
        <v>3</v>
      </c>
      <c r="BE40" s="146">
        <f>_xlfn.RANK.AVG(BE21,(BE11,BE12,BE15,BE21,BE24,BE27,BE35),1)</f>
        <v>3</v>
      </c>
      <c r="BF40" s="146">
        <f>_xlfn.RANK.AVG(BF21,(BF11,BF12,BF15,BF21,BF24,BF27,BF35),1)</f>
        <v>3</v>
      </c>
      <c r="BG40" s="146">
        <f>_xlfn.RANK.AVG(BG21,(BG11,BG12,BG15,BG21,BG24,BG27,BG35),1)</f>
        <v>3</v>
      </c>
      <c r="BH40" s="146">
        <f>_xlfn.RANK.AVG(BH21,(BH11,BH12,BH15,BH21,BH24,BH27,BH35),1)</f>
        <v>3</v>
      </c>
      <c r="BI40" s="146">
        <f>_xlfn.RANK.AVG(BI21,(BI11,BI12,BI15,BI21,BI24,BI27,BI35),1)</f>
        <v>3</v>
      </c>
      <c r="BJ40" s="146">
        <f>_xlfn.RANK.AVG(BJ21,(BJ11,BJ12,BJ15,BJ21,BJ24,BJ27,BJ35),1)</f>
        <v>3</v>
      </c>
      <c r="BK40" s="146">
        <f>_xlfn.RANK.AVG(BK21,(BK11,BK12,BK15,BK21,BK24,BK27,BK35),1)</f>
        <v>3</v>
      </c>
      <c r="BL40" s="146">
        <f>_xlfn.RANK.AVG(BL21,(BL11,BL12,BL15,BL21,BL24,BL27,BL35),1)</f>
        <v>3</v>
      </c>
      <c r="BM40" s="146">
        <f>_xlfn.RANK.AVG(BM21,(BM11,BM12,BM15,BM21,BM24,BM27,BM35),1)</f>
        <v>3</v>
      </c>
      <c r="BN40" s="146">
        <f>_xlfn.RANK.AVG(BN21,(BN11,BN12,BN15,BN21,BN24,BN27,BN35),1)</f>
        <v>4</v>
      </c>
      <c r="BO40" s="146">
        <f>_xlfn.RANK.AVG(BO21,(BO11,BO12,BO15,BO21,BO24,BO27,BO35),1)</f>
        <v>4</v>
      </c>
      <c r="BP40" s="146">
        <f>_xlfn.RANK.AVG(BP21,(BP11,BP12,BP15,BP21,BP24,BP27,BP35),1)</f>
        <v>4</v>
      </c>
      <c r="BQ40" s="146">
        <f>_xlfn.RANK.AVG(BQ21,(BQ11,BQ12,BQ15,BQ21,BQ24,BQ27,BQ35),1)</f>
        <v>3</v>
      </c>
      <c r="BR40" s="146">
        <f>_xlfn.RANK.AVG(BR21,(BR11,BR12,BR15,BR21,BR24,BR27,BR35),1)</f>
        <v>3</v>
      </c>
      <c r="BS40" s="146">
        <f>_xlfn.RANK.AVG(BS21,(BS11,BS12,BS15,BS21,BS24,BS27,BS35),1)</f>
        <v>4</v>
      </c>
      <c r="BT40" s="146">
        <f>_xlfn.RANK.AVG(BT21,(BT11,BT12,BT15,BT21,BT24,BT27,BT35),1)</f>
        <v>5</v>
      </c>
      <c r="BU40" s="146">
        <f>_xlfn.RANK.AVG(BU21,(BU11,BU12,BU15,BU21,BU24,BU27,BU35),1)</f>
        <v>5</v>
      </c>
      <c r="BV40" s="146">
        <f>_xlfn.RANK.AVG(BV21,(BV11,BV12,BV15,BV21,BV24,BV27,BV35),1)</f>
        <v>5</v>
      </c>
      <c r="BW40" s="146">
        <f>_xlfn.RANK.AVG(BW21,(BW11,BW12,BW15,BW21,BW24,BW27,BW35),1)</f>
        <v>4</v>
      </c>
      <c r="BX40" s="146">
        <f>_xlfn.RANK.AVG(BX21,(BX11,BX12,BX15,BX21,BX24,BX27,BX35),1)</f>
        <v>4</v>
      </c>
      <c r="BY40" s="146">
        <f>_xlfn.RANK.AVG(BY21,(BY11,BY12,BY15,BY21,BY24,BY27,BY35),1)</f>
        <v>4</v>
      </c>
      <c r="BZ40" s="146">
        <f>_xlfn.RANK.AVG(BZ21,(BZ11,BZ12,BZ15,BZ21,BZ24,BZ27,BZ35),1)</f>
        <v>4</v>
      </c>
      <c r="CA40" s="146">
        <f>_xlfn.RANK.AVG(CA21,(CA11,CA12,CA15,CA21,CA24,CA27,CA35),1)</f>
        <v>4</v>
      </c>
      <c r="CB40" s="146">
        <f>_xlfn.RANK.AVG(CB21,(CB11,CB12,CB15,CB21,CB24,CB27,CB35),1)</f>
        <v>5</v>
      </c>
      <c r="CC40" s="146">
        <f>_xlfn.RANK.AVG(CC21,(CC11,CC12,CC15,CC21,CC24,CC27,CC35),1)</f>
        <v>5</v>
      </c>
      <c r="CD40" s="146">
        <f>_xlfn.RANK.AVG(CD21,(CD11,CD12,CD15,CD21,CD24,CD27,CD35),1)</f>
        <v>4</v>
      </c>
      <c r="CE40" s="146">
        <f>_xlfn.RANK.AVG(CE21,(CE11,CE12,CE15,CE21,CE24,CE27,CE35),1)</f>
        <v>4</v>
      </c>
      <c r="CF40" s="146">
        <f>_xlfn.RANK.AVG(CF21,(CF11,CF12,CF15,CF21,CF24,CF27,CF35),1)</f>
        <v>4</v>
      </c>
      <c r="CG40" s="146">
        <f>_xlfn.RANK.AVG(CG21,(CG11,CG12,CG15,CG21,CG24,CG27,CG35),1)</f>
        <v>4</v>
      </c>
    </row>
    <row r="41" spans="1:85" ht="13" thickTop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</row>
    <row r="42" spans="1:8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</row>
    <row r="43" spans="1:8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</row>
    <row r="44" spans="1:85" x14ac:dyDescent="0.25">
      <c r="A44" s="16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</row>
    <row r="45" spans="1:8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</row>
    <row r="46" spans="1:8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</row>
    <row r="47" spans="1:8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</row>
    <row r="48" spans="1:8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</row>
    <row r="49" spans="1:85" x14ac:dyDescent="0.25">
      <c r="A49" s="16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</row>
    <row r="50" spans="1:85" x14ac:dyDescent="0.25">
      <c r="A50" s="16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</row>
    <row r="51" spans="1:85" ht="14" x14ac:dyDescent="0.3">
      <c r="A51" s="168" t="s">
        <v>77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</row>
  </sheetData>
  <phoneticPr fontId="0" type="noConversion"/>
  <conditionalFormatting sqref="AJ16">
    <cfRule type="expression" dxfId="10" priority="21">
      <formula>BM16:BY51=1</formula>
    </cfRule>
  </conditionalFormatting>
  <conditionalFormatting sqref="AK16:AL16">
    <cfRule type="expression" dxfId="9" priority="22">
      <formula>BM16:BY51=1</formula>
    </cfRule>
  </conditionalFormatting>
  <conditionalFormatting sqref="AM16">
    <cfRule type="expression" dxfId="8" priority="23">
      <formula>BN16:BZ51=1</formula>
    </cfRule>
  </conditionalFormatting>
  <conditionalFormatting sqref="CA29:CG29">
    <cfRule type="expression" dxfId="7" priority="17">
      <formula>#REF!=1</formula>
    </cfRule>
  </conditionalFormatting>
  <hyperlinks>
    <hyperlink ref="A51" location="Contents!A1" display="Return to Contents Page" xr:uid="{7E4FE2B8-316C-4F07-A08D-0E0E05BDBCFE}"/>
  </hyperlinks>
  <pageMargins left="0.78740157480314965" right="0.78740157480314965" top="0.78740157480314965" bottom="0.78740157480314965" header="0.51181102362204722" footer="0.51181102362204722"/>
  <pageSetup paperSize="9" scale="92" orientation="portrait" horizontalDpi="4294967292" r:id="rId1"/>
  <headerFooter alignWithMargins="0">
    <oddFooter>&amp;C62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7C01-5011-4FDA-94C8-99F256C60D15}">
  <sheetPr>
    <tabColor theme="4" tint="0.39997558519241921"/>
  </sheetPr>
  <dimension ref="A1:AG61"/>
  <sheetViews>
    <sheetView showGridLines="0" zoomScaleNormal="100" workbookViewId="0">
      <pane ySplit="9" topLeftCell="A41" activePane="bottomLeft" state="frozen"/>
      <selection pane="bottomLeft"/>
    </sheetView>
  </sheetViews>
  <sheetFormatPr defaultRowHeight="12.5" x14ac:dyDescent="0.25"/>
  <cols>
    <col min="1" max="33" width="12.7265625" customWidth="1"/>
  </cols>
  <sheetData>
    <row r="1" spans="1:33" ht="18" customHeight="1" x14ac:dyDescent="0.25">
      <c r="A1" s="241" t="s">
        <v>100</v>
      </c>
    </row>
    <row r="2" spans="1:33" ht="18" customHeight="1" x14ac:dyDescent="0.25">
      <c r="A2" s="166" t="s">
        <v>101</v>
      </c>
    </row>
    <row r="3" spans="1:33" ht="18" customHeight="1" x14ac:dyDescent="0.25">
      <c r="A3" s="166" t="s">
        <v>106</v>
      </c>
    </row>
    <row r="4" spans="1:33" ht="18" customHeight="1" x14ac:dyDescent="0.25">
      <c r="A4" s="166" t="s">
        <v>108</v>
      </c>
    </row>
    <row r="5" spans="1:33" ht="18" customHeight="1" x14ac:dyDescent="0.25">
      <c r="A5" s="166" t="s">
        <v>109</v>
      </c>
    </row>
    <row r="6" spans="1:33" ht="18" customHeight="1" x14ac:dyDescent="0.25">
      <c r="A6" s="166" t="s">
        <v>110</v>
      </c>
    </row>
    <row r="7" spans="1:33" ht="18" customHeight="1" x14ac:dyDescent="0.25">
      <c r="A7" s="166" t="s">
        <v>113</v>
      </c>
    </row>
    <row r="8" spans="1:33" ht="18" customHeight="1" x14ac:dyDescent="0.25">
      <c r="A8" s="166" t="s">
        <v>111</v>
      </c>
    </row>
    <row r="9" spans="1:33" s="235" customFormat="1" ht="32.15" customHeight="1" x14ac:dyDescent="0.25">
      <c r="A9" s="235" t="s">
        <v>99</v>
      </c>
      <c r="B9" s="236" t="s">
        <v>0</v>
      </c>
      <c r="C9" s="236" t="s">
        <v>1</v>
      </c>
      <c r="D9" s="236" t="s">
        <v>2</v>
      </c>
      <c r="E9" s="236" t="s">
        <v>3</v>
      </c>
      <c r="F9" s="236" t="s">
        <v>4</v>
      </c>
      <c r="G9" s="236" t="s">
        <v>5</v>
      </c>
      <c r="H9" s="236" t="s">
        <v>6</v>
      </c>
      <c r="I9" s="236" t="s">
        <v>7</v>
      </c>
      <c r="J9" s="236" t="s">
        <v>8</v>
      </c>
      <c r="K9" s="236" t="s">
        <v>9</v>
      </c>
      <c r="L9" s="236" t="s">
        <v>10</v>
      </c>
      <c r="M9" s="236" t="s">
        <v>11</v>
      </c>
      <c r="N9" s="236" t="s">
        <v>12</v>
      </c>
      <c r="O9" s="236" t="s">
        <v>13</v>
      </c>
      <c r="P9" s="236" t="s">
        <v>89</v>
      </c>
      <c r="Q9" s="237" t="s">
        <v>55</v>
      </c>
      <c r="R9" s="237" t="s">
        <v>17</v>
      </c>
      <c r="S9" s="237" t="s">
        <v>31</v>
      </c>
      <c r="T9" s="237" t="s">
        <v>32</v>
      </c>
      <c r="U9" s="237" t="s">
        <v>15</v>
      </c>
      <c r="V9" s="237" t="s">
        <v>56</v>
      </c>
      <c r="W9" s="237" t="s">
        <v>57</v>
      </c>
      <c r="X9" s="237" t="s">
        <v>58</v>
      </c>
      <c r="Y9" s="237" t="s">
        <v>33</v>
      </c>
      <c r="Z9" s="237" t="s">
        <v>67</v>
      </c>
      <c r="AA9" s="237" t="s">
        <v>59</v>
      </c>
      <c r="AB9" s="237" t="s">
        <v>60</v>
      </c>
      <c r="AC9" s="237" t="s">
        <v>18</v>
      </c>
      <c r="AD9" s="238" t="s">
        <v>61</v>
      </c>
      <c r="AE9" s="238" t="s">
        <v>96</v>
      </c>
      <c r="AF9" s="238" t="s">
        <v>97</v>
      </c>
      <c r="AG9" s="238" t="s">
        <v>98</v>
      </c>
    </row>
    <row r="10" spans="1:33" ht="14.25" customHeight="1" x14ac:dyDescent="0.25">
      <c r="A10" s="62">
        <v>1979</v>
      </c>
      <c r="B10" s="134">
        <v>5.0899865100035173</v>
      </c>
      <c r="C10" s="134">
        <v>5.0835189286693323</v>
      </c>
      <c r="D10" s="134">
        <v>2.6564152339696383</v>
      </c>
      <c r="E10" s="134">
        <v>2.4770836509928169</v>
      </c>
      <c r="F10" s="134">
        <v>3.1626472724164167</v>
      </c>
      <c r="G10" s="134">
        <v>4.8571535819728604</v>
      </c>
      <c r="H10" s="134">
        <v>0.43979553072457322</v>
      </c>
      <c r="I10" s="134">
        <v>2.2895237923014546</v>
      </c>
      <c r="J10" s="134">
        <v>1.442270637523233</v>
      </c>
      <c r="K10" s="134">
        <v>3.5442345711333259</v>
      </c>
      <c r="L10" s="134">
        <v>4.786010187296827</v>
      </c>
      <c r="M10" s="134">
        <v>0.73083669076289381</v>
      </c>
      <c r="N10" s="134">
        <v>1.6815711468880743</v>
      </c>
      <c r="O10" s="134">
        <v>2.0924831893811713</v>
      </c>
      <c r="P10" s="134">
        <v>2.95</v>
      </c>
      <c r="Q10" s="148">
        <v>1.9261848871003804</v>
      </c>
      <c r="R10" s="148"/>
      <c r="S10" s="148"/>
      <c r="T10" s="148"/>
      <c r="U10" s="148">
        <v>4.1783049532955445</v>
      </c>
      <c r="V10" s="148"/>
      <c r="W10" s="148">
        <v>1.1871063838529998</v>
      </c>
      <c r="X10" s="148">
        <v>1.0909947411302867</v>
      </c>
      <c r="Y10" s="148"/>
      <c r="Z10" s="148">
        <v>1.1208318452142432</v>
      </c>
      <c r="AA10" s="148">
        <v>3.4005626560637046</v>
      </c>
      <c r="AB10" s="148" t="s">
        <v>68</v>
      </c>
      <c r="AC10" s="148"/>
      <c r="AD10" s="149">
        <f t="shared" ref="AD10:AD41" si="0">MEDIAN(B10:P10,Q10:AC10)</f>
        <v>2.4770836509928169</v>
      </c>
      <c r="AE10" s="158">
        <f t="shared" ref="AE10:AE50" si="1">(P10-AD10)/AD10*100</f>
        <v>19.091658403124097</v>
      </c>
      <c r="AF10" s="230">
        <f>_xlfn.RANK.AVG(P10,(B10:P10,Q10:AC10),1)</f>
        <v>13</v>
      </c>
      <c r="AG10" s="230">
        <f>_xlfn.RANK.AVG(P10,(F10,G10,J10,P10,R10,U10,AC10),1)</f>
        <v>2</v>
      </c>
    </row>
    <row r="11" spans="1:33" ht="14.25" customHeight="1" x14ac:dyDescent="0.25">
      <c r="A11" s="62">
        <v>1980</v>
      </c>
      <c r="B11" s="134">
        <v>5.2731614891917538</v>
      </c>
      <c r="C11" s="134">
        <v>5.2671828480475451</v>
      </c>
      <c r="D11" s="134">
        <v>2.8245599021397525</v>
      </c>
      <c r="E11" s="134">
        <v>2.4632001514138353</v>
      </c>
      <c r="F11" s="134">
        <v>3.5273982750829189</v>
      </c>
      <c r="G11" s="134">
        <v>4.7231265039245871</v>
      </c>
      <c r="H11" s="134">
        <v>0.51416313840191707</v>
      </c>
      <c r="I11" s="134">
        <v>2.8338759023547522</v>
      </c>
      <c r="J11" s="134">
        <v>1.8892506015698349</v>
      </c>
      <c r="K11" s="134">
        <v>3.5273982750829189</v>
      </c>
      <c r="L11" s="134">
        <v>5.2372896423265036</v>
      </c>
      <c r="M11" s="134">
        <v>1.0582194825248759</v>
      </c>
      <c r="N11" s="134">
        <v>2.0327379890308346</v>
      </c>
      <c r="O11" s="134">
        <v>2.1363140310224158</v>
      </c>
      <c r="P11" s="134">
        <v>3.75</v>
      </c>
      <c r="Q11" s="148">
        <v>1.8638974714561627</v>
      </c>
      <c r="R11" s="148"/>
      <c r="S11" s="148"/>
      <c r="T11" s="148"/>
      <c r="U11" s="148">
        <v>4.8394897978088753</v>
      </c>
      <c r="V11" s="148"/>
      <c r="W11" s="148">
        <v>1.4408825896899187</v>
      </c>
      <c r="X11" s="148">
        <v>1.1503370770585408</v>
      </c>
      <c r="Y11" s="148"/>
      <c r="Z11" s="148">
        <v>1.0916998729324425</v>
      </c>
      <c r="AA11" s="148">
        <v>3.1213155110076967</v>
      </c>
      <c r="AB11" s="148">
        <v>2.0263988429999999</v>
      </c>
      <c r="AC11" s="148"/>
      <c r="AD11" s="149">
        <f t="shared" si="0"/>
        <v>2.6438800267767939</v>
      </c>
      <c r="AE11" s="158">
        <f t="shared" si="1"/>
        <v>41.836995704063725</v>
      </c>
      <c r="AF11" s="230">
        <f>_xlfn.RANK.AVG(P11,(B11:P11,Q11:AC11),1)</f>
        <v>17</v>
      </c>
      <c r="AG11" s="230">
        <f>_xlfn.RANK.AVG(P11,(F11,G11,J11,P11,R11,U11,AC11),1)</f>
        <v>3</v>
      </c>
    </row>
    <row r="12" spans="1:33" ht="14.25" customHeight="1" x14ac:dyDescent="0.25">
      <c r="A12" s="62">
        <v>1981</v>
      </c>
      <c r="B12" s="134">
        <v>5.1313059817934228</v>
      </c>
      <c r="C12" s="134">
        <v>5.6688185954370107</v>
      </c>
      <c r="D12" s="134">
        <v>3.4114185048507553</v>
      </c>
      <c r="E12" s="134">
        <v>2.6044425609534652</v>
      </c>
      <c r="F12" s="134">
        <v>3.5963472809761683</v>
      </c>
      <c r="G12" s="134">
        <v>4.9428994986606192</v>
      </c>
      <c r="H12" s="134">
        <v>0.73146046392735609</v>
      </c>
      <c r="I12" s="134">
        <v>3.7736710298070419</v>
      </c>
      <c r="J12" s="134">
        <v>2.238712328989787</v>
      </c>
      <c r="K12" s="134">
        <v>3.5575577109194141</v>
      </c>
      <c r="L12" s="134">
        <v>5.7851873056072716</v>
      </c>
      <c r="M12" s="134">
        <v>1.1636871017026122</v>
      </c>
      <c r="N12" s="134">
        <v>2.6543148653121484</v>
      </c>
      <c r="O12" s="134">
        <v>2.2526653728142771</v>
      </c>
      <c r="P12" s="134">
        <v>4.51</v>
      </c>
      <c r="Q12" s="148">
        <v>2.4443260251938002</v>
      </c>
      <c r="R12" s="148"/>
      <c r="S12" s="148"/>
      <c r="T12" s="148"/>
      <c r="U12" s="148">
        <v>6.2952204861370831</v>
      </c>
      <c r="V12" s="148"/>
      <c r="W12" s="148">
        <v>1.6312050234090516</v>
      </c>
      <c r="X12" s="148">
        <v>1.311222074626772</v>
      </c>
      <c r="Y12" s="148"/>
      <c r="Z12" s="148">
        <v>1.0007709074642464</v>
      </c>
      <c r="AA12" s="148">
        <v>3.161630580300383</v>
      </c>
      <c r="AB12" s="148">
        <v>3.3099264449999994</v>
      </c>
      <c r="AC12" s="148"/>
      <c r="AD12" s="149">
        <f t="shared" si="0"/>
        <v>3.2357785126501915</v>
      </c>
      <c r="AE12" s="158">
        <f t="shared" si="1"/>
        <v>39.379131864813147</v>
      </c>
      <c r="AF12" s="230">
        <f>_xlfn.RANK.AVG(P12,(B12:P12,Q12:AC12),1)</f>
        <v>17</v>
      </c>
      <c r="AG12" s="230">
        <f>_xlfn.RANK.AVG(P12,(F12,G12,J12,P12,R12,U12,AC12),1)</f>
        <v>3</v>
      </c>
    </row>
    <row r="13" spans="1:33" ht="14.25" customHeight="1" x14ac:dyDescent="0.25">
      <c r="A13" s="62">
        <v>1982</v>
      </c>
      <c r="B13" s="134">
        <v>5.8584099580914373</v>
      </c>
      <c r="C13" s="134">
        <v>6.0484728765791376</v>
      </c>
      <c r="D13" s="134">
        <v>3.7601845737422686</v>
      </c>
      <c r="E13" s="134">
        <v>2.9012545498563513</v>
      </c>
      <c r="F13" s="134">
        <v>4.377037211054958</v>
      </c>
      <c r="G13" s="134">
        <v>5.4503336919266712</v>
      </c>
      <c r="H13" s="134">
        <v>0.85528313319464699</v>
      </c>
      <c r="I13" s="134">
        <v>4.8186539922469658</v>
      </c>
      <c r="J13" s="134">
        <v>2.873304120666984</v>
      </c>
      <c r="K13" s="134">
        <v>3.907470000673583</v>
      </c>
      <c r="L13" s="134">
        <v>6.0372927049033906</v>
      </c>
      <c r="M13" s="134">
        <v>1.6602554938484324</v>
      </c>
      <c r="N13" s="134">
        <v>3.4490829619679553</v>
      </c>
      <c r="O13" s="134">
        <v>2.2149690302041467</v>
      </c>
      <c r="P13" s="134">
        <v>4.95</v>
      </c>
      <c r="Q13" s="148">
        <v>2.886274993238116</v>
      </c>
      <c r="R13" s="148"/>
      <c r="S13" s="148"/>
      <c r="T13" s="148"/>
      <c r="U13" s="148">
        <v>6.5062299570012483</v>
      </c>
      <c r="V13" s="148"/>
      <c r="W13" s="148">
        <v>1.7791490395439524</v>
      </c>
      <c r="X13" s="148">
        <v>1.5800350920052915</v>
      </c>
      <c r="Y13" s="148"/>
      <c r="Z13" s="148">
        <v>0.99838933064420876</v>
      </c>
      <c r="AA13" s="148">
        <v>3.6563811494551883</v>
      </c>
      <c r="AB13" s="148">
        <v>3.3634742536300073</v>
      </c>
      <c r="AC13" s="148"/>
      <c r="AD13" s="149">
        <f t="shared" si="0"/>
        <v>3.552732055711572</v>
      </c>
      <c r="AE13" s="158">
        <f t="shared" si="1"/>
        <v>39.329392770898707</v>
      </c>
      <c r="AF13" s="230">
        <f>_xlfn.RANK.AVG(P13,(B13:P13,Q13:AC13),1)</f>
        <v>17</v>
      </c>
      <c r="AG13" s="230">
        <f>_xlfn.RANK.AVG(P13,(F13,G13,J13,P13,R13,U13,AC13),1)</f>
        <v>3</v>
      </c>
    </row>
    <row r="14" spans="1:33" ht="14.25" customHeight="1" x14ac:dyDescent="0.25">
      <c r="A14" s="62">
        <v>1983</v>
      </c>
      <c r="B14" s="134">
        <v>6.0706377063214569</v>
      </c>
      <c r="C14" s="134">
        <v>6.9504402724550003</v>
      </c>
      <c r="D14" s="134">
        <v>3.8693256641594465</v>
      </c>
      <c r="E14" s="134">
        <v>2.96786732309049</v>
      </c>
      <c r="F14" s="134">
        <v>4.8741062163798361</v>
      </c>
      <c r="G14" s="134">
        <v>5.8888118426538574</v>
      </c>
      <c r="H14" s="134">
        <v>1.0029749253922406</v>
      </c>
      <c r="I14" s="134">
        <v>5.3198728498874992</v>
      </c>
      <c r="J14" s="134">
        <v>3.6423826237928743</v>
      </c>
      <c r="K14" s="134">
        <v>4.5984347456579924</v>
      </c>
      <c r="L14" s="134">
        <v>6.2524635699890556</v>
      </c>
      <c r="M14" s="134">
        <v>2.3344094754743376</v>
      </c>
      <c r="N14" s="134">
        <v>3.9884382998054013</v>
      </c>
      <c r="O14" s="134">
        <v>2.2029587303889424</v>
      </c>
      <c r="P14" s="134">
        <v>5.13</v>
      </c>
      <c r="Q14" s="148">
        <v>3.6882931803673635</v>
      </c>
      <c r="R14" s="148"/>
      <c r="S14" s="148"/>
      <c r="T14" s="148"/>
      <c r="U14" s="148">
        <v>7.9459461059613741</v>
      </c>
      <c r="V14" s="148"/>
      <c r="W14" s="148">
        <v>2.0680691861813432</v>
      </c>
      <c r="X14" s="148">
        <v>1.8538659632729</v>
      </c>
      <c r="Y14" s="148"/>
      <c r="Z14" s="148">
        <v>1.0358208878612263</v>
      </c>
      <c r="AA14" s="148">
        <v>4.2112991818993741</v>
      </c>
      <c r="AB14" s="148">
        <v>3.6206821698735845</v>
      </c>
      <c r="AC14" s="148"/>
      <c r="AD14" s="149">
        <f t="shared" si="0"/>
        <v>3.9288819819824239</v>
      </c>
      <c r="AE14" s="158">
        <f t="shared" si="1"/>
        <v>30.57149651035126</v>
      </c>
      <c r="AF14" s="230">
        <f>_xlfn.RANK.AVG(P14,(B14:P14,Q14:AC14),1)</f>
        <v>16</v>
      </c>
      <c r="AG14" s="230">
        <f>_xlfn.RANK.AVG(P14,(F14,G14,J14,P14,R14,U14,AC14),1)</f>
        <v>3</v>
      </c>
    </row>
    <row r="15" spans="1:33" ht="14.25" customHeight="1" x14ac:dyDescent="0.25">
      <c r="A15" s="62">
        <v>1984</v>
      </c>
      <c r="B15" s="134">
        <v>6.1234548099866144</v>
      </c>
      <c r="C15" s="134">
        <v>7.3587849791827562</v>
      </c>
      <c r="D15" s="134">
        <v>3.7087626588329363</v>
      </c>
      <c r="E15" s="134">
        <v>2.9021392970110309</v>
      </c>
      <c r="F15" s="134">
        <v>5.3491569527392731</v>
      </c>
      <c r="G15" s="134">
        <v>6.0879907859905531</v>
      </c>
      <c r="H15" s="134">
        <v>1.152580779871998</v>
      </c>
      <c r="I15" s="134">
        <v>5.8811173126801943</v>
      </c>
      <c r="J15" s="134">
        <v>4.1788441608692439</v>
      </c>
      <c r="K15" s="134">
        <v>5.4200850007313957</v>
      </c>
      <c r="L15" s="134">
        <v>6.3894349899570759</v>
      </c>
      <c r="M15" s="134">
        <v>2.9789780156691639</v>
      </c>
      <c r="N15" s="134">
        <v>4.3561642808495513</v>
      </c>
      <c r="O15" s="134">
        <v>2.4164644726020734</v>
      </c>
      <c r="P15" s="134">
        <v>5.2</v>
      </c>
      <c r="Q15" s="148">
        <v>4.4342233714362358</v>
      </c>
      <c r="R15" s="148"/>
      <c r="S15" s="148"/>
      <c r="T15" s="148"/>
      <c r="U15" s="148">
        <v>9.1116775666628502</v>
      </c>
      <c r="V15" s="148"/>
      <c r="W15" s="148">
        <v>1.9990543497883722</v>
      </c>
      <c r="X15" s="148">
        <v>2.1459142869607244</v>
      </c>
      <c r="Y15" s="148"/>
      <c r="Z15" s="148">
        <v>1.0320030982853889</v>
      </c>
      <c r="AA15" s="148">
        <v>4.4684092221448592</v>
      </c>
      <c r="AB15" s="148">
        <v>3.0900123925714285</v>
      </c>
      <c r="AC15" s="148"/>
      <c r="AD15" s="149">
        <f t="shared" si="0"/>
        <v>4.3951938261428936</v>
      </c>
      <c r="AE15" s="158">
        <f t="shared" si="1"/>
        <v>18.311050790753939</v>
      </c>
      <c r="AF15" s="230">
        <f>_xlfn.RANK.AVG(P15,(B15:P15,Q15:AC15),1)</f>
        <v>14</v>
      </c>
      <c r="AG15" s="230">
        <f>_xlfn.RANK.AVG(P15,(F15,G15,J15,P15,R15,U15,AC15),1)</f>
        <v>2</v>
      </c>
    </row>
    <row r="16" spans="1:33" ht="14.25" customHeight="1" x14ac:dyDescent="0.25">
      <c r="A16" s="62">
        <v>1985</v>
      </c>
      <c r="B16" s="134">
        <v>6.2493539299493142</v>
      </c>
      <c r="C16" s="134">
        <v>7.5228071835993635</v>
      </c>
      <c r="D16" s="134">
        <v>4.3548006629842595</v>
      </c>
      <c r="E16" s="134">
        <v>3.0008690097586803</v>
      </c>
      <c r="F16" s="134">
        <v>5.5654623678039181</v>
      </c>
      <c r="G16" s="134">
        <v>6.1550240593085705</v>
      </c>
      <c r="H16" s="134">
        <v>1.3383050397155607</v>
      </c>
      <c r="I16" s="134">
        <v>6.2729363976095005</v>
      </c>
      <c r="J16" s="134">
        <v>4.4688776216052641</v>
      </c>
      <c r="K16" s="134">
        <v>5.4888193479083132</v>
      </c>
      <c r="L16" s="134">
        <v>6.5264479249565017</v>
      </c>
      <c r="M16" s="134">
        <v>3.507892064452681</v>
      </c>
      <c r="N16" s="134">
        <v>4.7459716166124517</v>
      </c>
      <c r="O16" s="134">
        <v>2.4189509395797613</v>
      </c>
      <c r="P16" s="134">
        <v>5.37</v>
      </c>
      <c r="Q16" s="148">
        <v>3.8484203941771633</v>
      </c>
      <c r="R16" s="148"/>
      <c r="S16" s="148"/>
      <c r="T16" s="148"/>
      <c r="U16" s="148">
        <v>9.4387185487412797</v>
      </c>
      <c r="V16" s="148"/>
      <c r="W16" s="148">
        <v>1.8621865132161948</v>
      </c>
      <c r="X16" s="148">
        <v>2.2580805855350046</v>
      </c>
      <c r="Y16" s="148"/>
      <c r="Z16" s="148">
        <v>1.01758347953703</v>
      </c>
      <c r="AA16" s="148">
        <v>4.5699363750710598</v>
      </c>
      <c r="AB16" s="148">
        <v>2.8393605042363954</v>
      </c>
      <c r="AC16" s="148"/>
      <c r="AD16" s="149">
        <f t="shared" si="0"/>
        <v>4.5194069983381624</v>
      </c>
      <c r="AE16" s="158">
        <f t="shared" si="1"/>
        <v>18.820898449168453</v>
      </c>
      <c r="AF16" s="230">
        <f>_xlfn.RANK.AVG(P16,(B16:P16,Q16:AC16),1)</f>
        <v>14</v>
      </c>
      <c r="AG16" s="230">
        <f>_xlfn.RANK.AVG(P16,(F16,G16,J16,P16,R16,U16,AC16),1)</f>
        <v>2</v>
      </c>
    </row>
    <row r="17" spans="1:33" ht="14.25" customHeight="1" x14ac:dyDescent="0.25">
      <c r="A17" s="62">
        <v>1986</v>
      </c>
      <c r="B17" s="134">
        <v>7.2569529495815486</v>
      </c>
      <c r="C17" s="134">
        <v>8.1808085833843656</v>
      </c>
      <c r="D17" s="134">
        <v>3.8329138082962921</v>
      </c>
      <c r="E17" s="134">
        <v>3.2602731424780571</v>
      </c>
      <c r="F17" s="134">
        <v>6.2594566493161876</v>
      </c>
      <c r="G17" s="134">
        <v>7.1766176770769547</v>
      </c>
      <c r="H17" s="134">
        <v>1.9347411461522761</v>
      </c>
      <c r="I17" s="134">
        <v>7.464485736885079</v>
      </c>
      <c r="J17" s="134">
        <v>4.5791105327617894</v>
      </c>
      <c r="K17" s="134">
        <v>6.072007680138805</v>
      </c>
      <c r="L17" s="134">
        <v>5.8310018626250253</v>
      </c>
      <c r="M17" s="134">
        <v>4.2109072004490713</v>
      </c>
      <c r="N17" s="134">
        <v>5.5899960451112474</v>
      </c>
      <c r="O17" s="134">
        <v>2.681357944138294</v>
      </c>
      <c r="P17" s="134">
        <v>5.4799999999999995</v>
      </c>
      <c r="Q17" s="148">
        <v>3.4473733816758374</v>
      </c>
      <c r="R17" s="148"/>
      <c r="S17" s="148"/>
      <c r="T17" s="148"/>
      <c r="U17" s="148">
        <v>11.091670860056301</v>
      </c>
      <c r="V17" s="148"/>
      <c r="W17" s="148">
        <v>2.0928310219014277</v>
      </c>
      <c r="X17" s="148">
        <v>2.5010038138160766</v>
      </c>
      <c r="Y17" s="148"/>
      <c r="Z17" s="148">
        <v>1.1380830271483977</v>
      </c>
      <c r="AA17" s="148">
        <v>5.5721568443194718</v>
      </c>
      <c r="AB17" s="148">
        <v>2.5796210632297867</v>
      </c>
      <c r="AC17" s="148"/>
      <c r="AD17" s="149">
        <f t="shared" si="0"/>
        <v>5.0295552663808945</v>
      </c>
      <c r="AE17" s="158">
        <f t="shared" si="1"/>
        <v>8.9559555420340491</v>
      </c>
      <c r="AF17" s="230">
        <f>_xlfn.RANK.AVG(P17,(B17:P17,Q17:AC17),1)</f>
        <v>12</v>
      </c>
      <c r="AG17" s="230">
        <f>_xlfn.RANK.AVG(P17,(F17,G17,J17,P17,R17,U17,AC17),1)</f>
        <v>2</v>
      </c>
    </row>
    <row r="18" spans="1:33" ht="14.25" customHeight="1" x14ac:dyDescent="0.25">
      <c r="A18" s="62">
        <v>1987</v>
      </c>
      <c r="B18" s="134">
        <v>7.6431206986194766</v>
      </c>
      <c r="C18" s="134">
        <v>8.1366801533273776</v>
      </c>
      <c r="D18" s="134">
        <v>3.2376553496091893</v>
      </c>
      <c r="E18" s="134">
        <v>3.6241365674265786</v>
      </c>
      <c r="F18" s="134">
        <v>6.5149848021442782</v>
      </c>
      <c r="G18" s="134">
        <v>7.5162054102660161</v>
      </c>
      <c r="H18" s="134">
        <v>2.2774243410093087</v>
      </c>
      <c r="I18" s="134">
        <v>7.2341714361472169</v>
      </c>
      <c r="J18" s="134">
        <v>4.8368826561374174</v>
      </c>
      <c r="K18" s="134">
        <v>6.4656288566734874</v>
      </c>
      <c r="L18" s="134">
        <v>5.8240015655532167</v>
      </c>
      <c r="M18" s="134">
        <v>4.9073911496671174</v>
      </c>
      <c r="N18" s="134">
        <v>6.0637304435541974</v>
      </c>
      <c r="O18" s="134">
        <v>2.8167599637238281</v>
      </c>
      <c r="P18" s="134">
        <v>5.46</v>
      </c>
      <c r="Q18" s="148">
        <v>3.4030366466313176</v>
      </c>
      <c r="R18" s="148"/>
      <c r="S18" s="148"/>
      <c r="T18" s="148"/>
      <c r="U18" s="148">
        <v>11.037723603601112</v>
      </c>
      <c r="V18" s="148"/>
      <c r="W18" s="148">
        <v>2.4029449476825713</v>
      </c>
      <c r="X18" s="148">
        <v>2.6146740378139679</v>
      </c>
      <c r="Y18" s="148"/>
      <c r="Z18" s="148">
        <v>1.1915935406519294</v>
      </c>
      <c r="AA18" s="148">
        <v>6.0884592827823631</v>
      </c>
      <c r="AB18" s="148">
        <v>2.1326302750652788</v>
      </c>
      <c r="AC18" s="148"/>
      <c r="AD18" s="149">
        <f t="shared" si="0"/>
        <v>5.1836955748335587</v>
      </c>
      <c r="AE18" s="158">
        <f t="shared" si="1"/>
        <v>5.3302594872252511</v>
      </c>
      <c r="AF18" s="230">
        <f>_xlfn.RANK.AVG(P18,(B18:P18,Q18:AC18),1)</f>
        <v>12</v>
      </c>
      <c r="AG18" s="230">
        <f>_xlfn.RANK.AVG(P18,(F18,G18,J18,P18,R18,U18,AC18),1)</f>
        <v>2</v>
      </c>
    </row>
    <row r="19" spans="1:33" ht="14.25" customHeight="1" x14ac:dyDescent="0.25">
      <c r="A19" s="62">
        <v>1988</v>
      </c>
      <c r="B19" s="134">
        <v>7.2010112146447058</v>
      </c>
      <c r="C19" s="134">
        <v>7.6793071624808844</v>
      </c>
      <c r="D19" s="134">
        <v>3.7412068373896767</v>
      </c>
      <c r="E19" s="134">
        <v>3.374643631955268</v>
      </c>
      <c r="F19" s="134">
        <v>6.2510623182478477</v>
      </c>
      <c r="G19" s="134">
        <v>7.234226211022218</v>
      </c>
      <c r="H19" s="134">
        <v>2.3117637478748683</v>
      </c>
      <c r="I19" s="134">
        <v>6.4769242936149327</v>
      </c>
      <c r="J19" s="134">
        <v>4.5504545037192097</v>
      </c>
      <c r="K19" s="134">
        <v>6.1514173291153105</v>
      </c>
      <c r="L19" s="134">
        <v>5.2745414247489819</v>
      </c>
      <c r="M19" s="134">
        <v>4.995535455177877</v>
      </c>
      <c r="N19" s="134">
        <v>6.0517723399827732</v>
      </c>
      <c r="O19" s="134">
        <v>2.8159473436542934</v>
      </c>
      <c r="P19" s="134">
        <v>5.75</v>
      </c>
      <c r="Q19" s="148">
        <v>3.6918020994715008</v>
      </c>
      <c r="R19" s="148"/>
      <c r="S19" s="148"/>
      <c r="T19" s="148"/>
      <c r="U19" s="148">
        <v>11.143619259450031</v>
      </c>
      <c r="V19" s="148"/>
      <c r="W19" s="148">
        <v>2.7387692218655322</v>
      </c>
      <c r="X19" s="148">
        <v>2.7344196760049559</v>
      </c>
      <c r="Y19" s="148"/>
      <c r="Z19" s="148">
        <v>1.1160238782844192</v>
      </c>
      <c r="AA19" s="148">
        <v>5.7440837506501525</v>
      </c>
      <c r="AB19" s="148">
        <v>1.6900458609539153</v>
      </c>
      <c r="AC19" s="148"/>
      <c r="AD19" s="149">
        <f t="shared" si="0"/>
        <v>5.135038439963429</v>
      </c>
      <c r="AE19" s="158">
        <f t="shared" si="1"/>
        <v>11.975792727287757</v>
      </c>
      <c r="AF19" s="230">
        <f>_xlfn.RANK.AVG(P19,(B19:P19,Q19:AC19),1)</f>
        <v>14</v>
      </c>
      <c r="AG19" s="230">
        <f>_xlfn.RANK.AVG(P19,(F19,G19,J19,P19,R19,U19,AC19),1)</f>
        <v>2</v>
      </c>
    </row>
    <row r="20" spans="1:33" ht="14.25" customHeight="1" x14ac:dyDescent="0.25">
      <c r="A20" s="62">
        <v>1989</v>
      </c>
      <c r="B20" s="134">
        <v>7.2569930931211974</v>
      </c>
      <c r="C20" s="134">
        <v>7.9234516424894705</v>
      </c>
      <c r="D20" s="134">
        <v>4.5190178896737558</v>
      </c>
      <c r="E20" s="134">
        <v>3.4669308376228356</v>
      </c>
      <c r="F20" s="134">
        <v>6.5097516892840428</v>
      </c>
      <c r="G20" s="134">
        <v>7.3647035657463729</v>
      </c>
      <c r="H20" s="134">
        <v>2.450413252222742</v>
      </c>
      <c r="I20" s="134">
        <v>6.5636069255966305</v>
      </c>
      <c r="J20" s="134">
        <v>4.6517460364997651</v>
      </c>
      <c r="K20" s="134">
        <v>6.3279902667290591</v>
      </c>
      <c r="L20" s="134">
        <v>5.4057193448759939</v>
      </c>
      <c r="M20" s="134">
        <v>5.4191831539541413</v>
      </c>
      <c r="N20" s="134">
        <v>6.6982450163780998</v>
      </c>
      <c r="O20" s="134">
        <v>3.1773916361901735</v>
      </c>
      <c r="P20" s="134">
        <v>6.17</v>
      </c>
      <c r="Q20" s="148">
        <v>4.2924781055657544</v>
      </c>
      <c r="R20" s="148"/>
      <c r="S20" s="148"/>
      <c r="T20" s="148"/>
      <c r="U20" s="148">
        <v>11.033997051622695</v>
      </c>
      <c r="V20" s="148"/>
      <c r="W20" s="148">
        <v>2.9473966531305664</v>
      </c>
      <c r="X20" s="148">
        <v>2.9227259163288091</v>
      </c>
      <c r="Y20" s="148"/>
      <c r="Z20" s="148">
        <v>1.1309599625643425</v>
      </c>
      <c r="AA20" s="148">
        <v>5.6561939757246034</v>
      </c>
      <c r="AB20" s="148">
        <v>2.0731074310696957</v>
      </c>
      <c r="AC20" s="148"/>
      <c r="AD20" s="149">
        <f t="shared" si="0"/>
        <v>5.4124512494150672</v>
      </c>
      <c r="AE20" s="158">
        <f t="shared" si="1"/>
        <v>13.996407832159271</v>
      </c>
      <c r="AF20" s="230">
        <f>_xlfn.RANK.AVG(P20,(B20:P20,Q20:AC20),1)</f>
        <v>14</v>
      </c>
      <c r="AG20" s="230">
        <f>_xlfn.RANK.AVG(P20,(F20,G20,J20,P20,R20,U20,AC20),1)</f>
        <v>2</v>
      </c>
    </row>
    <row r="21" spans="1:33" ht="14.25" customHeight="1" x14ac:dyDescent="0.25">
      <c r="A21" s="62">
        <v>1990</v>
      </c>
      <c r="B21" s="134">
        <v>7.662586726759133</v>
      </c>
      <c r="C21" s="134">
        <v>8.4345637477385971</v>
      </c>
      <c r="D21" s="134">
        <v>4.6260690240330069</v>
      </c>
      <c r="E21" s="134">
        <v>3.9242165233122797</v>
      </c>
      <c r="F21" s="134">
        <v>7.2551544101310821</v>
      </c>
      <c r="G21" s="134">
        <v>7.8412851112451207</v>
      </c>
      <c r="H21" s="134">
        <v>3.3452337575776809</v>
      </c>
      <c r="I21" s="134">
        <v>6.5975443552226478</v>
      </c>
      <c r="J21" s="134">
        <v>5.0392944425048398</v>
      </c>
      <c r="K21" s="134">
        <v>6.919201447297425</v>
      </c>
      <c r="L21" s="134">
        <v>5.8398632050020627</v>
      </c>
      <c r="M21" s="134">
        <v>6.3545145523217066</v>
      </c>
      <c r="N21" s="134">
        <v>7.4267048592376295</v>
      </c>
      <c r="O21" s="134">
        <v>3.4627934188016134</v>
      </c>
      <c r="P21" s="134">
        <v>6.67</v>
      </c>
      <c r="Q21" s="148">
        <v>4.036613455742903</v>
      </c>
      <c r="R21" s="148">
        <v>2.9090367134020578</v>
      </c>
      <c r="S21" s="148"/>
      <c r="T21" s="148"/>
      <c r="U21" s="148">
        <v>9.5110631891184472</v>
      </c>
      <c r="V21" s="148"/>
      <c r="W21" s="148">
        <v>2.7346915149629725</v>
      </c>
      <c r="X21" s="148">
        <v>3.0947965458802806</v>
      </c>
      <c r="Y21" s="148"/>
      <c r="Z21" s="148"/>
      <c r="AA21" s="148">
        <v>6.2348119006355542</v>
      </c>
      <c r="AB21" s="148">
        <v>2.4575234929742482</v>
      </c>
      <c r="AC21" s="148"/>
      <c r="AD21" s="149">
        <f t="shared" si="0"/>
        <v>6.0373375528188085</v>
      </c>
      <c r="AE21" s="158">
        <f t="shared" si="1"/>
        <v>10.479163068922723</v>
      </c>
      <c r="AF21" s="230">
        <f>_xlfn.RANK.AVG(P21,(B21:P21,Q21:AC21),1)</f>
        <v>15</v>
      </c>
      <c r="AG21" s="230">
        <f>_xlfn.RANK.AVG(P21,(F21,G21,J21,P21,R21,U21,AC21),1)</f>
        <v>3</v>
      </c>
    </row>
    <row r="22" spans="1:33" ht="14.25" customHeight="1" x14ac:dyDescent="0.25">
      <c r="A22" s="62">
        <v>1991</v>
      </c>
      <c r="B22" s="134">
        <v>7.6377797436961101</v>
      </c>
      <c r="C22" s="134">
        <v>8.0932436733660627</v>
      </c>
      <c r="D22" s="134">
        <v>5.144945911895773</v>
      </c>
      <c r="E22" s="134">
        <v>3.9450183446797338</v>
      </c>
      <c r="F22" s="134">
        <v>6.8599874945674246</v>
      </c>
      <c r="G22" s="134">
        <v>7.6728154305937988</v>
      </c>
      <c r="H22" s="134">
        <v>3.5596257888051595</v>
      </c>
      <c r="I22" s="134">
        <v>6.5236449003496135</v>
      </c>
      <c r="J22" s="134">
        <v>5.6267313157687857</v>
      </c>
      <c r="K22" s="134">
        <v>6.6848090600789813</v>
      </c>
      <c r="L22" s="134">
        <v>5.7248312390823148</v>
      </c>
      <c r="M22" s="134">
        <v>6.9791088300195652</v>
      </c>
      <c r="N22" s="134">
        <v>7.7498939417687138</v>
      </c>
      <c r="O22" s="134">
        <v>3.7226631505382124</v>
      </c>
      <c r="P22" s="134">
        <v>7.3400000000000007</v>
      </c>
      <c r="Q22" s="148">
        <v>4.2427121847316061</v>
      </c>
      <c r="R22" s="148">
        <v>3.1604801177856303</v>
      </c>
      <c r="S22" s="148">
        <v>0.92318564614924237</v>
      </c>
      <c r="T22" s="148">
        <v>2.729436678999273</v>
      </c>
      <c r="U22" s="148">
        <v>10.35170026833452</v>
      </c>
      <c r="V22" s="148"/>
      <c r="W22" s="148">
        <v>2.8618846922524432</v>
      </c>
      <c r="X22" s="148">
        <v>3.217380019747246</v>
      </c>
      <c r="Y22" s="148">
        <v>1.629224484239306</v>
      </c>
      <c r="Z22" s="148"/>
      <c r="AA22" s="148">
        <v>6.3541699694840172</v>
      </c>
      <c r="AB22" s="148">
        <v>3.2097639362937023</v>
      </c>
      <c r="AC22" s="148"/>
      <c r="AD22" s="149">
        <f t="shared" si="0"/>
        <v>5.6267313157687857</v>
      </c>
      <c r="AE22" s="158">
        <f t="shared" si="1"/>
        <v>30.448738140913512</v>
      </c>
      <c r="AF22" s="230">
        <f>_xlfn.RANK.AVG(P22,(B22:P22,Q22:AC22),1)</f>
        <v>20</v>
      </c>
      <c r="AG22" s="230">
        <f>_xlfn.RANK.AVG(P22,(F22,G22,J22,P22,R22,U22,AC22),1)</f>
        <v>4</v>
      </c>
    </row>
    <row r="23" spans="1:33" ht="14.25" customHeight="1" x14ac:dyDescent="0.25">
      <c r="A23" s="62">
        <v>1992</v>
      </c>
      <c r="B23" s="134">
        <v>8.3987678889843345</v>
      </c>
      <c r="C23" s="134">
        <v>8.5462440591157556</v>
      </c>
      <c r="D23" s="134">
        <v>5.2676004305794191</v>
      </c>
      <c r="E23" s="134">
        <v>4.2841827423177339</v>
      </c>
      <c r="F23" s="134">
        <v>7.3221918470249729</v>
      </c>
      <c r="G23" s="134">
        <v>8.2439179103463438</v>
      </c>
      <c r="H23" s="134">
        <v>4.2620613167980208</v>
      </c>
      <c r="I23" s="134">
        <v>6.8650157196175723</v>
      </c>
      <c r="J23" s="134">
        <v>6.2824848475984671</v>
      </c>
      <c r="K23" s="134">
        <v>6.7912776345518635</v>
      </c>
      <c r="L23" s="134">
        <v>5.9211682307764892</v>
      </c>
      <c r="M23" s="134">
        <v>7.764620357419231</v>
      </c>
      <c r="N23" s="134">
        <v>8.3987678889843345</v>
      </c>
      <c r="O23" s="134">
        <v>4.0994920516507474</v>
      </c>
      <c r="P23" s="134">
        <v>7.7200000000000006</v>
      </c>
      <c r="Q23" s="148">
        <v>4.2113810768910049</v>
      </c>
      <c r="R23" s="148">
        <v>3.2047187362217846</v>
      </c>
      <c r="S23" s="148">
        <v>1.6327317107343167</v>
      </c>
      <c r="T23" s="148">
        <v>2.6686896802128692</v>
      </c>
      <c r="U23" s="148">
        <v>11.046115588957395</v>
      </c>
      <c r="V23" s="148"/>
      <c r="W23" s="148">
        <v>2.8056791190736554</v>
      </c>
      <c r="X23" s="148">
        <v>3.2912076241355868</v>
      </c>
      <c r="Y23" s="148">
        <v>2.3577560715035197</v>
      </c>
      <c r="Z23" s="148"/>
      <c r="AA23" s="148">
        <v>6.828960781300907</v>
      </c>
      <c r="AB23" s="148">
        <v>4.4548205190678258</v>
      </c>
      <c r="AC23" s="148"/>
      <c r="AD23" s="149">
        <f t="shared" si="0"/>
        <v>5.9211682307764892</v>
      </c>
      <c r="AE23" s="158">
        <f t="shared" si="1"/>
        <v>30.379676765029469</v>
      </c>
      <c r="AF23" s="230">
        <f>_xlfn.RANK.AVG(P23,(B23:P23,Q23:AC23),1)</f>
        <v>19</v>
      </c>
      <c r="AG23" s="230">
        <f>_xlfn.RANK.AVG(P23,(F23,G23,J23,P23,R23,U23,AC23),1)</f>
        <v>4</v>
      </c>
    </row>
    <row r="24" spans="1:33" ht="14.25" customHeight="1" x14ac:dyDescent="0.25">
      <c r="A24" s="62">
        <v>1993</v>
      </c>
      <c r="B24" s="134">
        <v>8.980073838849389</v>
      </c>
      <c r="C24" s="134">
        <v>9.1205093984491192</v>
      </c>
      <c r="D24" s="134">
        <v>5.7786374139699532</v>
      </c>
      <c r="E24" s="134">
        <v>4.751403099790859</v>
      </c>
      <c r="F24" s="134">
        <v>7.8877972641848242</v>
      </c>
      <c r="G24" s="134">
        <v>9.0190837165159827</v>
      </c>
      <c r="H24" s="134">
        <v>4.5485517359245824</v>
      </c>
      <c r="I24" s="134">
        <v>7.2636392215193579</v>
      </c>
      <c r="J24" s="134">
        <v>6.9281542735866708</v>
      </c>
      <c r="K24" s="134">
        <v>7.2168273683194482</v>
      </c>
      <c r="L24" s="134">
        <v>6.319600181987842</v>
      </c>
      <c r="M24" s="134">
        <v>9.0190837165159827</v>
      </c>
      <c r="N24" s="134">
        <v>9.1751232271823486</v>
      </c>
      <c r="O24" s="134">
        <v>3.6358593706047779</v>
      </c>
      <c r="P24" s="134">
        <v>7.7</v>
      </c>
      <c r="Q24" s="148">
        <v>4.7295844822728732</v>
      </c>
      <c r="R24" s="148">
        <v>3.6601030335019908</v>
      </c>
      <c r="S24" s="148">
        <v>1.8504883424749767</v>
      </c>
      <c r="T24" s="148">
        <v>2.7537569488350959</v>
      </c>
      <c r="U24" s="148">
        <v>14.653736954871391</v>
      </c>
      <c r="V24" s="148"/>
      <c r="W24" s="148">
        <v>3.4405285439176261</v>
      </c>
      <c r="X24" s="148">
        <v>3.3516137643775372</v>
      </c>
      <c r="Y24" s="148">
        <v>2.9821392318932483</v>
      </c>
      <c r="Z24" s="148">
        <v>2.2945610043489189</v>
      </c>
      <c r="AA24" s="148">
        <v>7.9166270138991353</v>
      </c>
      <c r="AB24" s="148">
        <v>5.5527818917957772</v>
      </c>
      <c r="AC24" s="148"/>
      <c r="AD24" s="149">
        <f t="shared" si="0"/>
        <v>6.0491187979788972</v>
      </c>
      <c r="AE24" s="158">
        <f t="shared" si="1"/>
        <v>27.291267656583095</v>
      </c>
      <c r="AF24" s="230">
        <f>_xlfn.RANK.AVG(P24,(B24:P24,Q24:AC24),1)</f>
        <v>18</v>
      </c>
      <c r="AG24" s="230">
        <f>_xlfn.RANK.AVG(P24,(F24,G24,J24,P24,R24,U24,AC24),1)</f>
        <v>3</v>
      </c>
    </row>
    <row r="25" spans="1:33" ht="14.25" customHeight="1" x14ac:dyDescent="0.25">
      <c r="A25" s="62">
        <v>1994</v>
      </c>
      <c r="B25" s="134">
        <v>8.9186336419170633</v>
      </c>
      <c r="C25" s="134">
        <v>9.0736055557644484</v>
      </c>
      <c r="D25" s="134">
        <v>5.3214151489361425</v>
      </c>
      <c r="E25" s="134">
        <v>4.9281068603468743</v>
      </c>
      <c r="F25" s="134">
        <v>7.8648246277548379</v>
      </c>
      <c r="G25" s="134">
        <v>9.1975830868423589</v>
      </c>
      <c r="H25" s="134">
        <v>4.6336602240368405</v>
      </c>
      <c r="I25" s="134">
        <v>7.2139425895958169</v>
      </c>
      <c r="J25" s="134">
        <v>8.1515226683725039</v>
      </c>
      <c r="K25" s="134">
        <v>7.2991771422118799</v>
      </c>
      <c r="L25" s="134">
        <v>6.2763625108191317</v>
      </c>
      <c r="M25" s="134">
        <v>9.972442656079286</v>
      </c>
      <c r="N25" s="134">
        <v>9.4610353403829137</v>
      </c>
      <c r="O25" s="134">
        <v>3.6745091462861432</v>
      </c>
      <c r="P25" s="134">
        <v>7.5</v>
      </c>
      <c r="Q25" s="148">
        <v>5.0816798897065532</v>
      </c>
      <c r="R25" s="148">
        <v>3.4243571476682035</v>
      </c>
      <c r="S25" s="148">
        <v>2.0107007764024241</v>
      </c>
      <c r="T25" s="148">
        <v>2.3676659497150903</v>
      </c>
      <c r="U25" s="148">
        <v>15.56645810272272</v>
      </c>
      <c r="V25" s="148"/>
      <c r="W25" s="148">
        <v>3.9263058339438515</v>
      </c>
      <c r="X25" s="148">
        <v>3.2308626379411662</v>
      </c>
      <c r="Y25" s="148">
        <v>3.0180125424704256</v>
      </c>
      <c r="Z25" s="148">
        <v>2.2687888187257306</v>
      </c>
      <c r="AA25" s="148">
        <v>8.572755436857836</v>
      </c>
      <c r="AB25" s="148">
        <v>4.1065694258059384</v>
      </c>
      <c r="AC25" s="148"/>
      <c r="AD25" s="149">
        <f t="shared" si="0"/>
        <v>5.7988888298776367</v>
      </c>
      <c r="AE25" s="158">
        <f t="shared" si="1"/>
        <v>29.335122986971605</v>
      </c>
      <c r="AF25" s="230">
        <f>_xlfn.RANK.AVG(P25,(B25:P25,Q25:AC25),1)</f>
        <v>17</v>
      </c>
      <c r="AG25" s="230">
        <f>_xlfn.RANK.AVG(P25,(F25,G25,J25,P25,R25,U25,AC25),1)</f>
        <v>2</v>
      </c>
    </row>
    <row r="26" spans="1:33" ht="14.25" customHeight="1" x14ac:dyDescent="0.25">
      <c r="A26" s="62">
        <v>1995</v>
      </c>
      <c r="B26" s="134">
        <v>9.6924575654555181</v>
      </c>
      <c r="C26" s="134">
        <v>9.8415722972317567</v>
      </c>
      <c r="D26" s="134">
        <v>5.7141844300691504</v>
      </c>
      <c r="E26" s="134">
        <v>5.4261194063020213</v>
      </c>
      <c r="F26" s="134">
        <v>8.2427310065198647</v>
      </c>
      <c r="G26" s="134">
        <v>9.8747089042931435</v>
      </c>
      <c r="H26" s="134">
        <v>5.4261194063020213</v>
      </c>
      <c r="I26" s="134">
        <v>7.6959769900069883</v>
      </c>
      <c r="J26" s="134">
        <v>8.9717363618703647</v>
      </c>
      <c r="K26" s="134">
        <v>8.3338566759386765</v>
      </c>
      <c r="L26" s="134">
        <v>6.9255508758297548</v>
      </c>
      <c r="M26" s="134">
        <v>10.66170332200107</v>
      </c>
      <c r="N26" s="134">
        <v>10.404894617275326</v>
      </c>
      <c r="O26" s="134">
        <v>3.9885984891813635</v>
      </c>
      <c r="P26" s="134">
        <v>7.4599999999999991</v>
      </c>
      <c r="Q26" s="148">
        <v>5.0336954765930768</v>
      </c>
      <c r="R26" s="148">
        <v>3.2828144319456056</v>
      </c>
      <c r="S26" s="148">
        <v>2.251609169373578</v>
      </c>
      <c r="T26" s="148">
        <v>3.306603627258287</v>
      </c>
      <c r="U26" s="148">
        <v>16.2761160082364</v>
      </c>
      <c r="V26" s="148"/>
      <c r="W26" s="148">
        <v>4.3994527379507211</v>
      </c>
      <c r="X26" s="148">
        <v>3.619895464593653</v>
      </c>
      <c r="Y26" s="148">
        <v>3.6688770833221653</v>
      </c>
      <c r="Z26" s="148">
        <v>2.4255996368934838</v>
      </c>
      <c r="AA26" s="148">
        <v>9.8371319660398697</v>
      </c>
      <c r="AB26" s="148">
        <v>3.9804187156281863</v>
      </c>
      <c r="AC26" s="148"/>
      <c r="AD26" s="149">
        <f t="shared" si="0"/>
        <v>6.3198676529494531</v>
      </c>
      <c r="AE26" s="158">
        <f t="shared" si="1"/>
        <v>18.040446567238657</v>
      </c>
      <c r="AF26" s="230">
        <f>_xlfn.RANK.AVG(P26,(B26:P26,Q26:AC26),1)</f>
        <v>15</v>
      </c>
      <c r="AG26" s="230">
        <f>_xlfn.RANK.AVG(P26,(F26,G26,J26,P26,R26,U26,AC26),1)</f>
        <v>2</v>
      </c>
    </row>
    <row r="27" spans="1:33" ht="14.25" customHeight="1" x14ac:dyDescent="0.25">
      <c r="A27" s="62">
        <v>1996</v>
      </c>
      <c r="B27" s="134">
        <v>9.5172005102882764</v>
      </c>
      <c r="C27" s="134">
        <v>9.5416035885197843</v>
      </c>
      <c r="D27" s="134">
        <v>5.8575142431102396</v>
      </c>
      <c r="E27" s="134">
        <v>5.7021859467624623</v>
      </c>
      <c r="F27" s="134">
        <v>7.9635378628822426</v>
      </c>
      <c r="G27" s="134">
        <v>9.8100374490663764</v>
      </c>
      <c r="H27" s="134">
        <v>5.5801705556049201</v>
      </c>
      <c r="I27" s="134">
        <v>7.7357757993881622</v>
      </c>
      <c r="J27" s="134">
        <v>8.6061522563119617</v>
      </c>
      <c r="K27" s="134">
        <v>8.3702558334073807</v>
      </c>
      <c r="L27" s="134">
        <v>6.9955490930324071</v>
      </c>
      <c r="M27" s="134">
        <v>10.468920561317102</v>
      </c>
      <c r="N27" s="134">
        <v>10.176083622539002</v>
      </c>
      <c r="O27" s="134">
        <v>4.6147513674755301</v>
      </c>
      <c r="P27" s="134">
        <v>7.44</v>
      </c>
      <c r="Q27" s="148">
        <v>5.3247362420832598</v>
      </c>
      <c r="R27" s="148">
        <v>3.3643531060293319</v>
      </c>
      <c r="S27" s="148">
        <v>2.3367760769505042</v>
      </c>
      <c r="T27" s="148">
        <v>3.4096492369388436</v>
      </c>
      <c r="U27" s="148">
        <v>14.051008998593971</v>
      </c>
      <c r="V27" s="148"/>
      <c r="W27" s="148">
        <v>4.9726529158322625</v>
      </c>
      <c r="X27" s="148">
        <v>3.7115093479407522</v>
      </c>
      <c r="Y27" s="148">
        <v>3.7372059076238173</v>
      </c>
      <c r="Z27" s="148">
        <v>2.4573899779128956</v>
      </c>
      <c r="AA27" s="148">
        <v>9.5956641534527432</v>
      </c>
      <c r="AB27" s="148">
        <v>4.6802058525754537</v>
      </c>
      <c r="AC27" s="148"/>
      <c r="AD27" s="149">
        <f t="shared" si="0"/>
        <v>6.4265316680713234</v>
      </c>
      <c r="AE27" s="158">
        <f t="shared" si="1"/>
        <v>15.770066721430014</v>
      </c>
      <c r="AF27" s="230">
        <f>_xlfn.RANK.AVG(P27,(B27:P27,Q27:AC27),1)</f>
        <v>15</v>
      </c>
      <c r="AG27" s="230">
        <f>_xlfn.RANK.AVG(P27,(F27,G27,J27,P27,R27,U27,AC27),1)</f>
        <v>2</v>
      </c>
    </row>
    <row r="28" spans="1:33" ht="14.25" customHeight="1" x14ac:dyDescent="0.25">
      <c r="A28" s="62">
        <v>1997</v>
      </c>
      <c r="B28" s="134">
        <v>8.1434095770939621</v>
      </c>
      <c r="C28" s="134">
        <v>8.2333537780304287</v>
      </c>
      <c r="D28" s="134">
        <v>4.9142658131532437</v>
      </c>
      <c r="E28" s="134">
        <v>4.6009918171346511</v>
      </c>
      <c r="F28" s="134">
        <v>6.3099316349275218</v>
      </c>
      <c r="G28" s="134">
        <v>8.5031863808398302</v>
      </c>
      <c r="H28" s="134">
        <v>4.8085553577572666</v>
      </c>
      <c r="I28" s="134">
        <v>6.7319775008601734</v>
      </c>
      <c r="J28" s="134">
        <v>7.1263482280431445</v>
      </c>
      <c r="K28" s="134">
        <v>7.1678609361676662</v>
      </c>
      <c r="L28" s="134">
        <v>6.0400990321181212</v>
      </c>
      <c r="M28" s="134">
        <v>8.987501308959267</v>
      </c>
      <c r="N28" s="134">
        <v>8.5792930124014539</v>
      </c>
      <c r="O28" s="134">
        <v>3.9342687928443745</v>
      </c>
      <c r="P28" s="134">
        <v>7.1400000000000006</v>
      </c>
      <c r="Q28" s="148">
        <v>4.8866267317000807</v>
      </c>
      <c r="R28" s="148">
        <v>3.1737000797107311</v>
      </c>
      <c r="S28" s="148">
        <v>2.1451037735194429</v>
      </c>
      <c r="T28" s="148">
        <v>3.6833743595568955</v>
      </c>
      <c r="U28" s="148">
        <v>11.826877780036796</v>
      </c>
      <c r="V28" s="148"/>
      <c r="W28" s="148">
        <v>4.8111864070609247</v>
      </c>
      <c r="X28" s="148">
        <v>3.3752131022555725</v>
      </c>
      <c r="Y28" s="148">
        <v>3.2566289690732035</v>
      </c>
      <c r="Z28" s="148">
        <v>2.1379044684129433</v>
      </c>
      <c r="AA28" s="148">
        <v>7.7679951338501567</v>
      </c>
      <c r="AB28" s="148">
        <v>4.0363722001270528</v>
      </c>
      <c r="AC28" s="148"/>
      <c r="AD28" s="149">
        <f t="shared" si="0"/>
        <v>5.477182422635682</v>
      </c>
      <c r="AE28" s="158">
        <f t="shared" si="1"/>
        <v>30.358995721821369</v>
      </c>
      <c r="AF28" s="230">
        <f>_xlfn.RANK.AVG(P28,(B28:P28,Q28:AC28),1)</f>
        <v>18</v>
      </c>
      <c r="AG28" s="230">
        <f>_xlfn.RANK.AVG(P28,(F28,G28,J28,P28,R28,U28,AC28),1)</f>
        <v>4</v>
      </c>
    </row>
    <row r="29" spans="1:33" ht="14.25" customHeight="1" x14ac:dyDescent="0.25">
      <c r="A29" s="62">
        <v>1998</v>
      </c>
      <c r="B29" s="134">
        <v>7.9991976604553257</v>
      </c>
      <c r="C29" s="134">
        <v>8.1072037048159036</v>
      </c>
      <c r="D29" s="134">
        <v>5.1074216253380191</v>
      </c>
      <c r="E29" s="134">
        <v>4.455249329873852</v>
      </c>
      <c r="F29" s="134">
        <v>5.9943354620120921</v>
      </c>
      <c r="G29" s="134">
        <v>8.3299661713095965</v>
      </c>
      <c r="H29" s="134">
        <v>4.907524640633774</v>
      </c>
      <c r="I29" s="134">
        <v>6.6018694615403444</v>
      </c>
      <c r="J29" s="134">
        <v>6.8448830613516467</v>
      </c>
      <c r="K29" s="134">
        <v>7.0271432612101208</v>
      </c>
      <c r="L29" s="134">
        <v>5.9200813065141942</v>
      </c>
      <c r="M29" s="134">
        <v>8.9037482819751688</v>
      </c>
      <c r="N29" s="134">
        <v>7.6886802829186633</v>
      </c>
      <c r="O29" s="134"/>
      <c r="P29" s="134">
        <v>6.94</v>
      </c>
      <c r="Q29" s="148">
        <v>4.1354717113609238</v>
      </c>
      <c r="R29" s="148">
        <v>2.9619066688596902</v>
      </c>
      <c r="S29" s="148">
        <v>2.4512319500730153</v>
      </c>
      <c r="T29" s="148">
        <v>3.7578349238382516</v>
      </c>
      <c r="U29" s="148">
        <v>10.527123353540446</v>
      </c>
      <c r="V29" s="148">
        <v>0</v>
      </c>
      <c r="W29" s="148">
        <v>3.8115922384030676</v>
      </c>
      <c r="X29" s="148">
        <v>2.8277498174348095</v>
      </c>
      <c r="Y29" s="148">
        <v>3.3047679189732593</v>
      </c>
      <c r="Z29" s="148">
        <v>2.0858667317136672</v>
      </c>
      <c r="AA29" s="148">
        <v>7.6484106108370966</v>
      </c>
      <c r="AB29" s="148">
        <v>3.9459412826415581</v>
      </c>
      <c r="AC29" s="148"/>
      <c r="AD29" s="149">
        <f t="shared" si="0"/>
        <v>5.5137514659261067</v>
      </c>
      <c r="AE29" s="158">
        <f t="shared" si="1"/>
        <v>25.86711684209612</v>
      </c>
      <c r="AF29" s="230">
        <f>_xlfn.RANK.AVG(P29,(B29:P29,Q29:AC29),1)</f>
        <v>18</v>
      </c>
      <c r="AG29" s="230">
        <f>_xlfn.RANK.AVG(P29,(F29,G29,J29,P29,R29,U29,AC29),1)</f>
        <v>4</v>
      </c>
    </row>
    <row r="30" spans="1:33" ht="14.25" customHeight="1" x14ac:dyDescent="0.25">
      <c r="A30" s="62">
        <v>1999</v>
      </c>
      <c r="B30" s="134">
        <v>6.4472465525050495</v>
      </c>
      <c r="C30" s="134">
        <v>7.6787430850060137</v>
      </c>
      <c r="D30" s="134">
        <v>4.9864235871574092</v>
      </c>
      <c r="E30" s="134">
        <v>4.1686486902305377</v>
      </c>
      <c r="F30" s="134">
        <v>5.8545476865954944</v>
      </c>
      <c r="G30" s="134">
        <v>8.0870467481881523</v>
      </c>
      <c r="H30" s="134">
        <v>4.9259861300038583</v>
      </c>
      <c r="I30" s="134">
        <v>6.4406610095504986</v>
      </c>
      <c r="J30" s="134">
        <v>6.7501815284143776</v>
      </c>
      <c r="K30" s="134">
        <v>6.8884779304599402</v>
      </c>
      <c r="L30" s="134">
        <v>5.8216199718227415</v>
      </c>
      <c r="M30" s="134">
        <v>8.2780274938701197</v>
      </c>
      <c r="N30" s="134">
        <v>7.1387285627328634</v>
      </c>
      <c r="O30" s="134"/>
      <c r="P30" s="134">
        <v>6.8599999999999994</v>
      </c>
      <c r="Q30" s="148">
        <v>4.3275709297545859</v>
      </c>
      <c r="R30" s="148">
        <v>3.0290184384998513</v>
      </c>
      <c r="S30" s="148">
        <v>2.5929269603993945</v>
      </c>
      <c r="T30" s="148">
        <v>4.0073988252921584</v>
      </c>
      <c r="U30" s="148">
        <v>12.270872327198649</v>
      </c>
      <c r="V30" s="148"/>
      <c r="W30" s="148">
        <v>3.8488801628122102</v>
      </c>
      <c r="X30" s="148">
        <v>2.7072021989207009</v>
      </c>
      <c r="Y30" s="148">
        <v>3.3006528336049605</v>
      </c>
      <c r="Z30" s="148">
        <v>2.8923704656386287</v>
      </c>
      <c r="AA30" s="148">
        <v>7.5064377371096516</v>
      </c>
      <c r="AB30" s="148">
        <v>4.276483796590365</v>
      </c>
      <c r="AC30" s="148"/>
      <c r="AD30" s="149">
        <f t="shared" si="0"/>
        <v>5.8216199718227415</v>
      </c>
      <c r="AE30" s="158">
        <f t="shared" si="1"/>
        <v>17.836616495118669</v>
      </c>
      <c r="AF30" s="230">
        <f>_xlfn.RANK.AVG(P30,(B30:P30,Q30:AC30),1)</f>
        <v>18</v>
      </c>
      <c r="AG30" s="230">
        <f>_xlfn.RANK.AVG(P30,(F30,G30,J30,P30,R30,U30,AC30),1)</f>
        <v>4</v>
      </c>
    </row>
    <row r="31" spans="1:33" ht="14.25" customHeight="1" x14ac:dyDescent="0.25">
      <c r="A31" s="62">
        <v>2000</v>
      </c>
      <c r="B31" s="134">
        <v>5.7407795071897727</v>
      </c>
      <c r="C31" s="134">
        <v>7.1348818477480522</v>
      </c>
      <c r="D31" s="134">
        <v>5.2278966371803088</v>
      </c>
      <c r="E31" s="134">
        <v>3.7866011171495635</v>
      </c>
      <c r="F31" s="134">
        <v>5.2963713374921548</v>
      </c>
      <c r="G31" s="134">
        <v>6.8731071724467157</v>
      </c>
      <c r="H31" s="134">
        <v>4.267535985726437</v>
      </c>
      <c r="I31" s="134">
        <v>5.953851917318767</v>
      </c>
      <c r="J31" s="134">
        <v>6.9035460881794295</v>
      </c>
      <c r="K31" s="134">
        <v>6.1851876768873897</v>
      </c>
      <c r="L31" s="134">
        <v>5.7103405914570589</v>
      </c>
      <c r="M31" s="134">
        <v>7.5184121859802433</v>
      </c>
      <c r="N31" s="134">
        <v>6.3495578218440425</v>
      </c>
      <c r="O31" s="134"/>
      <c r="P31" s="134">
        <v>6.7099999999999991</v>
      </c>
      <c r="Q31" s="148">
        <v>4.1742072950000715</v>
      </c>
      <c r="R31" s="148">
        <v>3.1402830635886412</v>
      </c>
      <c r="S31" s="148">
        <v>2.9424161934538757</v>
      </c>
      <c r="T31" s="148">
        <v>3.851787476681467</v>
      </c>
      <c r="U31" s="148">
        <v>13.201122876031556</v>
      </c>
      <c r="V31" s="148"/>
      <c r="W31" s="148">
        <v>3.5265550698238122</v>
      </c>
      <c r="X31" s="148">
        <v>2.462112192067484</v>
      </c>
      <c r="Y31" s="148">
        <v>3.5448203923586421</v>
      </c>
      <c r="Z31" s="148">
        <v>4.2133547157222067</v>
      </c>
      <c r="AA31" s="148">
        <v>6.8408230658444396</v>
      </c>
      <c r="AB31" s="148">
        <v>4.5514578874737266</v>
      </c>
      <c r="AC31" s="148"/>
      <c r="AD31" s="149">
        <f t="shared" si="0"/>
        <v>5.2963713374921548</v>
      </c>
      <c r="AE31" s="158">
        <f t="shared" si="1"/>
        <v>26.690512662905562</v>
      </c>
      <c r="AF31" s="230">
        <f>_xlfn.RANK.AVG(P31,(B31:P31,Q31:AC31),1)</f>
        <v>19</v>
      </c>
      <c r="AG31" s="230">
        <f>_xlfn.RANK.AVG(P31,(F31,G31,J31,P31,R31,U31,AC31),1)</f>
        <v>3</v>
      </c>
    </row>
    <row r="32" spans="1:33" ht="14.25" customHeight="1" x14ac:dyDescent="0.25">
      <c r="A32" s="62">
        <v>2001</v>
      </c>
      <c r="B32" s="134">
        <v>5.9255344462106789</v>
      </c>
      <c r="C32" s="134">
        <v>7.2343749508563748</v>
      </c>
      <c r="D32" s="134">
        <v>5.2809440733399926</v>
      </c>
      <c r="E32" s="134">
        <v>3.9420659379827603</v>
      </c>
      <c r="F32" s="134">
        <v>5.3908062590395165</v>
      </c>
      <c r="G32" s="134">
        <v>7.4053636153587821</v>
      </c>
      <c r="H32" s="134">
        <v>4.5141007428635387</v>
      </c>
      <c r="I32" s="134">
        <v>5.82605013231837</v>
      </c>
      <c r="J32" s="134">
        <v>7.4613235419232051</v>
      </c>
      <c r="K32" s="134">
        <v>6.3980849371991493</v>
      </c>
      <c r="L32" s="134">
        <v>5.763872436135677</v>
      </c>
      <c r="M32" s="134">
        <v>7.7784297924549417</v>
      </c>
      <c r="N32" s="134">
        <v>6.1866807701779916</v>
      </c>
      <c r="O32" s="134"/>
      <c r="P32" s="134">
        <v>6.6599999999999993</v>
      </c>
      <c r="Q32" s="148">
        <v>3.9656643274042493</v>
      </c>
      <c r="R32" s="148">
        <v>3.2777357950875987</v>
      </c>
      <c r="S32" s="148">
        <v>3.3987810194631769</v>
      </c>
      <c r="T32" s="148">
        <v>4.2361547034221614</v>
      </c>
      <c r="U32" s="148">
        <v>12.161726399733956</v>
      </c>
      <c r="V32" s="148"/>
      <c r="W32" s="148">
        <v>3.6526325737918293</v>
      </c>
      <c r="X32" s="148">
        <v>3.1960771121702929</v>
      </c>
      <c r="Y32" s="148">
        <v>4.50582162197915</v>
      </c>
      <c r="Z32" s="148">
        <v>5.645113036426733</v>
      </c>
      <c r="AA32" s="148">
        <v>7.0295183614529835</v>
      </c>
      <c r="AB32" s="148">
        <v>4.6950845451638772</v>
      </c>
      <c r="AC32" s="148"/>
      <c r="AD32" s="149">
        <f t="shared" si="0"/>
        <v>5.645113036426733</v>
      </c>
      <c r="AE32" s="158">
        <f t="shared" si="1"/>
        <v>17.978151314675419</v>
      </c>
      <c r="AF32" s="230">
        <f>_xlfn.RANK.AVG(P32,(B32:P32,Q32:AC32),1)</f>
        <v>19</v>
      </c>
      <c r="AG32" s="230">
        <f>_xlfn.RANK.AVG(P32,(F32,G32,J32,P32,R32,U32,AC32),1)</f>
        <v>3</v>
      </c>
    </row>
    <row r="33" spans="1:33" ht="14.25" customHeight="1" x14ac:dyDescent="0.25">
      <c r="A33" s="62">
        <v>2002</v>
      </c>
      <c r="B33" s="134">
        <v>5.9615080857287994</v>
      </c>
      <c r="C33" s="134">
        <v>7.0702606432958515</v>
      </c>
      <c r="D33" s="134">
        <v>5.5332478510413878</v>
      </c>
      <c r="E33" s="134">
        <v>4.1837348631142044</v>
      </c>
      <c r="F33" s="134">
        <v>5.4966486564938872</v>
      </c>
      <c r="G33" s="134">
        <v>7.7895363817741954</v>
      </c>
      <c r="H33" s="134">
        <v>4.7428225550318688</v>
      </c>
      <c r="I33" s="134">
        <v>6.3321392522809585</v>
      </c>
      <c r="J33" s="134">
        <v>6.9100725967351737</v>
      </c>
      <c r="K33" s="134">
        <v>7.0231465119544749</v>
      </c>
      <c r="L33" s="134">
        <v>5.8609979388671967</v>
      </c>
      <c r="M33" s="134">
        <v>8.0533755172859003</v>
      </c>
      <c r="N33" s="134">
        <v>6.2253472212405052</v>
      </c>
      <c r="O33" s="134"/>
      <c r="P33" s="134">
        <v>6.69</v>
      </c>
      <c r="Q33" s="148">
        <v>4.0346498385930003</v>
      </c>
      <c r="R33" s="148">
        <v>3.2350160059412425</v>
      </c>
      <c r="S33" s="148">
        <v>4.1561643538482356</v>
      </c>
      <c r="T33" s="148">
        <v>4.7429029164651872</v>
      </c>
      <c r="U33" s="148">
        <v>10.834672336172076</v>
      </c>
      <c r="V33" s="148"/>
      <c r="W33" s="148">
        <v>4.1903458796066237</v>
      </c>
      <c r="X33" s="148">
        <v>3.5559511594742452</v>
      </c>
      <c r="Y33" s="148">
        <v>4.3341246863681722</v>
      </c>
      <c r="Z33" s="148">
        <v>5.6926434428740134</v>
      </c>
      <c r="AA33" s="148">
        <v>7.270249454314671</v>
      </c>
      <c r="AB33" s="148">
        <v>5.3338826502206507</v>
      </c>
      <c r="AC33" s="148"/>
      <c r="AD33" s="149">
        <f t="shared" si="0"/>
        <v>5.6926434428740134</v>
      </c>
      <c r="AE33" s="158">
        <f t="shared" si="1"/>
        <v>17.520095314848266</v>
      </c>
      <c r="AF33" s="230">
        <f>_xlfn.RANK.AVG(P33,(B33:P33,Q33:AC33),1)</f>
        <v>18</v>
      </c>
      <c r="AG33" s="230">
        <f>_xlfn.RANK.AVG(P33,(F33,G33,J33,P33,R33,U33,AC33),1)</f>
        <v>3</v>
      </c>
    </row>
    <row r="34" spans="1:33" ht="14.25" customHeight="1" x14ac:dyDescent="0.25">
      <c r="A34" s="62">
        <v>2003</v>
      </c>
      <c r="B34" s="134">
        <v>6.3845915702771388</v>
      </c>
      <c r="C34" s="134"/>
      <c r="D34" s="134">
        <v>6.1070069150068411</v>
      </c>
      <c r="E34" s="134">
        <v>5.0979891519981058</v>
      </c>
      <c r="F34" s="134">
        <v>5.9107621850507206</v>
      </c>
      <c r="G34" s="134">
        <v>9.2690711854511001</v>
      </c>
      <c r="H34" s="134">
        <v>5.4369327998243024</v>
      </c>
      <c r="I34" s="134">
        <v>7.8787105076334374</v>
      </c>
      <c r="J34" s="134">
        <v>8.3006607630905371</v>
      </c>
      <c r="K34" s="134">
        <v>8.2384058073673589</v>
      </c>
      <c r="L34" s="134">
        <v>6.5990253066569782</v>
      </c>
      <c r="M34" s="134">
        <v>9.1030579701892904</v>
      </c>
      <c r="N34" s="134">
        <v>6.8895484333651469</v>
      </c>
      <c r="O34" s="134"/>
      <c r="P34" s="134">
        <v>6.75</v>
      </c>
      <c r="Q34" s="148">
        <v>4.5821294924951772</v>
      </c>
      <c r="R34" s="148">
        <v>3.3754419055698612</v>
      </c>
      <c r="S34" s="148">
        <v>4.2467508278849051</v>
      </c>
      <c r="T34" s="148">
        <v>5.5776347307278016</v>
      </c>
      <c r="U34" s="148">
        <v>10.599377270966901</v>
      </c>
      <c r="V34" s="148"/>
      <c r="W34" s="148">
        <v>5.1582387931709714</v>
      </c>
      <c r="X34" s="148">
        <v>5.2888821016152416</v>
      </c>
      <c r="Y34" s="148">
        <v>4.4326045247823789</v>
      </c>
      <c r="Z34" s="148">
        <v>7.6919456404638993</v>
      </c>
      <c r="AA34" s="148">
        <v>7.5852015886282658</v>
      </c>
      <c r="AB34" s="148">
        <v>5.2208681285448257</v>
      </c>
      <c r="AC34" s="148"/>
      <c r="AD34" s="149">
        <f t="shared" si="0"/>
        <v>6.2457992426419899</v>
      </c>
      <c r="AE34" s="158">
        <f t="shared" si="1"/>
        <v>8.072637908623074</v>
      </c>
      <c r="AF34" s="230">
        <f>_xlfn.RANK.AVG(P34,(B34:P34,Q34:AC34),1)</f>
        <v>15</v>
      </c>
      <c r="AG34" s="230">
        <f>_xlfn.RANK.AVG(P34,(F34,G34,J34,P34,R34,U34,AC34),1)</f>
        <v>3</v>
      </c>
    </row>
    <row r="35" spans="1:33" ht="14.25" customHeight="1" x14ac:dyDescent="0.25">
      <c r="A35" s="62">
        <v>2004</v>
      </c>
      <c r="B35" s="134">
        <v>6.6519646042042426</v>
      </c>
      <c r="C35" s="134"/>
      <c r="D35" s="134">
        <v>6.2892622835553329</v>
      </c>
      <c r="E35" s="134">
        <v>5.0177918523049332</v>
      </c>
      <c r="F35" s="134">
        <v>5.7975838293523223</v>
      </c>
      <c r="G35" s="134">
        <v>9.3032573261653617</v>
      </c>
      <c r="H35" s="134">
        <v>5.4246398403296583</v>
      </c>
      <c r="I35" s="134">
        <v>8.3051235955447069</v>
      </c>
      <c r="J35" s="134">
        <v>7.4588797804532803</v>
      </c>
      <c r="K35" s="134">
        <v>7.5266877784574007</v>
      </c>
      <c r="L35" s="134">
        <v>6.8825117974182533</v>
      </c>
      <c r="M35" s="134">
        <v>9.1133949317538274</v>
      </c>
      <c r="N35" s="134">
        <v>6.7843936243062917</v>
      </c>
      <c r="O35" s="134"/>
      <c r="P35" s="134">
        <v>7.1599999999999993</v>
      </c>
      <c r="Q35" s="148">
        <v>4.8839203123232</v>
      </c>
      <c r="R35" s="148">
        <v>3.3179422769489015</v>
      </c>
      <c r="S35" s="148">
        <v>4.4158415793687151</v>
      </c>
      <c r="T35" s="148">
        <v>5.8452150344455891</v>
      </c>
      <c r="U35" s="148">
        <v>9.9849128581586708</v>
      </c>
      <c r="V35" s="148"/>
      <c r="W35" s="148">
        <v>5.830132827741962</v>
      </c>
      <c r="X35" s="148">
        <v>4.3590042297354934</v>
      </c>
      <c r="Y35" s="148">
        <v>4.3156987425178732</v>
      </c>
      <c r="Z35" s="148">
        <v>8.1701856795165053</v>
      </c>
      <c r="AA35" s="148">
        <v>7.2285169552489581</v>
      </c>
      <c r="AB35" s="148">
        <v>4.8911852759342276</v>
      </c>
      <c r="AC35" s="148"/>
      <c r="AD35" s="149">
        <f t="shared" si="0"/>
        <v>6.4706134438797882</v>
      </c>
      <c r="AE35" s="158">
        <f t="shared" si="1"/>
        <v>10.654114360243005</v>
      </c>
      <c r="AF35" s="230">
        <f>_xlfn.RANK.AVG(P35,(B35:P35,Q35:AC35),1)</f>
        <v>16</v>
      </c>
      <c r="AG35" s="230">
        <f>_xlfn.RANK.AVG(P35,(F35,G35,J35,P35,R35,U35,AC35),1)</f>
        <v>3</v>
      </c>
    </row>
    <row r="36" spans="1:33" ht="14.25" customHeight="1" x14ac:dyDescent="0.25">
      <c r="A36" s="62">
        <v>2005</v>
      </c>
      <c r="B36" s="134">
        <v>6.549781557868573</v>
      </c>
      <c r="C36" s="134"/>
      <c r="D36" s="134">
        <v>6.8524993150538709</v>
      </c>
      <c r="E36" s="134">
        <v>4.94474322955414</v>
      </c>
      <c r="F36" s="134">
        <v>5.8455774864067118</v>
      </c>
      <c r="G36" s="134">
        <v>10.077638847910517</v>
      </c>
      <c r="H36" s="134">
        <v>5.6746541680907256</v>
      </c>
      <c r="I36" s="134">
        <v>9.3665978437160184</v>
      </c>
      <c r="J36" s="134">
        <v>8.204319279167315</v>
      </c>
      <c r="K36" s="134">
        <v>8.9632188124902914</v>
      </c>
      <c r="L36" s="134">
        <v>7.5206260059033712</v>
      </c>
      <c r="M36" s="134">
        <v>9.4076194401118531</v>
      </c>
      <c r="N36" s="134">
        <v>6.930940557713221</v>
      </c>
      <c r="O36" s="134"/>
      <c r="P36" s="134">
        <v>7.88</v>
      </c>
      <c r="Q36" s="148"/>
      <c r="R36" s="148">
        <v>3.7500486437326486</v>
      </c>
      <c r="S36" s="148">
        <v>4.8823630759083345</v>
      </c>
      <c r="T36" s="148">
        <v>6.4946515654795745</v>
      </c>
      <c r="U36" s="148">
        <v>9.6908147641993843</v>
      </c>
      <c r="V36" s="148"/>
      <c r="W36" s="148">
        <v>6.6488688126616564</v>
      </c>
      <c r="X36" s="148">
        <v>4.52544818186899</v>
      </c>
      <c r="Y36" s="148">
        <v>5.1115890678025062</v>
      </c>
      <c r="Z36" s="148">
        <v>8.3287514549013508</v>
      </c>
      <c r="AA36" s="148">
        <v>7.108580391382584</v>
      </c>
      <c r="AB36" s="148">
        <v>5.0939313840684957</v>
      </c>
      <c r="AC36" s="148">
        <v>4.949583322133333</v>
      </c>
      <c r="AD36" s="149">
        <f t="shared" si="0"/>
        <v>6.7506840638577632</v>
      </c>
      <c r="AE36" s="158">
        <f t="shared" si="1"/>
        <v>16.728911106778636</v>
      </c>
      <c r="AF36" s="230">
        <f>_xlfn.RANK.AVG(P36,(B36:P36,Q36:AC36),1)</f>
        <v>17</v>
      </c>
      <c r="AG36" s="230">
        <f>_xlfn.RANK.AVG(P36,(F36,G36,J36,P36,R36,U36,AC36),1)</f>
        <v>4</v>
      </c>
    </row>
    <row r="37" spans="1:33" ht="14.25" customHeight="1" x14ac:dyDescent="0.25">
      <c r="A37" s="62">
        <v>2006</v>
      </c>
      <c r="B37" s="134">
        <v>6.411297903853395</v>
      </c>
      <c r="C37" s="134"/>
      <c r="D37" s="134">
        <v>7.9090207181279242</v>
      </c>
      <c r="E37" s="134">
        <v>5.1928784809338513</v>
      </c>
      <c r="F37" s="134">
        <v>5.8724760587423113</v>
      </c>
      <c r="G37" s="134">
        <v>10.387666710179492</v>
      </c>
      <c r="H37" s="134"/>
      <c r="I37" s="134">
        <v>9.5487415589305886</v>
      </c>
      <c r="J37" s="134">
        <v>9.1122276590937616</v>
      </c>
      <c r="K37" s="134">
        <v>8.5665852842977266</v>
      </c>
      <c r="L37" s="134">
        <v>8.2816917593573489</v>
      </c>
      <c r="M37" s="134">
        <v>9.5487415589305886</v>
      </c>
      <c r="N37" s="134">
        <v>7.3444827753483128</v>
      </c>
      <c r="O37" s="134"/>
      <c r="P37" s="134">
        <v>9.2739999999999991</v>
      </c>
      <c r="Q37" s="148"/>
      <c r="R37" s="148">
        <v>4.0335790365479847</v>
      </c>
      <c r="S37" s="148">
        <v>5.5794731215646474</v>
      </c>
      <c r="T37" s="148">
        <v>6.5259933538507315</v>
      </c>
      <c r="U37" s="148">
        <v>9.0315881070247457</v>
      </c>
      <c r="V37" s="148"/>
      <c r="W37" s="148">
        <v>6.4221811088948346</v>
      </c>
      <c r="X37" s="148">
        <v>5.9217797333911992</v>
      </c>
      <c r="Y37" s="148">
        <v>5.534868154341428</v>
      </c>
      <c r="Z37" s="148">
        <v>8.7841601812476462</v>
      </c>
      <c r="AA37" s="148">
        <v>6.6775327643329989</v>
      </c>
      <c r="AB37" s="148">
        <v>4.7196359580325975</v>
      </c>
      <c r="AC37" s="148">
        <v>5.383561711733333</v>
      </c>
      <c r="AD37" s="149">
        <f t="shared" si="0"/>
        <v>6.6775327643329989</v>
      </c>
      <c r="AE37" s="158">
        <f t="shared" si="1"/>
        <v>38.88363153432396</v>
      </c>
      <c r="AF37" s="230">
        <f>_xlfn.RANK.AVG(P37,(B37:P37,Q37:AC37),1)</f>
        <v>20</v>
      </c>
      <c r="AG37" s="230">
        <f>_xlfn.RANK.AVG(P37,(F37,G37,J37,P37,R37,U37,AC37),1)</f>
        <v>6</v>
      </c>
    </row>
    <row r="38" spans="1:33" ht="14.25" customHeight="1" x14ac:dyDescent="0.25">
      <c r="A38" s="62">
        <v>2007</v>
      </c>
      <c r="B38" s="134">
        <v>7.2516398819644197</v>
      </c>
      <c r="C38" s="134"/>
      <c r="D38" s="134">
        <v>7.6254613119926873</v>
      </c>
      <c r="E38" s="134">
        <v>5.4426977898992952</v>
      </c>
      <c r="F38" s="134">
        <v>5.8765647722711671</v>
      </c>
      <c r="G38" s="134">
        <v>11.041647895745824</v>
      </c>
      <c r="H38" s="134"/>
      <c r="I38" s="134">
        <v>10.714845219178425</v>
      </c>
      <c r="J38" s="134">
        <v>9.167167397955021</v>
      </c>
      <c r="K38" s="134">
        <v>10.323325077249347</v>
      </c>
      <c r="L38" s="134">
        <v>9.3595410899180784</v>
      </c>
      <c r="M38" s="134">
        <v>10.16399423493713</v>
      </c>
      <c r="N38" s="134">
        <v>7.6580053621424256</v>
      </c>
      <c r="O38" s="134">
        <v>5.9234820567785089</v>
      </c>
      <c r="P38" s="134">
        <v>9.729000000000001</v>
      </c>
      <c r="Q38" s="148"/>
      <c r="R38" s="148">
        <v>4.0190522309357046</v>
      </c>
      <c r="S38" s="148">
        <v>6.1257797113406953</v>
      </c>
      <c r="T38" s="148">
        <v>7.842305697799719</v>
      </c>
      <c r="U38" s="148">
        <v>8.2416675065453653</v>
      </c>
      <c r="V38" s="148"/>
      <c r="W38" s="148">
        <v>7.171296607946509</v>
      </c>
      <c r="X38" s="148">
        <v>4.3914453458426523</v>
      </c>
      <c r="Y38" s="148">
        <v>5.8206272816475613</v>
      </c>
      <c r="Z38" s="148">
        <v>8.8401594862966242</v>
      </c>
      <c r="AA38" s="148">
        <v>6.3318519310201706</v>
      </c>
      <c r="AB38" s="148">
        <v>4.7749144448504675</v>
      </c>
      <c r="AC38" s="148">
        <v>5.069332210352381</v>
      </c>
      <c r="AD38" s="149">
        <f t="shared" si="0"/>
        <v>7.438550596978553</v>
      </c>
      <c r="AE38" s="158">
        <f t="shared" si="1"/>
        <v>30.791608837772777</v>
      </c>
      <c r="AF38" s="230">
        <f>_xlfn.RANK.AVG(P38,(B38:P38,Q38:AC38),1)</f>
        <v>20</v>
      </c>
      <c r="AG38" s="230">
        <f>_xlfn.RANK.AVG(P38,(F38,G38,J38,P38,R38,U38,AC38),1)</f>
        <v>6</v>
      </c>
    </row>
    <row r="39" spans="1:33" ht="14.25" customHeight="1" x14ac:dyDescent="0.25">
      <c r="A39" s="62">
        <v>2008</v>
      </c>
      <c r="B39" s="134">
        <v>10.07777532015059</v>
      </c>
      <c r="C39" s="134">
        <v>10.898773721261742</v>
      </c>
      <c r="D39" s="134">
        <v>10.065712686788164</v>
      </c>
      <c r="E39" s="134">
        <v>7.0076083158010167</v>
      </c>
      <c r="F39" s="134">
        <v>6.7419207865784569</v>
      </c>
      <c r="G39" s="134">
        <v>10.803030467487847</v>
      </c>
      <c r="H39" s="134">
        <v>7.834989600497094</v>
      </c>
      <c r="I39" s="134">
        <v>12.845553214664278</v>
      </c>
      <c r="J39" s="134">
        <v>12.381198433860886</v>
      </c>
      <c r="K39" s="134">
        <v>10.316335594137213</v>
      </c>
      <c r="L39" s="134">
        <v>10.519869794451552</v>
      </c>
      <c r="M39" s="134">
        <v>11.416984082312949</v>
      </c>
      <c r="N39" s="134">
        <v>9.7578332804561576</v>
      </c>
      <c r="O39" s="134">
        <v>7.4283080828751027</v>
      </c>
      <c r="P39" s="134">
        <v>11.326000000000001</v>
      </c>
      <c r="Q39" s="148"/>
      <c r="R39" s="148">
        <v>4.5290739013711665</v>
      </c>
      <c r="S39" s="148">
        <v>8.6852668823845605</v>
      </c>
      <c r="T39" s="148">
        <v>10.194489959297481</v>
      </c>
      <c r="U39" s="148">
        <v>10.509146600869345</v>
      </c>
      <c r="V39" s="148"/>
      <c r="W39" s="148">
        <v>7.9732111941140316</v>
      </c>
      <c r="X39" s="148">
        <v>5.588736094711015</v>
      </c>
      <c r="Y39" s="148">
        <v>8.1781681309842096</v>
      </c>
      <c r="Z39" s="148">
        <v>10.451971870316898</v>
      </c>
      <c r="AA39" s="148">
        <v>7.8258649664741684</v>
      </c>
      <c r="AB39" s="148">
        <v>7.0564682723335448</v>
      </c>
      <c r="AC39" s="148">
        <v>5.853927954704762</v>
      </c>
      <c r="AD39" s="149">
        <f t="shared" si="0"/>
        <v>9.9117729836221606</v>
      </c>
      <c r="AE39" s="158">
        <f t="shared" si="1"/>
        <v>14.268153827924179</v>
      </c>
      <c r="AF39" s="230">
        <f>_xlfn.RANK.AVG(P39,(B39:P39,Q39:AC39),1)</f>
        <v>23</v>
      </c>
      <c r="AG39" s="230">
        <f>_xlfn.RANK.AVG(P39,(F39,G39,J39,P39,R39,U39,AC39),1)</f>
        <v>6</v>
      </c>
    </row>
    <row r="40" spans="1:33" ht="14.25" customHeight="1" x14ac:dyDescent="0.25">
      <c r="A40" s="62">
        <v>2009</v>
      </c>
      <c r="B40" s="134">
        <v>11.798329581084298</v>
      </c>
      <c r="C40" s="134">
        <v>10.976847941319933</v>
      </c>
      <c r="D40" s="134">
        <v>10.518549263276839</v>
      </c>
      <c r="E40" s="134">
        <v>8.345790151488945</v>
      </c>
      <c r="F40" s="134">
        <v>7.6624100889083948</v>
      </c>
      <c r="G40" s="134">
        <v>12.29549525894603</v>
      </c>
      <c r="H40" s="134">
        <v>8.9097791731492961</v>
      </c>
      <c r="I40" s="134">
        <v>14.409340367775698</v>
      </c>
      <c r="J40" s="134">
        <v>13.724623838319175</v>
      </c>
      <c r="K40" s="134">
        <v>13.186473176260957</v>
      </c>
      <c r="L40" s="134">
        <v>13.701369314677256</v>
      </c>
      <c r="M40" s="134">
        <v>13.144062627396769</v>
      </c>
      <c r="N40" s="134">
        <v>11.168408193542643</v>
      </c>
      <c r="O40" s="134">
        <v>7.7101379817181286</v>
      </c>
      <c r="P40" s="134">
        <v>11.678000000000001</v>
      </c>
      <c r="Q40" s="148"/>
      <c r="R40" s="148">
        <v>4.849122843953344</v>
      </c>
      <c r="S40" s="148">
        <v>10.254373561317809</v>
      </c>
      <c r="T40" s="148">
        <v>10.796668564817963</v>
      </c>
      <c r="U40" s="148">
        <v>13.646866778381675</v>
      </c>
      <c r="V40" s="148"/>
      <c r="W40" s="148">
        <v>8.6323815709457712</v>
      </c>
      <c r="X40" s="148">
        <v>5.7005365261283609</v>
      </c>
      <c r="Y40" s="148">
        <v>8.3933162364348988</v>
      </c>
      <c r="Z40" s="148">
        <v>12.438051725716416</v>
      </c>
      <c r="AA40" s="148">
        <v>9.5069202927907188</v>
      </c>
      <c r="AB40" s="148">
        <v>8.3081984415596146</v>
      </c>
      <c r="AC40" s="148">
        <v>7.028464536409456</v>
      </c>
      <c r="AD40" s="149">
        <f t="shared" si="0"/>
        <v>10.657608914047401</v>
      </c>
      <c r="AE40" s="158">
        <f t="shared" si="1"/>
        <v>9.5742965817375776</v>
      </c>
      <c r="AF40" s="230">
        <f>_xlfn.RANK.AVG(P40,(B40:P40,Q40:AC40),1)</f>
        <v>17</v>
      </c>
      <c r="AG40" s="230">
        <f>_xlfn.RANK.AVG(P40,(F40,G40,J40,P40,R40,U40,AC40),1)</f>
        <v>4</v>
      </c>
    </row>
    <row r="41" spans="1:33" ht="14.25" customHeight="1" x14ac:dyDescent="0.25">
      <c r="A41" s="62">
        <v>2010</v>
      </c>
      <c r="B41" s="134">
        <v>12.086806777029663</v>
      </c>
      <c r="C41" s="138">
        <v>10.924861180514929</v>
      </c>
      <c r="D41" s="134">
        <v>10.146629834126383</v>
      </c>
      <c r="E41" s="134">
        <v>8.51264497166183</v>
      </c>
      <c r="F41" s="134">
        <v>7.8041536607048583</v>
      </c>
      <c r="G41" s="134">
        <v>11.795248472369142</v>
      </c>
      <c r="H41" s="134">
        <v>8.2922611943154916</v>
      </c>
      <c r="I41" s="134">
        <v>13.274478106308564</v>
      </c>
      <c r="J41" s="134">
        <v>12.601321432312941</v>
      </c>
      <c r="K41" s="134">
        <v>11.447951080052928</v>
      </c>
      <c r="L41" s="134">
        <v>11.586698532094319</v>
      </c>
      <c r="M41" s="134">
        <v>13.208448725547211</v>
      </c>
      <c r="N41" s="134">
        <v>12.877444297314966</v>
      </c>
      <c r="O41" s="134">
        <v>8.8999575823582582</v>
      </c>
      <c r="P41" s="134">
        <v>11.289</v>
      </c>
      <c r="Q41" s="148"/>
      <c r="R41" s="148">
        <v>5.5555933732074596</v>
      </c>
      <c r="S41" s="148">
        <v>9.9090791897062296</v>
      </c>
      <c r="T41" s="148">
        <v>11.244210235062393</v>
      </c>
      <c r="U41" s="148">
        <v>14.038908508121807</v>
      </c>
      <c r="V41" s="148">
        <v>5.7930856490781348</v>
      </c>
      <c r="W41" s="148">
        <v>10.080667150073769</v>
      </c>
      <c r="X41" s="148">
        <v>7.9287652748577715</v>
      </c>
      <c r="Y41" s="148">
        <v>9.0767524060310993</v>
      </c>
      <c r="Z41" s="148">
        <v>11.585154988128469</v>
      </c>
      <c r="AA41" s="148">
        <v>10.553080048431955</v>
      </c>
      <c r="AB41" s="148">
        <v>9.3554302765170938</v>
      </c>
      <c r="AC41" s="231">
        <v>7.1384929636231709</v>
      </c>
      <c r="AD41" s="149">
        <f t="shared" si="0"/>
        <v>10.553080048431955</v>
      </c>
      <c r="AE41" s="158">
        <f t="shared" si="1"/>
        <v>6.9735086646802475</v>
      </c>
      <c r="AF41" s="230">
        <f>_xlfn.RANK.AVG(P41,(B41:P41,Q41:AC41),1)</f>
        <v>17</v>
      </c>
      <c r="AG41" s="230">
        <f>_xlfn.RANK.AVG(P41,(F41,G41,J41,P41,R41,U41,AC41),1)</f>
        <v>4</v>
      </c>
    </row>
    <row r="42" spans="1:33" ht="14.25" customHeight="1" x14ac:dyDescent="0.25">
      <c r="A42" s="62">
        <v>2011</v>
      </c>
      <c r="B42" s="135">
        <v>12.382883804992638</v>
      </c>
      <c r="C42" s="135">
        <v>12.083104836472545</v>
      </c>
      <c r="D42" s="135">
        <v>11.190894938794177</v>
      </c>
      <c r="E42" s="135">
        <v>9.3496231376562768</v>
      </c>
      <c r="F42" s="135">
        <v>8.2395593125127036</v>
      </c>
      <c r="G42" s="135">
        <v>12.148161036238189</v>
      </c>
      <c r="H42" s="135">
        <v>8.795598208315262</v>
      </c>
      <c r="I42" s="135">
        <v>14.251644828660725</v>
      </c>
      <c r="J42" s="135">
        <v>12.46910495508204</v>
      </c>
      <c r="K42" s="135">
        <v>11.857576677284971</v>
      </c>
      <c r="L42" s="135">
        <v>11.95165791743006</v>
      </c>
      <c r="M42" s="135">
        <v>13.891667189957488</v>
      </c>
      <c r="N42" s="135">
        <v>14.842355122532785</v>
      </c>
      <c r="O42" s="135">
        <v>9.7876569840147845</v>
      </c>
      <c r="P42" s="135">
        <v>12.368</v>
      </c>
      <c r="Q42" s="148"/>
      <c r="R42" s="149">
        <v>6.0670963265512441</v>
      </c>
      <c r="S42" s="149">
        <v>10.836873835390328</v>
      </c>
      <c r="T42" s="149">
        <v>10.692354442167117</v>
      </c>
      <c r="U42" s="149">
        <v>15.23461662195192</v>
      </c>
      <c r="V42" s="148">
        <v>6.7598329844071445</v>
      </c>
      <c r="W42" s="149">
        <v>11.114277559320739</v>
      </c>
      <c r="X42" s="149">
        <v>7.2626348249280994</v>
      </c>
      <c r="Y42" s="149">
        <v>9.6314061810072467</v>
      </c>
      <c r="Z42" s="149">
        <v>12.558015094761755</v>
      </c>
      <c r="AA42" s="150">
        <v>12.541959296649953</v>
      </c>
      <c r="AB42" s="149">
        <v>8.2760805940567117</v>
      </c>
      <c r="AC42" s="149">
        <v>6.9611188082194566</v>
      </c>
      <c r="AD42" s="149">
        <f>MEDIAN(B42:P42,Q42:AC42)</f>
        <v>11.190894938794177</v>
      </c>
      <c r="AE42" s="158">
        <f t="shared" si="1"/>
        <v>10.518417585400522</v>
      </c>
      <c r="AF42" s="230">
        <f>_xlfn.RANK.AVG(P42,(B42:P42,Q42:AC42),1)</f>
        <v>19</v>
      </c>
      <c r="AG42" s="230">
        <f>_xlfn.RANK.AVG(P42,(F42,G42,J42,P42,R42,U42,AC42),1)</f>
        <v>5</v>
      </c>
    </row>
    <row r="43" spans="1:33" ht="14.25" customHeight="1" x14ac:dyDescent="0.25">
      <c r="A43" s="62">
        <v>2012</v>
      </c>
      <c r="B43" s="135">
        <v>11.57309306548304</v>
      </c>
      <c r="C43" s="135">
        <v>11.700439267563279</v>
      </c>
      <c r="D43" s="135">
        <v>10.572396934472298</v>
      </c>
      <c r="E43" s="135">
        <v>8.6163313095090626</v>
      </c>
      <c r="F43" s="135">
        <v>7.7125389286750261</v>
      </c>
      <c r="G43" s="135">
        <v>11.651771929188666</v>
      </c>
      <c r="H43" s="135">
        <v>8.6668418422123832</v>
      </c>
      <c r="I43" s="135">
        <v>15.02972986963511</v>
      </c>
      <c r="J43" s="135">
        <v>12.646699741209769</v>
      </c>
      <c r="K43" s="135">
        <v>11.38815717965951</v>
      </c>
      <c r="L43" s="135">
        <v>11.948649993374563</v>
      </c>
      <c r="M43" s="135">
        <v>13.373622360882482</v>
      </c>
      <c r="N43" s="135">
        <v>13.893005357933918</v>
      </c>
      <c r="O43" s="135">
        <v>8.7482242466427138</v>
      </c>
      <c r="P43" s="135">
        <v>13.088999999999999</v>
      </c>
      <c r="Q43" s="148">
        <v>16.920632948582465</v>
      </c>
      <c r="R43" s="149">
        <v>6.0816831053592448</v>
      </c>
      <c r="S43" s="149">
        <v>10.364735111550136</v>
      </c>
      <c r="T43" s="149">
        <v>9.8217487693336416</v>
      </c>
      <c r="U43" s="149">
        <v>17.167944674452642</v>
      </c>
      <c r="V43" s="148">
        <v>6.9326062448542771</v>
      </c>
      <c r="W43" s="149">
        <v>11.881142126065777</v>
      </c>
      <c r="X43" s="149">
        <v>5.6290714083809981</v>
      </c>
      <c r="Y43" s="149">
        <v>9.4047644119522111</v>
      </c>
      <c r="Z43" s="149">
        <v>12.075988895354044</v>
      </c>
      <c r="AA43" s="150">
        <v>11.625090036266666</v>
      </c>
      <c r="AB43" s="149">
        <v>9.148548712755014</v>
      </c>
      <c r="AC43" s="149">
        <v>7.1391511371832657</v>
      </c>
      <c r="AD43" s="149">
        <f t="shared" ref="AD43:AD50" si="2">MEDIAN(B43:P43,Q43:AC43)</f>
        <v>11.480625122571276</v>
      </c>
      <c r="AE43" s="158">
        <f t="shared" si="1"/>
        <v>14.009471263603986</v>
      </c>
      <c r="AF43" s="230">
        <f>_xlfn.RANK.AVG(P43,(B43:P43,Q43:AC43),1)</f>
        <v>23</v>
      </c>
      <c r="AG43" s="230">
        <f>_xlfn.RANK.AVG(P43,(F43,G43,J43,P43,R43,U43,AC43),1)</f>
        <v>6</v>
      </c>
    </row>
    <row r="44" spans="1:33" ht="14.25" customHeight="1" x14ac:dyDescent="0.25">
      <c r="A44" s="62">
        <v>2013</v>
      </c>
      <c r="B44" s="135">
        <v>11.895925630810094</v>
      </c>
      <c r="C44" s="135">
        <v>12.234794156706506</v>
      </c>
      <c r="D44" s="135">
        <v>10.83374866500534</v>
      </c>
      <c r="E44" s="135">
        <v>8.9967031075697204</v>
      </c>
      <c r="F44" s="135">
        <v>8.4148615139442242</v>
      </c>
      <c r="G44" s="135">
        <v>12.672509960159363</v>
      </c>
      <c r="H44" s="135">
        <v>10.041965471447543</v>
      </c>
      <c r="I44" s="135">
        <v>16.509070618857901</v>
      </c>
      <c r="J44" s="135">
        <v>13.008835484727758</v>
      </c>
      <c r="K44" s="135">
        <v>11.525099601593626</v>
      </c>
      <c r="L44" s="135">
        <v>12.641071341301462</v>
      </c>
      <c r="M44" s="135">
        <v>14.467569721115538</v>
      </c>
      <c r="N44" s="135">
        <v>15.158136274014652</v>
      </c>
      <c r="O44" s="135">
        <v>9.252141870105941</v>
      </c>
      <c r="P44" s="135">
        <v>14.016999999999999</v>
      </c>
      <c r="Q44" s="148">
        <v>16.747490347490348</v>
      </c>
      <c r="R44" s="149">
        <v>6.2384466019417477</v>
      </c>
      <c r="S44" s="149">
        <v>10.774642126789367</v>
      </c>
      <c r="T44" s="149">
        <v>8.8976598316501345</v>
      </c>
      <c r="U44" s="149">
        <v>15.251394495788849</v>
      </c>
      <c r="V44" s="148">
        <v>7.4245017471500363</v>
      </c>
      <c r="W44" s="149">
        <v>12.591628904918034</v>
      </c>
      <c r="X44" s="149">
        <v>6.3388458928024516</v>
      </c>
      <c r="Y44" s="149">
        <v>9.8098470075949358</v>
      </c>
      <c r="Z44" s="149">
        <v>12.701074103585658</v>
      </c>
      <c r="AA44" s="150">
        <v>11.759223300970872</v>
      </c>
      <c r="AB44" s="149">
        <v>9.5371758530183719</v>
      </c>
      <c r="AC44" s="149">
        <v>7.3896997180952386</v>
      </c>
      <c r="AD44" s="149">
        <f t="shared" si="2"/>
        <v>11.642161451282249</v>
      </c>
      <c r="AE44" s="158">
        <f t="shared" si="1"/>
        <v>20.398605178733284</v>
      </c>
      <c r="AF44" s="230">
        <f>_xlfn.RANK.AVG(P44,(B44:P44,Q44:AC44),1)</f>
        <v>23</v>
      </c>
      <c r="AG44" s="230">
        <f>_xlfn.RANK.AVG(P44,(F44,G44,J44,P44,R44,U44,AC44),1)</f>
        <v>6</v>
      </c>
    </row>
    <row r="45" spans="1:33" ht="14.25" customHeight="1" x14ac:dyDescent="0.25">
      <c r="A45" s="62">
        <v>2014</v>
      </c>
      <c r="B45" s="135">
        <v>10.661544429708222</v>
      </c>
      <c r="C45" s="135">
        <v>12.998172413793103</v>
      </c>
      <c r="D45" s="135">
        <v>8.4029368214984874</v>
      </c>
      <c r="E45" s="135">
        <v>8.3207062485411143</v>
      </c>
      <c r="F45" s="135">
        <v>8.1828427018567638</v>
      </c>
      <c r="G45" s="135">
        <v>11.572446949602121</v>
      </c>
      <c r="H45" s="135">
        <v>9.7409814323607424</v>
      </c>
      <c r="I45" s="134">
        <v>16.319431601193632</v>
      </c>
      <c r="J45" s="135">
        <v>12.899187941644561</v>
      </c>
      <c r="K45" s="135">
        <v>10.900238726790452</v>
      </c>
      <c r="L45" s="135">
        <v>11.579837214854111</v>
      </c>
      <c r="M45" s="135">
        <v>10.340736074270556</v>
      </c>
      <c r="N45" s="135">
        <v>15.682749864721483</v>
      </c>
      <c r="O45" s="135">
        <v>7.96001749271137</v>
      </c>
      <c r="P45" s="135">
        <v>14.658000000000001</v>
      </c>
      <c r="Q45" s="148">
        <v>15.637502254283138</v>
      </c>
      <c r="R45" s="149">
        <v>5.3778552036199105</v>
      </c>
      <c r="S45" s="149">
        <v>8.9779446478466145</v>
      </c>
      <c r="T45" s="149">
        <v>7.5619231771007538</v>
      </c>
      <c r="U45" s="149">
        <v>14.144485488625198</v>
      </c>
      <c r="V45" s="148">
        <v>7.2132349031018048</v>
      </c>
      <c r="W45" s="149">
        <v>12.410508946019899</v>
      </c>
      <c r="X45" s="149">
        <v>4.9787259896699467</v>
      </c>
      <c r="Y45" s="149">
        <v>9.098711237507926</v>
      </c>
      <c r="Z45" s="149">
        <v>10.819505311671088</v>
      </c>
      <c r="AA45" s="150">
        <v>11.36383606557377</v>
      </c>
      <c r="AB45" s="149">
        <v>8.0773426222019182</v>
      </c>
      <c r="AC45" s="149">
        <v>7.2365643374285709</v>
      </c>
      <c r="AD45" s="149">
        <f t="shared" si="2"/>
        <v>10.501140251989389</v>
      </c>
      <c r="AE45" s="158">
        <f t="shared" si="1"/>
        <v>39.584841724431932</v>
      </c>
      <c r="AF45" s="230">
        <f>_xlfn.RANK.AVG(P45,(B45:P45,Q45:AC45),1)</f>
        <v>25</v>
      </c>
      <c r="AG45" s="230">
        <f>_xlfn.RANK.AVG(P45,(F45,G45,J45,P45,R45,U45,AC45),1)</f>
        <v>7</v>
      </c>
    </row>
    <row r="46" spans="1:33" ht="14.25" customHeight="1" x14ac:dyDescent="0.25">
      <c r="A46" s="62">
        <v>2015</v>
      </c>
      <c r="B46" s="242">
        <v>9.171533407325196</v>
      </c>
      <c r="C46" s="242">
        <v>12.75045948945616</v>
      </c>
      <c r="D46" s="242">
        <v>7.1712437174721186</v>
      </c>
      <c r="E46" s="242">
        <v>7.2784237058823535</v>
      </c>
      <c r="F46" s="242">
        <v>7.7070118994450612</v>
      </c>
      <c r="G46" s="242">
        <v>10.372541620421755</v>
      </c>
      <c r="H46" s="242">
        <v>8.8482352941176483</v>
      </c>
      <c r="I46" s="242">
        <v>14.549679034628193</v>
      </c>
      <c r="J46" s="242">
        <v>11.519747917425082</v>
      </c>
      <c r="K46" s="242">
        <v>9.211165371809102</v>
      </c>
      <c r="L46" s="242">
        <v>9.9658281662597119</v>
      </c>
      <c r="M46" s="242">
        <v>8.358279689234184</v>
      </c>
      <c r="N46" s="242">
        <v>10.955334739178692</v>
      </c>
      <c r="O46" s="242">
        <v>6.7669486297306918</v>
      </c>
      <c r="P46" s="135">
        <v>14.334</v>
      </c>
      <c r="Q46" s="242">
        <v>12.618121712997748</v>
      </c>
      <c r="R46" s="242">
        <v>5.7468075117370887</v>
      </c>
      <c r="S46" s="242">
        <v>8.1374374822103839</v>
      </c>
      <c r="T46" s="242">
        <v>6.5985321754550599</v>
      </c>
      <c r="U46" s="242">
        <v>13.429343729855706</v>
      </c>
      <c r="V46" s="242">
        <v>7.1504124867741705</v>
      </c>
      <c r="W46" s="242">
        <v>11.202544915062761</v>
      </c>
      <c r="X46" s="242">
        <v>3.8181832217261906</v>
      </c>
      <c r="Y46" s="242">
        <v>8.3630015982493369</v>
      </c>
      <c r="Z46" s="242">
        <v>9.3351422863485034</v>
      </c>
      <c r="AA46" s="242">
        <v>11.725431392931393</v>
      </c>
      <c r="AB46" s="242">
        <v>7.4550716121924356</v>
      </c>
      <c r="AC46" s="149">
        <v>7.8799508274285719</v>
      </c>
      <c r="AD46" s="149">
        <f t="shared" si="2"/>
        <v>9.0098843507214212</v>
      </c>
      <c r="AE46" s="158">
        <f t="shared" si="1"/>
        <v>59.091942160747898</v>
      </c>
      <c r="AF46" s="230">
        <f>_xlfn.RANK.AVG(P46,(B46:P46,Q46:AC46),1)</f>
        <v>27</v>
      </c>
      <c r="AG46" s="230">
        <f>_xlfn.RANK.AVG(P46,(F46,G46,J46,P46,R46,U46,AC46),1)</f>
        <v>7</v>
      </c>
    </row>
    <row r="47" spans="1:33" ht="14.25" customHeight="1" x14ac:dyDescent="0.25">
      <c r="A47" s="62">
        <v>2016</v>
      </c>
      <c r="B47" s="242">
        <v>10.133502876106196</v>
      </c>
      <c r="C47" s="242">
        <v>13.864241150442478</v>
      </c>
      <c r="D47" s="242">
        <v>8.7984254939830642</v>
      </c>
      <c r="E47" s="242">
        <v>8.2783742933628321</v>
      </c>
      <c r="F47" s="242">
        <v>8.6102040116150445</v>
      </c>
      <c r="G47" s="242">
        <v>11.352710176991151</v>
      </c>
      <c r="H47" s="242">
        <v>9.619065265486725</v>
      </c>
      <c r="I47" s="242">
        <v>15.861454270022126</v>
      </c>
      <c r="J47" s="242">
        <v>12.558968256969028</v>
      </c>
      <c r="K47" s="242">
        <v>10.418263274336283</v>
      </c>
      <c r="L47" s="242">
        <v>10.843011195796461</v>
      </c>
      <c r="M47" s="242">
        <v>10.04120575221239</v>
      </c>
      <c r="N47" s="242">
        <v>15.669729044800885</v>
      </c>
      <c r="O47" s="242">
        <v>7.9257380785413742</v>
      </c>
      <c r="P47" s="135">
        <v>14.344999999999999</v>
      </c>
      <c r="Q47" s="242">
        <v>13.613464684014868</v>
      </c>
      <c r="R47" s="242">
        <v>7.0879679431698124</v>
      </c>
      <c r="S47" s="242">
        <v>9.4067498881795633</v>
      </c>
      <c r="T47" s="242">
        <v>7.3340798054532339</v>
      </c>
      <c r="U47" s="242">
        <v>15.065108958392694</v>
      </c>
      <c r="V47" s="242">
        <v>7.7586742593631328</v>
      </c>
      <c r="W47" s="242">
        <v>12.834060905636742</v>
      </c>
      <c r="X47" s="242">
        <v>4.7816627053928569</v>
      </c>
      <c r="Y47" s="242">
        <v>8.9776859220334693</v>
      </c>
      <c r="Z47" s="242">
        <v>10.489711576327434</v>
      </c>
      <c r="AA47" s="242">
        <v>12.973142131979694</v>
      </c>
      <c r="AB47" s="242">
        <v>8.1366311714096646</v>
      </c>
      <c r="AC47" s="149">
        <v>8.8559486562857135</v>
      </c>
      <c r="AD47" s="149">
        <f t="shared" si="2"/>
        <v>10.087354314159292</v>
      </c>
      <c r="AE47" s="158">
        <f t="shared" si="1"/>
        <v>42.207753918828729</v>
      </c>
      <c r="AF47" s="230">
        <f>_xlfn.RANK.AVG(P47,(B47:P47,Q47:AC47),1)</f>
        <v>25</v>
      </c>
      <c r="AG47" s="230">
        <f>_xlfn.RANK.AVG(P47,(F47,G47,J47,P47,R47,U47,AC47),1)</f>
        <v>6</v>
      </c>
    </row>
    <row r="48" spans="1:33" ht="14.25" customHeight="1" x14ac:dyDescent="0.25">
      <c r="A48" s="62">
        <v>2017</v>
      </c>
      <c r="B48" s="242">
        <v>10.614291253828174</v>
      </c>
      <c r="C48" s="242">
        <v>15.90216833052177</v>
      </c>
      <c r="D48" s="242">
        <v>9.3615291745742404</v>
      </c>
      <c r="E48" s="242">
        <v>9.4626471919479869</v>
      </c>
      <c r="F48" s="242">
        <v>9.2757161506919115</v>
      </c>
      <c r="G48" s="242">
        <v>12.132899590940081</v>
      </c>
      <c r="H48" s="242">
        <v>9.7562168788619932</v>
      </c>
      <c r="I48" s="242">
        <v>16.425322065864194</v>
      </c>
      <c r="J48" s="242">
        <v>13.777282940103699</v>
      </c>
      <c r="K48" s="242">
        <v>9.5942698063999483</v>
      </c>
      <c r="L48" s="242">
        <v>10.88513407644348</v>
      </c>
      <c r="M48" s="242">
        <v>9.5680081189736708</v>
      </c>
      <c r="N48" s="242">
        <v>17.754657256896394</v>
      </c>
      <c r="O48" s="242">
        <v>8.5374538109729361</v>
      </c>
      <c r="P48" s="135">
        <v>15.175000000000001</v>
      </c>
      <c r="Q48" s="242">
        <v>16.758631619846376</v>
      </c>
      <c r="R48" s="242">
        <v>7.5681278569559511</v>
      </c>
      <c r="S48" s="242">
        <v>10.383870321186617</v>
      </c>
      <c r="T48" s="242">
        <v>7.8793250922060194</v>
      </c>
      <c r="U48" s="242">
        <v>16.030360013327723</v>
      </c>
      <c r="V48" s="242">
        <v>7.4524659456606246</v>
      </c>
      <c r="W48" s="242">
        <v>13.865247511700307</v>
      </c>
      <c r="X48" s="242">
        <v>5.4741197484315993</v>
      </c>
      <c r="Y48" s="242">
        <v>9.9441803974393217</v>
      </c>
      <c r="Z48" s="242">
        <v>10.771035273238365</v>
      </c>
      <c r="AA48" s="242">
        <v>13.495531404252731</v>
      </c>
      <c r="AB48" s="242">
        <v>7.0627586847778732</v>
      </c>
      <c r="AC48" s="149">
        <v>9.5311078424313145</v>
      </c>
      <c r="AD48" s="149">
        <f t="shared" si="2"/>
        <v>10.164025359312969</v>
      </c>
      <c r="AE48" s="158">
        <f t="shared" si="1"/>
        <v>49.301083611481126</v>
      </c>
      <c r="AF48" s="230">
        <f>_xlfn.RANK.AVG(P48,(B48:P48,Q48:AC48),1)</f>
        <v>23</v>
      </c>
      <c r="AG48" s="230">
        <f>_xlfn.RANK.AVG(P48,(F48,G48,J48,P48,R48,U48,AC48),1)</f>
        <v>6</v>
      </c>
    </row>
    <row r="49" spans="1:33" ht="14.25" customHeight="1" x14ac:dyDescent="0.25">
      <c r="A49" s="62">
        <v>2018</v>
      </c>
      <c r="B49" s="242">
        <v>10.838340550925906</v>
      </c>
      <c r="C49" s="242">
        <v>16.91078827122827</v>
      </c>
      <c r="D49" s="242">
        <v>10.381279560842113</v>
      </c>
      <c r="E49" s="242">
        <v>10.049204352701</v>
      </c>
      <c r="F49" s="242">
        <v>9.7299260778660344</v>
      </c>
      <c r="G49" s="242">
        <v>12.197473675079616</v>
      </c>
      <c r="H49" s="242">
        <v>9.9853819675932876</v>
      </c>
      <c r="I49" s="242">
        <v>16.964244529143695</v>
      </c>
      <c r="J49" s="242">
        <v>14.315296386582068</v>
      </c>
      <c r="K49" s="242">
        <v>10.949853952057328</v>
      </c>
      <c r="L49" s="242">
        <v>11.745577493936121</v>
      </c>
      <c r="M49" s="242">
        <v>9.0037883933133038</v>
      </c>
      <c r="N49" s="242">
        <v>18.360451425478196</v>
      </c>
      <c r="O49" s="242">
        <v>9.0305767166159647</v>
      </c>
      <c r="P49" s="135">
        <v>16.353000000000002</v>
      </c>
      <c r="Q49" s="242">
        <v>16.936591214315861</v>
      </c>
      <c r="R49" s="242">
        <v>7.6085016668879977</v>
      </c>
      <c r="S49" s="242">
        <v>11.254881085476587</v>
      </c>
      <c r="T49" s="242">
        <v>7.7597034537939091</v>
      </c>
      <c r="U49" s="242">
        <v>16.333379449114634</v>
      </c>
      <c r="V49" s="242">
        <v>7.283013451178256</v>
      </c>
      <c r="W49" s="242">
        <v>13.101667026563749</v>
      </c>
      <c r="X49" s="242">
        <v>6.6352379386880402</v>
      </c>
      <c r="Y49" s="242">
        <v>10.077143425309501</v>
      </c>
      <c r="Z49" s="242">
        <v>11.250499336021793</v>
      </c>
      <c r="AA49" s="242">
        <v>12.995478212573175</v>
      </c>
      <c r="AB49" s="242">
        <v>6.2603835414496656</v>
      </c>
      <c r="AC49" s="149">
        <v>9.1892013247394289</v>
      </c>
      <c r="AD49" s="149">
        <f t="shared" si="2"/>
        <v>10.894097251491617</v>
      </c>
      <c r="AE49" s="158">
        <f t="shared" si="1"/>
        <v>50.108812345703569</v>
      </c>
      <c r="AF49" s="230">
        <f>_xlfn.RANK.AVG(P49,(B49:P49,Q49:AC49),1)</f>
        <v>24</v>
      </c>
      <c r="AG49" s="230">
        <f>_xlfn.RANK.AVG(P49,(F49,G49,J49,P49,R49,U49,AC49),1)</f>
        <v>7</v>
      </c>
    </row>
    <row r="50" spans="1:33" ht="14.25" customHeight="1" x14ac:dyDescent="0.25">
      <c r="A50" s="62">
        <v>2019</v>
      </c>
      <c r="B50" s="242">
        <v>11.270535201400616</v>
      </c>
      <c r="C50" s="242">
        <v>16.922884427810249</v>
      </c>
      <c r="D50" s="242">
        <v>10.343568627251573</v>
      </c>
      <c r="E50" s="242">
        <v>11.016831420862969</v>
      </c>
      <c r="F50" s="242">
        <v>10.100276916888282</v>
      </c>
      <c r="G50" s="242">
        <v>12.253916090295789</v>
      </c>
      <c r="H50" s="242">
        <v>10.328551321634425</v>
      </c>
      <c r="I50" s="242">
        <v>17.849361884624095</v>
      </c>
      <c r="J50" s="242">
        <v>14.565729637126626</v>
      </c>
      <c r="K50" s="242">
        <v>11.025893003222482</v>
      </c>
      <c r="L50" s="242">
        <v>13.399803379485808</v>
      </c>
      <c r="M50" s="242">
        <v>10.455739427081305</v>
      </c>
      <c r="N50" s="242">
        <v>17.723252509743276</v>
      </c>
      <c r="O50" s="242">
        <v>9.1861361009572349</v>
      </c>
      <c r="P50" s="135">
        <v>17.449000000000002</v>
      </c>
      <c r="Q50" s="242">
        <v>16.530925539509091</v>
      </c>
      <c r="R50" s="242">
        <v>7.9018112634623137</v>
      </c>
      <c r="S50" s="242">
        <v>12.360112176329732</v>
      </c>
      <c r="T50" s="242">
        <v>7.5413921417616905</v>
      </c>
      <c r="U50" s="242">
        <v>18.13721270113259</v>
      </c>
      <c r="V50" s="242">
        <v>7.0576405270669884</v>
      </c>
      <c r="W50" s="242">
        <v>13.063277997823183</v>
      </c>
      <c r="X50" s="242">
        <v>6.4704292094521634</v>
      </c>
      <c r="Y50" s="242">
        <v>9.8231936051352555</v>
      </c>
      <c r="Z50" s="242">
        <v>11.899455997805559</v>
      </c>
      <c r="AA50" s="242">
        <v>13.614405065627878</v>
      </c>
      <c r="AB50" s="242">
        <v>6.6918450622082819</v>
      </c>
      <c r="AC50" s="149">
        <v>9.7296495326764454</v>
      </c>
      <c r="AD50" s="149">
        <f t="shared" si="2"/>
        <v>11.148214102311549</v>
      </c>
      <c r="AE50" s="158">
        <f t="shared" si="1"/>
        <v>56.518343116338279</v>
      </c>
      <c r="AF50" s="230">
        <f>_xlfn.RANK.AVG(P50,(B50:P50,Q50:AC50),1)</f>
        <v>25</v>
      </c>
      <c r="AG50" s="230">
        <f>_xlfn.RANK.AVG(P50,(F50,G50,J50,P50,R50,U50,AC50),1)</f>
        <v>6</v>
      </c>
    </row>
    <row r="51" spans="1:33" ht="14.25" customHeight="1" x14ac:dyDescent="0.25">
      <c r="A51" s="62">
        <v>2020</v>
      </c>
      <c r="B51" s="4">
        <v>11.817905110704119</v>
      </c>
      <c r="C51" s="4">
        <v>16.330261735839454</v>
      </c>
      <c r="D51" s="4">
        <v>9.3508838438112338</v>
      </c>
      <c r="E51" s="4">
        <v>11.043127322997625</v>
      </c>
      <c r="F51" s="4">
        <v>10.996760336550626</v>
      </c>
      <c r="G51" s="4">
        <v>12.799208185026007</v>
      </c>
      <c r="H51" s="4"/>
      <c r="I51" s="4">
        <v>17.951520065965408</v>
      </c>
      <c r="J51" s="4"/>
      <c r="K51" s="4">
        <v>12.426027522914868</v>
      </c>
      <c r="L51" s="4">
        <v>13.061227390853173</v>
      </c>
      <c r="M51" s="4">
        <v>10.115189083357631</v>
      </c>
      <c r="N51" s="4">
        <v>16.846408886983291</v>
      </c>
      <c r="O51" s="4">
        <v>7.8676773854390936</v>
      </c>
      <c r="P51" s="4">
        <v>17.477120900000003</v>
      </c>
      <c r="Q51" s="4">
        <v>14.869834436393553</v>
      </c>
      <c r="R51" s="4">
        <v>7.5658407726180075</v>
      </c>
      <c r="S51" s="4">
        <v>12.996160489237244</v>
      </c>
      <c r="T51" s="4">
        <v>7.0883514438974364</v>
      </c>
      <c r="U51" s="4">
        <v>17.834322930753711</v>
      </c>
      <c r="V51" s="4">
        <v>7.1284716362487801</v>
      </c>
      <c r="W51" s="4">
        <v>12.889024405158393</v>
      </c>
      <c r="X51" s="4">
        <v>3.8153066907365494</v>
      </c>
      <c r="Y51" s="4">
        <v>10.64252933152963</v>
      </c>
      <c r="Z51" s="4">
        <v>12.846834300797481</v>
      </c>
      <c r="AA51" s="4">
        <v>14.333295427533862</v>
      </c>
      <c r="AB51" s="4">
        <v>6.4629393865599871</v>
      </c>
      <c r="AC51" s="4"/>
      <c r="AD51" s="149">
        <f>MEDIAN(B51:P51,Q51:AC51)</f>
        <v>12.426027522914868</v>
      </c>
      <c r="AE51" s="158">
        <f>(P51-AD51)/AD51*100</f>
        <v>40.649301377857086</v>
      </c>
      <c r="AF51" s="230">
        <f>_xlfn.RANK.AVG(P51,(B51:P51,Q51:AC51),1)</f>
        <v>23</v>
      </c>
      <c r="AG51" s="230">
        <f>_xlfn.RANK.AVG(P51,(F51,G51,J51,P51,R51,U51,AC51),1)</f>
        <v>4</v>
      </c>
    </row>
    <row r="52" spans="1:33" ht="14.25" customHeight="1" x14ac:dyDescent="0.25">
      <c r="A52" s="62">
        <v>2021</v>
      </c>
      <c r="B52" s="4">
        <v>11.762133302753321</v>
      </c>
      <c r="C52" s="4">
        <v>16.341448304087809</v>
      </c>
      <c r="D52" s="4">
        <v>11.85161389228638</v>
      </c>
      <c r="E52" s="4">
        <v>11.30741010290145</v>
      </c>
      <c r="F52" s="4">
        <v>11.04605748641783</v>
      </c>
      <c r="G52" s="4">
        <v>13.575548939901374</v>
      </c>
      <c r="H52" s="4">
        <v>12.634116002017141</v>
      </c>
      <c r="I52" s="4">
        <v>18.987564297965225</v>
      </c>
      <c r="J52" s="4" t="s">
        <v>121</v>
      </c>
      <c r="K52" s="4">
        <v>11.924817213200255</v>
      </c>
      <c r="L52" s="4">
        <v>13.98173495259792</v>
      </c>
      <c r="M52" s="4">
        <v>9.865701335362143</v>
      </c>
      <c r="N52" s="4">
        <v>18.510711577731545</v>
      </c>
      <c r="O52" s="4" t="s">
        <v>121</v>
      </c>
      <c r="P52" s="4">
        <v>19.310820400000001</v>
      </c>
      <c r="Q52" s="4">
        <v>14.009963696146558</v>
      </c>
      <c r="R52" s="4">
        <v>8.0809033189652002</v>
      </c>
      <c r="S52" s="4">
        <v>12.690491630930783</v>
      </c>
      <c r="T52" s="4">
        <v>6.7595012383211674</v>
      </c>
      <c r="U52" s="4">
        <v>15.643166036878432</v>
      </c>
      <c r="V52" s="4">
        <v>6.9336837046824007</v>
      </c>
      <c r="W52" s="4" t="s">
        <v>121</v>
      </c>
      <c r="X52" s="4">
        <v>9.1113525212865714</v>
      </c>
      <c r="Y52" s="4">
        <v>11.085536971289265</v>
      </c>
      <c r="Z52" s="4">
        <v>12.02620549975668</v>
      </c>
      <c r="AA52" s="4">
        <v>14.003827888361339</v>
      </c>
      <c r="AB52" s="4">
        <v>5.6748254275958097</v>
      </c>
      <c r="AC52" s="4" t="s">
        <v>121</v>
      </c>
      <c r="AD52" s="149">
        <f>MEDIAN(B52:P52,Q52:AC52)</f>
        <v>11.975511356478467</v>
      </c>
      <c r="AE52" s="158">
        <f>(P52-AD52)/AD52*100</f>
        <v>61.252574734967837</v>
      </c>
      <c r="AF52" s="230">
        <f>_xlfn.RANK.AVG(P52,(B52:P52,Q52:AC52),1)</f>
        <v>24</v>
      </c>
      <c r="AG52" s="230">
        <f>_xlfn.RANK.AVG(P52,(F52,G52,J52,P52,R52,U52,AC52),1)</f>
        <v>5</v>
      </c>
    </row>
    <row r="53" spans="1:33" ht="14.25" customHeight="1" x14ac:dyDescent="0.25">
      <c r="A53" s="62">
        <v>2022</v>
      </c>
      <c r="B53" s="269">
        <v>15.33980683305945</v>
      </c>
      <c r="C53" s="269">
        <v>27.618689886694444</v>
      </c>
      <c r="D53" s="269">
        <v>26.586164206868194</v>
      </c>
      <c r="E53" s="285">
        <v>13.887897706318457</v>
      </c>
      <c r="F53" s="269">
        <v>13.563858841205343</v>
      </c>
      <c r="G53" s="269">
        <v>18.052095340906998</v>
      </c>
      <c r="H53" s="269">
        <v>31.478554531606168</v>
      </c>
      <c r="I53" s="269">
        <v>22.777546952120797</v>
      </c>
      <c r="J53" s="269">
        <v>27.314733551086292</v>
      </c>
      <c r="K53" s="269">
        <v>13.603055775555864</v>
      </c>
      <c r="L53" s="285">
        <v>24.858315408475814</v>
      </c>
      <c r="M53" s="269">
        <v>15.848814326149224</v>
      </c>
      <c r="N53" s="269">
        <v>26.252623933290494</v>
      </c>
      <c r="O53" s="269">
        <v>15.097668780682055</v>
      </c>
      <c r="P53" s="285">
        <v>30.520761</v>
      </c>
      <c r="Q53" s="269"/>
      <c r="R53" s="269">
        <v>9.0751644112671759</v>
      </c>
      <c r="S53" s="285">
        <v>17.17330561084804</v>
      </c>
      <c r="T53" s="269">
        <v>6.6291581836718629</v>
      </c>
      <c r="U53" s="285">
        <v>19.191731605219946</v>
      </c>
      <c r="V53" s="269">
        <v>7.6208571858876608</v>
      </c>
      <c r="W53" s="269">
        <v>13.926335636606568</v>
      </c>
      <c r="X53" s="269">
        <v>18.968824068854246</v>
      </c>
      <c r="Y53" s="269">
        <v>13.283075988296329</v>
      </c>
      <c r="Z53" s="269">
        <v>13.674408303325638</v>
      </c>
      <c r="AA53" s="269">
        <v>15.324626889657665</v>
      </c>
      <c r="AB53" s="269">
        <v>6.3977763432021888</v>
      </c>
      <c r="AC53" s="149" t="s">
        <v>121</v>
      </c>
      <c r="AD53" s="287">
        <f>MEDIAN(B53:P53,Q53:AC53)</f>
        <v>15.594310579604336</v>
      </c>
      <c r="AE53" s="158">
        <f>(P53-AD53)/AD53*100</f>
        <v>95.717283198898457</v>
      </c>
      <c r="AF53" s="230">
        <f>_xlfn.RANK.AVG(P53,(B53:P53,Q53:AC53),1)</f>
        <v>25</v>
      </c>
      <c r="AG53" s="230">
        <f>_xlfn.RANK.AVG(P53,(F53,G53,J53,P53,R53,U53,AC53),1)</f>
        <v>6</v>
      </c>
    </row>
    <row r="54" spans="1:33" x14ac:dyDescent="0.25">
      <c r="A54" s="62">
        <v>2023</v>
      </c>
      <c r="B54" s="269">
        <v>24.802774518640259</v>
      </c>
      <c r="C54" s="269">
        <v>27.561878779765134</v>
      </c>
      <c r="D54" s="285">
        <v>21.993151103622395</v>
      </c>
      <c r="E54" s="285">
        <v>15.498556159759431</v>
      </c>
      <c r="F54" s="269">
        <v>17.044048022665311</v>
      </c>
      <c r="G54" s="269">
        <v>25.466549541307518</v>
      </c>
      <c r="H54" s="269">
        <v>24.953303965581767</v>
      </c>
      <c r="I54" s="269">
        <v>30.043782324099226</v>
      </c>
      <c r="J54" s="269">
        <v>27.440109266136361</v>
      </c>
      <c r="K54" s="285">
        <v>24.7123395173173</v>
      </c>
      <c r="L54" s="269">
        <v>26.911031369261107</v>
      </c>
      <c r="M54" s="269">
        <v>21.701285351819596</v>
      </c>
      <c r="N54" s="269">
        <v>21.204975836203484</v>
      </c>
      <c r="O54" s="269">
        <v>11.124525853756531</v>
      </c>
      <c r="P54" s="285">
        <v>34.189388200000003</v>
      </c>
      <c r="Q54" s="269"/>
      <c r="R54" s="269">
        <v>9.7826828709845248</v>
      </c>
      <c r="S54" s="269">
        <v>22.312256558117074</v>
      </c>
      <c r="T54" s="269">
        <v>7.6569169647377375</v>
      </c>
      <c r="U54" s="285">
        <v>15.432020076705882</v>
      </c>
      <c r="V54" s="269">
        <v>9.2250599524506303</v>
      </c>
      <c r="W54" s="269">
        <v>14.030075862125608</v>
      </c>
      <c r="X54" s="269">
        <v>8.2755104821475864</v>
      </c>
      <c r="Y54" s="269">
        <v>14.955142888935981</v>
      </c>
      <c r="Z54" s="269">
        <v>14.27497644546907</v>
      </c>
      <c r="AA54" s="269">
        <v>20.978632218919866</v>
      </c>
      <c r="AB54" s="269">
        <v>4.6192624679592624</v>
      </c>
      <c r="AC54" s="269"/>
      <c r="AD54" s="287">
        <f>MEDIAN(B54:P54,Q54:AC54)</f>
        <v>21.091804027561675</v>
      </c>
      <c r="AE54" s="158">
        <f>(P54-AD54)/AD54*100</f>
        <v>62.097979648033352</v>
      </c>
      <c r="AF54" s="230">
        <f>_xlfn.RANK.AVG(P54,(B54:P54,Q54:AC54),1)</f>
        <v>26</v>
      </c>
      <c r="AG54" s="230">
        <f>_xlfn.RANK.AVG(P54,(F54,G54,J54,P54,R54,U54,AC54),1)</f>
        <v>6</v>
      </c>
    </row>
    <row r="55" spans="1:33" x14ac:dyDescent="0.25">
      <c r="A55" s="62">
        <v>2024</v>
      </c>
      <c r="B55" s="269">
        <v>23.984152173913046</v>
      </c>
      <c r="C55" s="269">
        <v>20.653043478260869</v>
      </c>
      <c r="D55" s="269">
        <v>16.994165217391302</v>
      </c>
      <c r="E55" s="269">
        <v>13.666956521739131</v>
      </c>
      <c r="F55" s="269">
        <v>18.246065217391305</v>
      </c>
      <c r="G55" s="269">
        <v>23.748456521739133</v>
      </c>
      <c r="H55" s="269">
        <v>17.397391304347824</v>
      </c>
      <c r="I55" s="269">
        <v>26.847260869565218</v>
      </c>
      <c r="J55" s="269">
        <v>22.501304347826085</v>
      </c>
      <c r="K55" s="269">
        <v>25.019347826086957</v>
      </c>
      <c r="L55" s="269">
        <v>25.56195652173913</v>
      </c>
      <c r="M55" s="269">
        <v>14.925978260869565</v>
      </c>
      <c r="N55" s="269">
        <v>19.281260869565216</v>
      </c>
      <c r="O55" s="269" t="s">
        <v>121</v>
      </c>
      <c r="P55" s="135">
        <v>28.998999999999999</v>
      </c>
      <c r="Q55" s="269" t="s">
        <v>121</v>
      </c>
      <c r="R55" s="269">
        <v>9.2296204379562052</v>
      </c>
      <c r="S55" s="269">
        <v>23.164857881136953</v>
      </c>
      <c r="T55" s="269">
        <v>7.1840629357246373</v>
      </c>
      <c r="U55" s="269">
        <v>14.772563391442157</v>
      </c>
      <c r="V55" s="269">
        <v>8.9762095443444601</v>
      </c>
      <c r="W55" s="269">
        <v>14.080654545454546</v>
      </c>
      <c r="X55" s="269">
        <v>6.5454697674418609</v>
      </c>
      <c r="Y55" s="269">
        <v>15.984512562814071</v>
      </c>
      <c r="Z55" s="269">
        <v>15.550826086956519</v>
      </c>
      <c r="AA55" s="269">
        <v>24.790704545454545</v>
      </c>
      <c r="AB55" s="269">
        <v>3.791897654584222</v>
      </c>
      <c r="AC55" s="149" t="s">
        <v>121</v>
      </c>
      <c r="AD55" s="149">
        <f>MEDIAN(B55:P55,Q55:AC55)</f>
        <v>17.397391304347824</v>
      </c>
      <c r="AE55" s="158">
        <f>(P55-AD55)/AD55*100</f>
        <v>66.68590993152398</v>
      </c>
      <c r="AF55" s="230">
        <f>_xlfn.RANK.AVG(P55,(B55:P55,Q55:AC55),1)</f>
        <v>25</v>
      </c>
      <c r="AG55" s="230">
        <f>_xlfn.RANK.AVG(P55,(F55,G55,J55,P55,R55,U55,AC55),1)</f>
        <v>6</v>
      </c>
    </row>
    <row r="56" spans="1:33" x14ac:dyDescent="0.25"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</row>
    <row r="58" spans="1:33" x14ac:dyDescent="0.25">
      <c r="A58" s="13"/>
    </row>
    <row r="59" spans="1:33" x14ac:dyDescent="0.25">
      <c r="A59" s="1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33" x14ac:dyDescent="0.25">
      <c r="A60" s="13"/>
    </row>
    <row r="61" spans="1:33" x14ac:dyDescent="0.25">
      <c r="A61" s="1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</sheetData>
  <conditionalFormatting sqref="K44">
    <cfRule type="expression" dxfId="6" priority="1">
      <formula>AK44:AW77=1</formula>
    </cfRule>
  </conditionalFormatting>
  <conditionalFormatting sqref="K45:K46">
    <cfRule type="expression" dxfId="5" priority="24">
      <formula>AJ45:AV78=1</formula>
    </cfRule>
  </conditionalFormatting>
  <conditionalFormatting sqref="K47">
    <cfRule type="expression" dxfId="4" priority="3">
      <formula>AI47:AU80=1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D4CE-9C44-48DB-BCAA-D36837D8ED2E}">
  <sheetPr>
    <tabColor theme="4" tint="0.39997558519241921"/>
  </sheetPr>
  <dimension ref="A1:AG60"/>
  <sheetViews>
    <sheetView showGridLines="0" zoomScaleNormal="100" workbookViewId="0">
      <pane ySplit="9" topLeftCell="A37" activePane="bottomLeft" state="frozen"/>
      <selection pane="bottomLeft"/>
    </sheetView>
  </sheetViews>
  <sheetFormatPr defaultRowHeight="12.5" x14ac:dyDescent="0.25"/>
  <cols>
    <col min="1" max="33" width="12.7265625" customWidth="1"/>
  </cols>
  <sheetData>
    <row r="1" spans="1:33" ht="18" customHeight="1" x14ac:dyDescent="0.25">
      <c r="A1" s="241" t="s">
        <v>102</v>
      </c>
    </row>
    <row r="2" spans="1:33" ht="18" customHeight="1" x14ac:dyDescent="0.25">
      <c r="A2" s="166" t="s">
        <v>101</v>
      </c>
    </row>
    <row r="3" spans="1:33" ht="18" customHeight="1" x14ac:dyDescent="0.25">
      <c r="A3" s="166" t="s">
        <v>106</v>
      </c>
    </row>
    <row r="4" spans="1:33" ht="18" customHeight="1" x14ac:dyDescent="0.25">
      <c r="A4" s="166" t="s">
        <v>107</v>
      </c>
    </row>
    <row r="5" spans="1:33" ht="18" customHeight="1" x14ac:dyDescent="0.25">
      <c r="A5" s="166" t="s">
        <v>109</v>
      </c>
    </row>
    <row r="6" spans="1:33" ht="18" customHeight="1" x14ac:dyDescent="0.25">
      <c r="A6" s="166" t="s">
        <v>110</v>
      </c>
    </row>
    <row r="7" spans="1:33" ht="18" customHeight="1" x14ac:dyDescent="0.25">
      <c r="A7" s="166" t="s">
        <v>113</v>
      </c>
    </row>
    <row r="8" spans="1:33" ht="18" customHeight="1" x14ac:dyDescent="0.25">
      <c r="A8" s="166" t="s">
        <v>111</v>
      </c>
    </row>
    <row r="9" spans="1:33" s="13" customFormat="1" ht="32.15" customHeight="1" x14ac:dyDescent="0.25">
      <c r="A9" s="235" t="s">
        <v>99</v>
      </c>
      <c r="B9" s="236" t="s">
        <v>0</v>
      </c>
      <c r="C9" s="236" t="s">
        <v>1</v>
      </c>
      <c r="D9" s="236" t="s">
        <v>2</v>
      </c>
      <c r="E9" s="236" t="s">
        <v>3</v>
      </c>
      <c r="F9" s="236" t="s">
        <v>4</v>
      </c>
      <c r="G9" s="236" t="s">
        <v>5</v>
      </c>
      <c r="H9" s="236" t="s">
        <v>6</v>
      </c>
      <c r="I9" s="236" t="s">
        <v>7</v>
      </c>
      <c r="J9" s="236" t="s">
        <v>8</v>
      </c>
      <c r="K9" s="236" t="s">
        <v>9</v>
      </c>
      <c r="L9" s="236" t="s">
        <v>10</v>
      </c>
      <c r="M9" s="236" t="s">
        <v>11</v>
      </c>
      <c r="N9" s="236" t="s">
        <v>12</v>
      </c>
      <c r="O9" s="236" t="s">
        <v>13</v>
      </c>
      <c r="P9" s="236" t="s">
        <v>89</v>
      </c>
      <c r="Q9" s="237" t="s">
        <v>55</v>
      </c>
      <c r="R9" s="237" t="s">
        <v>17</v>
      </c>
      <c r="S9" s="237" t="s">
        <v>31</v>
      </c>
      <c r="T9" s="237" t="s">
        <v>32</v>
      </c>
      <c r="U9" s="237" t="s">
        <v>15</v>
      </c>
      <c r="V9" s="237" t="s">
        <v>56</v>
      </c>
      <c r="W9" s="237" t="s">
        <v>57</v>
      </c>
      <c r="X9" s="237" t="s">
        <v>58</v>
      </c>
      <c r="Y9" s="237" t="s">
        <v>33</v>
      </c>
      <c r="Z9" s="237" t="s">
        <v>67</v>
      </c>
      <c r="AA9" s="237" t="s">
        <v>59</v>
      </c>
      <c r="AB9" s="237" t="s">
        <v>60</v>
      </c>
      <c r="AC9" s="237" t="s">
        <v>18</v>
      </c>
      <c r="AD9" s="238" t="s">
        <v>61</v>
      </c>
      <c r="AE9" s="238" t="s">
        <v>96</v>
      </c>
      <c r="AF9" s="238" t="s">
        <v>97</v>
      </c>
      <c r="AG9" s="238" t="s">
        <v>98</v>
      </c>
    </row>
    <row r="10" spans="1:33" ht="14.25" customHeight="1" x14ac:dyDescent="0.25">
      <c r="A10" s="13">
        <v>1979</v>
      </c>
      <c r="B10" s="134">
        <v>5.497444134057166</v>
      </c>
      <c r="C10" s="134">
        <v>5.8919665954424447</v>
      </c>
      <c r="D10" s="134">
        <v>3.587058003438055</v>
      </c>
      <c r="E10" s="134">
        <v>2.6129028590107</v>
      </c>
      <c r="F10" s="134">
        <v>3.9387570325186045</v>
      </c>
      <c r="G10" s="134">
        <v>5.7820177127613022</v>
      </c>
      <c r="H10" s="134">
        <v>0.47860101872968269</v>
      </c>
      <c r="I10" s="134">
        <v>2.2895237923014546</v>
      </c>
      <c r="J10" s="134">
        <v>1.5716222642069311</v>
      </c>
      <c r="K10" s="134">
        <v>3.7188592671563185</v>
      </c>
      <c r="L10" s="134">
        <v>5.6461985047434187</v>
      </c>
      <c r="M10" s="134">
        <v>0.73083669076289381</v>
      </c>
      <c r="N10" s="134">
        <v>1.7074414722248139</v>
      </c>
      <c r="O10" s="134">
        <v>2.4228752719150406</v>
      </c>
      <c r="P10" s="134">
        <v>2.95</v>
      </c>
      <c r="Q10" s="148">
        <v>1.9261848871003804</v>
      </c>
      <c r="R10" s="148">
        <v>1.2255531360744631</v>
      </c>
      <c r="S10" s="148"/>
      <c r="T10" s="148"/>
      <c r="U10" s="148">
        <v>4.3506061884829901</v>
      </c>
      <c r="V10" s="148">
        <v>4.1045388429752068</v>
      </c>
      <c r="W10" s="148">
        <v>1.1871063838529998</v>
      </c>
      <c r="X10" s="148">
        <v>1.49195862034911</v>
      </c>
      <c r="Y10" s="148"/>
      <c r="Z10" s="148">
        <v>1.1208318452142432</v>
      </c>
      <c r="AA10" s="148">
        <v>3.4005626560637046</v>
      </c>
      <c r="AB10" s="148" t="s">
        <v>68</v>
      </c>
      <c r="AC10" s="148">
        <v>2.190544</v>
      </c>
      <c r="AD10" s="149">
        <f t="shared" ref="AD10:AD42" si="0">MEDIAN(B10:P10,Q10:AC10)</f>
        <v>2.5178890654628701</v>
      </c>
      <c r="AE10" s="158">
        <f t="shared" ref="AE10:AE50" si="1">(P10-AD10)/AD10*100</f>
        <v>17.16163513572803</v>
      </c>
      <c r="AF10" s="230">
        <f>_xlfn.RANK.AVG(P10,(B10:P10,Q10:AC10),1)</f>
        <v>14</v>
      </c>
      <c r="AG10" s="230">
        <f>_xlfn.RANK.AVG(P10,(F10,G10,J10,P10,R10,U10,AC10),1)</f>
        <v>4</v>
      </c>
    </row>
    <row r="11" spans="1:33" ht="14.25" customHeight="1" x14ac:dyDescent="0.25">
      <c r="A11" s="13">
        <v>1980</v>
      </c>
      <c r="B11" s="134">
        <v>5.6916663692863372</v>
      </c>
      <c r="C11" s="134">
        <v>6.1101712493809206</v>
      </c>
      <c r="D11" s="134">
        <v>4.3704339026351571</v>
      </c>
      <c r="E11" s="134">
        <v>2.5947302565864185</v>
      </c>
      <c r="F11" s="134">
        <v>4.3943012409931281</v>
      </c>
      <c r="G11" s="134">
        <v>5.5840508286905877</v>
      </c>
      <c r="H11" s="134">
        <v>0.55601362641137542</v>
      </c>
      <c r="I11" s="134">
        <v>2.8338759023547522</v>
      </c>
      <c r="J11" s="134">
        <v>2.0327379890308346</v>
      </c>
      <c r="K11" s="134">
        <v>3.7067575094091696</v>
      </c>
      <c r="L11" s="134">
        <v>6.1759363019672122</v>
      </c>
      <c r="M11" s="134">
        <v>1.0582194825248759</v>
      </c>
      <c r="N11" s="134">
        <v>2.0626311947518765</v>
      </c>
      <c r="O11" s="134">
        <v>2.5432309893123994</v>
      </c>
      <c r="P11" s="134">
        <v>3.75</v>
      </c>
      <c r="Q11" s="148">
        <v>1.8638974714561627</v>
      </c>
      <c r="R11" s="148">
        <v>1.2214676994540752</v>
      </c>
      <c r="S11" s="148"/>
      <c r="T11" s="148"/>
      <c r="U11" s="148">
        <v>5.0482521028123957</v>
      </c>
      <c r="V11" s="148">
        <v>4.2212648828043964</v>
      </c>
      <c r="W11" s="148">
        <v>1.4408825896899187</v>
      </c>
      <c r="X11" s="148">
        <v>1.5250680945851867</v>
      </c>
      <c r="Y11" s="148"/>
      <c r="Z11" s="148">
        <v>1.0916998729324425</v>
      </c>
      <c r="AA11" s="148">
        <v>3.1213155110076967</v>
      </c>
      <c r="AB11" s="148">
        <v>2.1554688329999996</v>
      </c>
      <c r="AC11" s="148">
        <v>2.3060504879999995</v>
      </c>
      <c r="AD11" s="149">
        <f t="shared" si="0"/>
        <v>2.5947302565864185</v>
      </c>
      <c r="AE11" s="158">
        <f t="shared" si="1"/>
        <v>44.523693377416194</v>
      </c>
      <c r="AF11" s="230">
        <f>_xlfn.RANK.AVG(P11,(B11:P11,Q11:AC11),1)</f>
        <v>17</v>
      </c>
      <c r="AG11" s="230">
        <f>_xlfn.RANK.AVG(P11,(F11,G11,J11,P11,R11,U11,AC11),1)</f>
        <v>4</v>
      </c>
    </row>
    <row r="12" spans="1:33" ht="14.25" customHeight="1" x14ac:dyDescent="0.25">
      <c r="A12" s="13">
        <v>1981</v>
      </c>
      <c r="B12" s="134">
        <v>5.7962700399092011</v>
      </c>
      <c r="C12" s="134">
        <v>6.6053096439500649</v>
      </c>
      <c r="D12" s="134">
        <v>5.2289775443204203</v>
      </c>
      <c r="E12" s="134">
        <v>2.7485181068785507</v>
      </c>
      <c r="F12" s="134">
        <v>4.4995901265834339</v>
      </c>
      <c r="G12" s="134">
        <v>5.8406009771169201</v>
      </c>
      <c r="H12" s="134">
        <v>0.79795686973893409</v>
      </c>
      <c r="I12" s="134">
        <v>3.7736710298070419</v>
      </c>
      <c r="J12" s="134">
        <v>2.4936152179341691</v>
      </c>
      <c r="K12" s="134">
        <v>3.7348814597502886</v>
      </c>
      <c r="L12" s="134">
        <v>6.826964329988658</v>
      </c>
      <c r="M12" s="134">
        <v>1.1636871017026122</v>
      </c>
      <c r="N12" s="134">
        <v>2.7208112711237264</v>
      </c>
      <c r="O12" s="134">
        <v>2.6461440405547623</v>
      </c>
      <c r="P12" s="134">
        <v>4.51</v>
      </c>
      <c r="Q12" s="148">
        <v>2.4443260251938002</v>
      </c>
      <c r="R12" s="148">
        <v>1.5153379495400752</v>
      </c>
      <c r="S12" s="148"/>
      <c r="T12" s="148"/>
      <c r="U12" s="148">
        <v>6.5659826575838398</v>
      </c>
      <c r="V12" s="148">
        <v>5.4594908185166471</v>
      </c>
      <c r="W12" s="148">
        <v>1.6312050234090516</v>
      </c>
      <c r="X12" s="148">
        <v>1.745401569536299</v>
      </c>
      <c r="Y12" s="148"/>
      <c r="Z12" s="148">
        <v>1.0007709074642464</v>
      </c>
      <c r="AA12" s="148">
        <v>3.161630580300383</v>
      </c>
      <c r="AB12" s="148">
        <v>3.4592464349999994</v>
      </c>
      <c r="AC12" s="148">
        <v>3.0859464599999997</v>
      </c>
      <c r="AD12" s="149">
        <f t="shared" si="0"/>
        <v>3.161630580300383</v>
      </c>
      <c r="AE12" s="158">
        <f t="shared" si="1"/>
        <v>42.647911748484852</v>
      </c>
      <c r="AF12" s="230">
        <f>_xlfn.RANK.AVG(P12,(B12:P12,Q12:AC12),1)</f>
        <v>18</v>
      </c>
      <c r="AG12" s="230">
        <f>_xlfn.RANK.AVG(P12,(F12,G12,J12,P12,R12,U12,AC12),1)</f>
        <v>5</v>
      </c>
    </row>
    <row r="13" spans="1:33" ht="14.25" customHeight="1" x14ac:dyDescent="0.25">
      <c r="A13" s="13">
        <v>1982</v>
      </c>
      <c r="B13" s="134">
        <v>6.6242517178801092</v>
      </c>
      <c r="C13" s="134">
        <v>7.0770486707478621</v>
      </c>
      <c r="D13" s="134">
        <v>5.7309830674361324</v>
      </c>
      <c r="E13" s="134">
        <v>3.05777695331681</v>
      </c>
      <c r="F13" s="134">
        <v>5.523004807819027</v>
      </c>
      <c r="G13" s="134">
        <v>6.4174185418787886</v>
      </c>
      <c r="H13" s="134">
        <v>0.9335443349248761</v>
      </c>
      <c r="I13" s="134">
        <v>4.8186539922469658</v>
      </c>
      <c r="J13" s="134">
        <v>3.1695786700742801</v>
      </c>
      <c r="K13" s="134">
        <v>4.1031230049991567</v>
      </c>
      <c r="L13" s="134">
        <v>7.1217693574508516</v>
      </c>
      <c r="M13" s="134">
        <v>1.6602554938484324</v>
      </c>
      <c r="N13" s="134">
        <v>3.5832450220769188</v>
      </c>
      <c r="O13" s="134">
        <v>2.5795729857933063</v>
      </c>
      <c r="P13" s="134">
        <v>4.95</v>
      </c>
      <c r="Q13" s="148">
        <v>2.886274993238116</v>
      </c>
      <c r="R13" s="148">
        <v>1.9034649875591136</v>
      </c>
      <c r="S13" s="148"/>
      <c r="T13" s="148"/>
      <c r="U13" s="148">
        <v>6.7821124993475923</v>
      </c>
      <c r="V13" s="148">
        <v>5.9058246396242726</v>
      </c>
      <c r="W13" s="148">
        <v>1.7791490395439524</v>
      </c>
      <c r="X13" s="148">
        <v>2.0593715805911663</v>
      </c>
      <c r="Y13" s="148"/>
      <c r="Z13" s="148">
        <v>0.99838933064420876</v>
      </c>
      <c r="AA13" s="148">
        <v>3.6563811494551883</v>
      </c>
      <c r="AB13" s="148">
        <v>3.5298396468203088</v>
      </c>
      <c r="AC13" s="148">
        <v>3.9282644379999994</v>
      </c>
      <c r="AD13" s="149">
        <f t="shared" si="0"/>
        <v>3.6563811494551883</v>
      </c>
      <c r="AE13" s="158">
        <f t="shared" si="1"/>
        <v>35.379759321250326</v>
      </c>
      <c r="AF13" s="230">
        <f>_xlfn.RANK.AVG(P13,(B13:P13,Q13:AC13),1)</f>
        <v>17</v>
      </c>
      <c r="AG13" s="230">
        <f>_xlfn.RANK.AVG(P13,(F13,G13,J13,P13,R13,U13,AC13),1)</f>
        <v>4</v>
      </c>
    </row>
    <row r="14" spans="1:33" ht="14.25" customHeight="1" x14ac:dyDescent="0.25">
      <c r="A14" s="13">
        <v>1983</v>
      </c>
      <c r="B14" s="134">
        <v>6.8624600158416467</v>
      </c>
      <c r="C14" s="134">
        <v>8.1352410615148401</v>
      </c>
      <c r="D14" s="134">
        <v>6.0482112703055453</v>
      </c>
      <c r="E14" s="134">
        <v>3.1262317849945278</v>
      </c>
      <c r="F14" s="134">
        <v>6.1468872620530304</v>
      </c>
      <c r="G14" s="134">
        <v>6.9269788706914399</v>
      </c>
      <c r="H14" s="134">
        <v>1.1144165837691564</v>
      </c>
      <c r="I14" s="134">
        <v>5.3198728498874992</v>
      </c>
      <c r="J14" s="134">
        <v>4.0118997015689626</v>
      </c>
      <c r="K14" s="134">
        <v>4.8271834128527136</v>
      </c>
      <c r="L14" s="134">
        <v>7.3786108546399927</v>
      </c>
      <c r="M14" s="134">
        <v>2.3344094754743376</v>
      </c>
      <c r="N14" s="134">
        <v>4.1468027617094396</v>
      </c>
      <c r="O14" s="134">
        <v>2.5471710320122147</v>
      </c>
      <c r="P14" s="134">
        <v>5.13</v>
      </c>
      <c r="Q14" s="148">
        <v>3.6882931803673635</v>
      </c>
      <c r="R14" s="148">
        <v>2.3663114135021095</v>
      </c>
      <c r="S14" s="148"/>
      <c r="T14" s="148"/>
      <c r="U14" s="148">
        <v>8.2793424460716416</v>
      </c>
      <c r="V14" s="148">
        <v>6.242683825463005</v>
      </c>
      <c r="W14" s="148">
        <v>2.0680691861813432</v>
      </c>
      <c r="X14" s="148">
        <v>2.4326338737580979</v>
      </c>
      <c r="Y14" s="148"/>
      <c r="Z14" s="148">
        <v>1.0358208878612263</v>
      </c>
      <c r="AA14" s="148">
        <v>4.2112991818993741</v>
      </c>
      <c r="AB14" s="148">
        <v>3.8003459613139059</v>
      </c>
      <c r="AC14" s="148">
        <v>4.7372440939999994</v>
      </c>
      <c r="AD14" s="149">
        <f t="shared" si="0"/>
        <v>4.2112991818993741</v>
      </c>
      <c r="AE14" s="158">
        <f t="shared" si="1"/>
        <v>21.815140136547473</v>
      </c>
      <c r="AF14" s="230">
        <f>_xlfn.RANK.AVG(P14,(B14:P14,Q14:AC14),1)</f>
        <v>16</v>
      </c>
      <c r="AG14" s="230">
        <f>_xlfn.RANK.AVG(P14,(F14,G14,J14,P14,R14,U14,AC14),1)</f>
        <v>4</v>
      </c>
    </row>
    <row r="15" spans="1:33" ht="14.25" customHeight="1" x14ac:dyDescent="0.25">
      <c r="A15" s="13">
        <v>1984</v>
      </c>
      <c r="B15" s="134">
        <v>7.3469636378507364</v>
      </c>
      <c r="C15" s="134">
        <v>8.6118471603769287</v>
      </c>
      <c r="D15" s="134">
        <v>5.8962794208138503</v>
      </c>
      <c r="E15" s="134">
        <v>3.1208341116534095</v>
      </c>
      <c r="F15" s="134">
        <v>6.7499859005837006</v>
      </c>
      <c r="G15" s="134">
        <v>7.1814648592024479</v>
      </c>
      <c r="H15" s="134">
        <v>1.2767048638582132</v>
      </c>
      <c r="I15" s="134">
        <v>5.8811173126801943</v>
      </c>
      <c r="J15" s="134">
        <v>4.7521792154722373</v>
      </c>
      <c r="K15" s="134">
        <v>5.7451718873619591</v>
      </c>
      <c r="L15" s="134">
        <v>7.6011224764891763</v>
      </c>
      <c r="M15" s="134">
        <v>2.9789780156691639</v>
      </c>
      <c r="N15" s="134">
        <v>4.7403578741402175</v>
      </c>
      <c r="O15" s="134">
        <v>2.961531646873218</v>
      </c>
      <c r="P15" s="134">
        <v>5.2</v>
      </c>
      <c r="Q15" s="148">
        <v>4.4342233714362358</v>
      </c>
      <c r="R15" s="148">
        <v>2.7566220632226597</v>
      </c>
      <c r="S15" s="148"/>
      <c r="T15" s="148"/>
      <c r="U15" s="148">
        <v>9.4913307986071338</v>
      </c>
      <c r="V15" s="148">
        <v>6.8487174000234319</v>
      </c>
      <c r="W15" s="148">
        <v>1.9990543497883722</v>
      </c>
      <c r="X15" s="148">
        <v>2.8090294314292743</v>
      </c>
      <c r="Y15" s="148"/>
      <c r="Z15" s="148">
        <v>1.0320030982853889</v>
      </c>
      <c r="AA15" s="148">
        <v>4.4684092221448592</v>
      </c>
      <c r="AB15" s="148">
        <v>3.2446203788571424</v>
      </c>
      <c r="AC15" s="148">
        <v>5.6668121640000004</v>
      </c>
      <c r="AD15" s="149">
        <f t="shared" si="0"/>
        <v>4.7521792154722373</v>
      </c>
      <c r="AE15" s="158">
        <f t="shared" si="1"/>
        <v>9.4234826639058404</v>
      </c>
      <c r="AF15" s="230">
        <f>_xlfn.RANK.AVG(P15,(B15:P15,Q15:AC15),1)</f>
        <v>14</v>
      </c>
      <c r="AG15" s="230">
        <f>_xlfn.RANK.AVG(P15,(F15,G15,J15,P15,R15,U15,AC15),1)</f>
        <v>3</v>
      </c>
    </row>
    <row r="16" spans="1:33" ht="14.25" customHeight="1" x14ac:dyDescent="0.25">
      <c r="A16" s="13">
        <v>1985</v>
      </c>
      <c r="B16" s="134">
        <v>7.4992247159391781</v>
      </c>
      <c r="C16" s="134">
        <v>8.8021560541644597</v>
      </c>
      <c r="D16" s="134">
        <v>6.703597709759384</v>
      </c>
      <c r="E16" s="134">
        <v>3.2131112187003552</v>
      </c>
      <c r="F16" s="134">
        <v>7.009888511990316</v>
      </c>
      <c r="G16" s="134">
        <v>7.2575044224222696</v>
      </c>
      <c r="H16" s="134">
        <v>1.4856954625917238</v>
      </c>
      <c r="I16" s="134">
        <v>6.2729363976095005</v>
      </c>
      <c r="J16" s="134">
        <v>5.117395482260382</v>
      </c>
      <c r="K16" s="134">
        <v>5.8189738951509185</v>
      </c>
      <c r="L16" s="134">
        <v>7.7704230940313179</v>
      </c>
      <c r="M16" s="134">
        <v>3.8380466116952858</v>
      </c>
      <c r="N16" s="134">
        <v>5.1704560344958015</v>
      </c>
      <c r="O16" s="134">
        <v>3.07125231654509</v>
      </c>
      <c r="P16" s="134">
        <v>5.37</v>
      </c>
      <c r="Q16" s="148">
        <v>3.8484203941771633</v>
      </c>
      <c r="R16" s="148">
        <v>2.8757087276142976</v>
      </c>
      <c r="S16" s="148"/>
      <c r="T16" s="148"/>
      <c r="U16" s="148">
        <v>9.8306376580315735</v>
      </c>
      <c r="V16" s="148">
        <v>6.5862162528355626</v>
      </c>
      <c r="W16" s="148">
        <v>1.8621865132161948</v>
      </c>
      <c r="X16" s="148">
        <v>2.9654311304013916</v>
      </c>
      <c r="Y16" s="148"/>
      <c r="Z16" s="148">
        <v>1.01758347953703</v>
      </c>
      <c r="AA16" s="148">
        <v>4.5699363750710598</v>
      </c>
      <c r="AB16" s="148">
        <v>2.9819417822569059</v>
      </c>
      <c r="AC16" s="148">
        <v>6.0710710639999999</v>
      </c>
      <c r="AD16" s="149">
        <f t="shared" si="0"/>
        <v>5.1704560344958015</v>
      </c>
      <c r="AE16" s="158">
        <f t="shared" si="1"/>
        <v>3.8593107488565503</v>
      </c>
      <c r="AF16" s="230">
        <f>_xlfn.RANK.AVG(P16,(B16:P16,Q16:AC16),1)</f>
        <v>14</v>
      </c>
      <c r="AG16" s="230">
        <f>_xlfn.RANK.AVG(P16,(F16,G16,J16,P16,R16,U16,AC16),1)</f>
        <v>3</v>
      </c>
    </row>
    <row r="17" spans="1:33" ht="14.25" customHeight="1" x14ac:dyDescent="0.25">
      <c r="A17" s="13">
        <v>1986</v>
      </c>
      <c r="B17" s="134">
        <v>8.7096824607062668</v>
      </c>
      <c r="C17" s="134">
        <v>9.5732866401306396</v>
      </c>
      <c r="D17" s="134">
        <v>7.5182456767791965</v>
      </c>
      <c r="E17" s="134">
        <v>3.6686441110430699</v>
      </c>
      <c r="F17" s="134">
        <v>7.8996351296182894</v>
      </c>
      <c r="G17" s="134">
        <v>8.5021496734027373</v>
      </c>
      <c r="H17" s="134">
        <v>2.148968539497857</v>
      </c>
      <c r="I17" s="134">
        <v>7.464485736885079</v>
      </c>
      <c r="J17" s="134">
        <v>5.5364391967748521</v>
      </c>
      <c r="K17" s="134">
        <v>6.4402110124515222</v>
      </c>
      <c r="L17" s="134">
        <v>6.9623902837313754</v>
      </c>
      <c r="M17" s="134">
        <v>4.9673976832006534</v>
      </c>
      <c r="N17" s="134">
        <v>6.2661512553582366</v>
      </c>
      <c r="O17" s="134">
        <v>3.3708499869167126</v>
      </c>
      <c r="P17" s="134">
        <v>5.4799999999999995</v>
      </c>
      <c r="Q17" s="148">
        <v>3.4473733816758374</v>
      </c>
      <c r="R17" s="148">
        <v>2.538302745690741</v>
      </c>
      <c r="S17" s="148"/>
      <c r="T17" s="148"/>
      <c r="U17" s="148">
        <v>11.577437467066066</v>
      </c>
      <c r="V17" s="148">
        <v>5.5360977589112936</v>
      </c>
      <c r="W17" s="148">
        <v>2.0928310219014277</v>
      </c>
      <c r="X17" s="148">
        <v>3.2854515044963959</v>
      </c>
      <c r="Y17" s="148"/>
      <c r="Z17" s="148">
        <v>1.1380830271483977</v>
      </c>
      <c r="AA17" s="148">
        <v>5.5721568443194718</v>
      </c>
      <c r="AB17" s="148">
        <v>2.9789432092405894</v>
      </c>
      <c r="AC17" s="148">
        <v>5.0549167499999985</v>
      </c>
      <c r="AD17" s="149">
        <f t="shared" si="0"/>
        <v>5.5360977589112936</v>
      </c>
      <c r="AE17" s="158">
        <f t="shared" si="1"/>
        <v>-1.0133086761518106</v>
      </c>
      <c r="AF17" s="230">
        <f>_xlfn.RANK.AVG(P17,(B17:P17,Q17:AC17),1)</f>
        <v>12</v>
      </c>
      <c r="AG17" s="230">
        <f>_xlfn.RANK.AVG(P17,(F17,G17,J17,P17,R17,U17,AC17),1)</f>
        <v>3</v>
      </c>
    </row>
    <row r="18" spans="1:33" ht="14.25" customHeight="1" x14ac:dyDescent="0.25">
      <c r="A18" s="13">
        <v>1987</v>
      </c>
      <c r="B18" s="134">
        <v>9.1731550082139659</v>
      </c>
      <c r="C18" s="134">
        <v>9.5186466265094971</v>
      </c>
      <c r="D18" s="134">
        <v>7.4957982002968553</v>
      </c>
      <c r="E18" s="134">
        <v>4.3151198040176384</v>
      </c>
      <c r="F18" s="134">
        <v>8.2283411949159877</v>
      </c>
      <c r="G18" s="134">
        <v>9.0744431172723843</v>
      </c>
      <c r="H18" s="134">
        <v>2.6863736034815688</v>
      </c>
      <c r="I18" s="134">
        <v>7.2341714361472169</v>
      </c>
      <c r="J18" s="134">
        <v>5.9156626071418277</v>
      </c>
      <c r="K18" s="134">
        <v>6.8534255710868361</v>
      </c>
      <c r="L18" s="134">
        <v>6.9873917087932664</v>
      </c>
      <c r="M18" s="134">
        <v>5.7816964694353974</v>
      </c>
      <c r="N18" s="134">
        <v>6.7899679269101068</v>
      </c>
      <c r="O18" s="134">
        <v>3.5113035164228541</v>
      </c>
      <c r="P18" s="134">
        <v>5.46</v>
      </c>
      <c r="Q18" s="148">
        <v>3.4030366466313176</v>
      </c>
      <c r="R18" s="148">
        <v>2.4856633314055676</v>
      </c>
      <c r="S18" s="148"/>
      <c r="T18" s="148"/>
      <c r="U18" s="148">
        <v>11.502915019844835</v>
      </c>
      <c r="V18" s="148">
        <v>5.3225623436522591</v>
      </c>
      <c r="W18" s="148">
        <v>2.5220097874326086</v>
      </c>
      <c r="X18" s="148">
        <v>3.4408384039287983</v>
      </c>
      <c r="Y18" s="148"/>
      <c r="Z18" s="148">
        <v>1.1915935406519294</v>
      </c>
      <c r="AA18" s="148">
        <v>6.0884592827823631</v>
      </c>
      <c r="AB18" s="148">
        <v>2.4636043316521801</v>
      </c>
      <c r="AC18" s="148">
        <v>4.5320175029999996</v>
      </c>
      <c r="AD18" s="149">
        <f t="shared" si="0"/>
        <v>5.7816964694353974</v>
      </c>
      <c r="AE18" s="158">
        <f t="shared" si="1"/>
        <v>-5.5640497756329328</v>
      </c>
      <c r="AF18" s="230">
        <f>_xlfn.RANK.AVG(P18,(B18:P18,Q18:AC18),1)</f>
        <v>12</v>
      </c>
      <c r="AG18" s="230">
        <f>_xlfn.RANK.AVG(P18,(F18,G18,J18,P18,R18,U18,AC18),1)</f>
        <v>3</v>
      </c>
    </row>
    <row r="19" spans="1:33" ht="14.25" customHeight="1" x14ac:dyDescent="0.25">
      <c r="A19" s="13">
        <v>1988</v>
      </c>
      <c r="B19" s="134">
        <v>8.642542057428745</v>
      </c>
      <c r="C19" s="134">
        <v>8.9813350204793743</v>
      </c>
      <c r="D19" s="134">
        <v>7.8866878675225109</v>
      </c>
      <c r="E19" s="134">
        <v>4.0123715624035068</v>
      </c>
      <c r="F19" s="134">
        <v>7.8785971407459598</v>
      </c>
      <c r="G19" s="134">
        <v>8.8418320356938214</v>
      </c>
      <c r="H19" s="134">
        <v>2.6837717073030083</v>
      </c>
      <c r="I19" s="134">
        <v>6.7957882588390532</v>
      </c>
      <c r="J19" s="134">
        <v>5.6797643805546336</v>
      </c>
      <c r="K19" s="134">
        <v>6.5234252885434501</v>
      </c>
      <c r="L19" s="134">
        <v>6.3307783095538781</v>
      </c>
      <c r="M19" s="134">
        <v>5.8856973580952108</v>
      </c>
      <c r="N19" s="134">
        <v>6.7758592610125445</v>
      </c>
      <c r="O19" s="134">
        <v>3.4763649617100234</v>
      </c>
      <c r="P19" s="134">
        <v>5.75</v>
      </c>
      <c r="Q19" s="148">
        <v>3.6918020994715008</v>
      </c>
      <c r="R19" s="148">
        <v>2.5660738909934442</v>
      </c>
      <c r="S19" s="148"/>
      <c r="T19" s="148"/>
      <c r="U19" s="148">
        <v>11.626216943914404</v>
      </c>
      <c r="V19" s="148">
        <v>5.5059820197426941</v>
      </c>
      <c r="W19" s="148">
        <v>3.0144842442009887</v>
      </c>
      <c r="X19" s="148">
        <v>3.5797607745806204</v>
      </c>
      <c r="Y19" s="148"/>
      <c r="Z19" s="148">
        <v>1.1160238782844192</v>
      </c>
      <c r="AA19" s="148">
        <v>5.7440837506501525</v>
      </c>
      <c r="AB19" s="148">
        <v>1.9876590085743513</v>
      </c>
      <c r="AC19" s="148">
        <v>4.2105656670000009</v>
      </c>
      <c r="AD19" s="149">
        <f t="shared" si="0"/>
        <v>5.7440837506501525</v>
      </c>
      <c r="AE19" s="158">
        <f t="shared" si="1"/>
        <v>0.10299726826193698</v>
      </c>
      <c r="AF19" s="230">
        <f>_xlfn.RANK.AVG(P19,(B19:P19,Q19:AC19),1)</f>
        <v>14</v>
      </c>
      <c r="AG19" s="230">
        <f>_xlfn.RANK.AVG(P19,(F19,G19,J19,P19,R19,U19,AC19),1)</f>
        <v>4</v>
      </c>
    </row>
    <row r="20" spans="1:33" ht="14.25" customHeight="1" x14ac:dyDescent="0.25">
      <c r="A20" s="13">
        <v>1989</v>
      </c>
      <c r="B20" s="134">
        <v>8.7110844735610673</v>
      </c>
      <c r="C20" s="134">
        <v>9.2698325503041623</v>
      </c>
      <c r="D20" s="134">
        <v>8.866575726157965</v>
      </c>
      <c r="E20" s="134">
        <v>4.1468531960692561</v>
      </c>
      <c r="F20" s="134">
        <v>8.0042344969583521</v>
      </c>
      <c r="G20" s="134">
        <v>9.108266841366401</v>
      </c>
      <c r="H20" s="134">
        <v>2.8475956200280761</v>
      </c>
      <c r="I20" s="134">
        <v>6.8867383434721559</v>
      </c>
      <c r="J20" s="134">
        <v>5.944271708001871</v>
      </c>
      <c r="K20" s="134">
        <v>6.7117088254562471</v>
      </c>
      <c r="L20" s="134">
        <v>6.4087731211979406</v>
      </c>
      <c r="M20" s="134">
        <v>6.3818455030416468</v>
      </c>
      <c r="N20" s="134">
        <v>7.4993416565278421</v>
      </c>
      <c r="O20" s="134">
        <v>3.9551412307203053</v>
      </c>
      <c r="P20" s="134">
        <v>6.17</v>
      </c>
      <c r="Q20" s="148">
        <v>4.2924781055657544</v>
      </c>
      <c r="R20" s="148">
        <v>3.0412933671142639</v>
      </c>
      <c r="S20" s="148"/>
      <c r="T20" s="148"/>
      <c r="U20" s="148">
        <v>11.432816222163273</v>
      </c>
      <c r="V20" s="148">
        <v>6.2678697476241414</v>
      </c>
      <c r="W20" s="148">
        <v>3.2432320049317753</v>
      </c>
      <c r="X20" s="148">
        <v>3.8084004364284483</v>
      </c>
      <c r="Y20" s="148"/>
      <c r="Z20" s="148">
        <v>1.1309599625643425</v>
      </c>
      <c r="AA20" s="148">
        <v>5.6561939757246034</v>
      </c>
      <c r="AB20" s="148">
        <v>2.3876697819732624</v>
      </c>
      <c r="AC20" s="148">
        <v>4.6711601759999999</v>
      </c>
      <c r="AD20" s="149">
        <f t="shared" si="0"/>
        <v>6.17</v>
      </c>
      <c r="AE20" s="159">
        <f t="shared" si="1"/>
        <v>0</v>
      </c>
      <c r="AF20" s="230">
        <f>_xlfn.RANK.AVG(P20,(B20:P20,Q20:AC20),1)</f>
        <v>13</v>
      </c>
      <c r="AG20" s="230">
        <f>_xlfn.RANK.AVG(P20,(F20,G20,J20,P20,R20,U20,AC20),1)</f>
        <v>4</v>
      </c>
    </row>
    <row r="21" spans="1:33" ht="14.25" customHeight="1" x14ac:dyDescent="0.25">
      <c r="A21" s="13">
        <v>1990</v>
      </c>
      <c r="B21" s="134">
        <v>9.1922448979591831</v>
      </c>
      <c r="C21" s="134">
        <v>9.8712987590059349</v>
      </c>
      <c r="D21" s="134">
        <v>9.2603290024662304</v>
      </c>
      <c r="E21" s="134">
        <v>4.7247852858095021</v>
      </c>
      <c r="F21" s="134">
        <v>8.9063274827816024</v>
      </c>
      <c r="G21" s="134">
        <v>9.6711565683816296</v>
      </c>
      <c r="H21" s="134">
        <v>3.9313644586917191</v>
      </c>
      <c r="I21" s="134">
        <v>7.2051188624750058</v>
      </c>
      <c r="J21" s="134">
        <v>6.9334973180563058</v>
      </c>
      <c r="K21" s="134">
        <v>7.3337816993049163</v>
      </c>
      <c r="L21" s="134">
        <v>6.919201447297425</v>
      </c>
      <c r="M21" s="134">
        <v>7.4767404068937058</v>
      </c>
      <c r="N21" s="134">
        <v>8.313048846288126</v>
      </c>
      <c r="O21" s="134">
        <v>4.9468477411451621</v>
      </c>
      <c r="P21" s="134">
        <v>6.67</v>
      </c>
      <c r="Q21" s="148">
        <v>4.036613455742903</v>
      </c>
      <c r="R21" s="148">
        <v>2.991049357063476</v>
      </c>
      <c r="S21" s="148"/>
      <c r="T21" s="148"/>
      <c r="U21" s="148">
        <v>9.9543425037380313</v>
      </c>
      <c r="V21" s="148">
        <v>5.4155745569425546</v>
      </c>
      <c r="W21" s="148">
        <v>3.0769473855472951</v>
      </c>
      <c r="X21" s="148">
        <v>4.1293942283693275</v>
      </c>
      <c r="Y21" s="148"/>
      <c r="Z21" s="148">
        <v>1.1794093376075157</v>
      </c>
      <c r="AA21" s="148">
        <v>6.2348119006355542</v>
      </c>
      <c r="AB21" s="148">
        <v>2.8529721569293494</v>
      </c>
      <c r="AC21" s="148">
        <v>4.4197462500000002</v>
      </c>
      <c r="AD21" s="149">
        <f t="shared" si="0"/>
        <v>6.67</v>
      </c>
      <c r="AE21" s="159">
        <f t="shared" si="1"/>
        <v>0</v>
      </c>
      <c r="AF21" s="230">
        <f>_xlfn.RANK.AVG(P21,(B21:P21,Q21:AC21),1)</f>
        <v>13</v>
      </c>
      <c r="AG21" s="230">
        <f>_xlfn.RANK.AVG(P21,(F21,G21,J21,P21,R21,U21,AC21),1)</f>
        <v>3</v>
      </c>
    </row>
    <row r="22" spans="1:33" ht="14.25" customHeight="1" x14ac:dyDescent="0.25">
      <c r="A22" s="13">
        <v>1991</v>
      </c>
      <c r="B22" s="134">
        <v>9.1653356924353329</v>
      </c>
      <c r="C22" s="134">
        <v>9.4666425997554544</v>
      </c>
      <c r="D22" s="134">
        <v>9.7986301838070116</v>
      </c>
      <c r="E22" s="134">
        <v>4.8139033797424116</v>
      </c>
      <c r="F22" s="134">
        <v>8.5066647787587879</v>
      </c>
      <c r="G22" s="134">
        <v>9.4666425997554544</v>
      </c>
      <c r="H22" s="134">
        <v>4.1972752903430912</v>
      </c>
      <c r="I22" s="134">
        <v>7.3154514242373763</v>
      </c>
      <c r="J22" s="134">
        <v>7.7498939417687138</v>
      </c>
      <c r="K22" s="134">
        <v>7.0842158907126302</v>
      </c>
      <c r="L22" s="134">
        <v>6.7829089833925096</v>
      </c>
      <c r="M22" s="134">
        <v>8.2053578714386646</v>
      </c>
      <c r="N22" s="134">
        <v>8.6818432132472303</v>
      </c>
      <c r="O22" s="134">
        <v>5.4949133657818452</v>
      </c>
      <c r="P22" s="134">
        <v>7.3400000000000007</v>
      </c>
      <c r="Q22" s="148">
        <v>4.2427121847316061</v>
      </c>
      <c r="R22" s="148">
        <v>3.4671307708415129</v>
      </c>
      <c r="S22" s="148">
        <v>0.92318564614924237</v>
      </c>
      <c r="T22" s="148">
        <v>2.729436678999273</v>
      </c>
      <c r="U22" s="148">
        <v>10.832194499030829</v>
      </c>
      <c r="V22" s="148">
        <v>5.589746971377167</v>
      </c>
      <c r="W22" s="148">
        <v>3.2192105014798393</v>
      </c>
      <c r="X22" s="148">
        <v>4.1353824710338243</v>
      </c>
      <c r="Y22" s="148">
        <v>1.629224484239306</v>
      </c>
      <c r="Z22" s="148">
        <v>1.2907147053108474</v>
      </c>
      <c r="AA22" s="148">
        <v>6.3541699694840172</v>
      </c>
      <c r="AB22" s="148">
        <v>3.774693295053571</v>
      </c>
      <c r="AC22" s="148">
        <v>4.5690793979999995</v>
      </c>
      <c r="AD22" s="149">
        <f t="shared" si="0"/>
        <v>5.9719584704305921</v>
      </c>
      <c r="AE22" s="158">
        <f t="shared" si="1"/>
        <v>22.907753567662866</v>
      </c>
      <c r="AF22" s="230">
        <f>_xlfn.RANK.AVG(P22,(B22:P22,Q22:AC22),1)</f>
        <v>19</v>
      </c>
      <c r="AG22" s="230">
        <f>_xlfn.RANK.AVG(P22,(F22,G22,J22,P22,R22,U22,AC22),1)</f>
        <v>3</v>
      </c>
    </row>
    <row r="23" spans="1:33" ht="14.25" customHeight="1" x14ac:dyDescent="0.25">
      <c r="A23" s="13">
        <v>1992</v>
      </c>
      <c r="B23" s="134">
        <v>10.072622419975946</v>
      </c>
      <c r="C23" s="134">
        <v>9.998884334910235</v>
      </c>
      <c r="D23" s="134">
        <v>10.673896412528205</v>
      </c>
      <c r="E23" s="134">
        <v>5.2280302311588187</v>
      </c>
      <c r="F23" s="134">
        <v>9.1287749311348616</v>
      </c>
      <c r="G23" s="134">
        <v>10.124239079521944</v>
      </c>
      <c r="H23" s="134">
        <v>5.0363112099879732</v>
      </c>
      <c r="I23" s="134">
        <v>7.7277513148863779</v>
      </c>
      <c r="J23" s="134">
        <v>8.5388702506091825</v>
      </c>
      <c r="K23" s="134">
        <v>7.204210910919838</v>
      </c>
      <c r="L23" s="134">
        <v>7.0051180812424221</v>
      </c>
      <c r="M23" s="134">
        <v>9.1214011226282903</v>
      </c>
      <c r="N23" s="134">
        <v>9.5712034415291196</v>
      </c>
      <c r="O23" s="134">
        <v>6.0073702141135055</v>
      </c>
      <c r="P23" s="134">
        <v>7.7200000000000006</v>
      </c>
      <c r="Q23" s="148">
        <v>4.2113810768910049</v>
      </c>
      <c r="R23" s="148">
        <v>3.5157649665021347</v>
      </c>
      <c r="S23" s="148">
        <v>1.6327317107343167</v>
      </c>
      <c r="T23" s="148">
        <v>2.6686896802128692</v>
      </c>
      <c r="U23" s="148">
        <v>11.558842452614211</v>
      </c>
      <c r="V23" s="148">
        <v>5.8724573958641431</v>
      </c>
      <c r="W23" s="148">
        <v>3.1579204931931644</v>
      </c>
      <c r="X23" s="148">
        <v>4.2996556426729535</v>
      </c>
      <c r="Y23" s="148">
        <v>2.3577560715035197</v>
      </c>
      <c r="Z23" s="148">
        <v>2.0683532860931573</v>
      </c>
      <c r="AA23" s="148">
        <v>6.828960781300907</v>
      </c>
      <c r="AB23" s="148">
        <v>5.2388396896155376</v>
      </c>
      <c r="AC23" s="148">
        <v>4.7059285000000006</v>
      </c>
      <c r="AD23" s="149">
        <f t="shared" si="0"/>
        <v>6.4181654977072062</v>
      </c>
      <c r="AE23" s="158">
        <f t="shared" si="1"/>
        <v>20.283591982130336</v>
      </c>
      <c r="AF23" s="230">
        <f>_xlfn.RANK.AVG(P23,(B23:P23,Q23:AC23),1)</f>
        <v>18</v>
      </c>
      <c r="AG23" s="230">
        <f>_xlfn.RANK.AVG(P23,(F23,G23,J23,P23,R23,U23,AC23),1)</f>
        <v>3</v>
      </c>
    </row>
    <row r="24" spans="1:33" ht="14.25" customHeight="1" x14ac:dyDescent="0.25">
      <c r="A24" s="13">
        <v>1993</v>
      </c>
      <c r="B24" s="134">
        <v>10.774528211512605</v>
      </c>
      <c r="C24" s="134">
        <v>10.953973648778927</v>
      </c>
      <c r="D24" s="134">
        <v>11.975465693424574</v>
      </c>
      <c r="E24" s="134">
        <v>6.0387290627883825</v>
      </c>
      <c r="F24" s="134">
        <v>9.8616970741143621</v>
      </c>
      <c r="G24" s="134">
        <v>11.149023037111885</v>
      </c>
      <c r="H24" s="134">
        <v>5.3599571913896877</v>
      </c>
      <c r="I24" s="134">
        <v>8.1764703589176015</v>
      </c>
      <c r="J24" s="134">
        <v>9.237539031448895</v>
      </c>
      <c r="K24" s="134">
        <v>7.6615399737185941</v>
      </c>
      <c r="L24" s="134">
        <v>7.4196787321857247</v>
      </c>
      <c r="M24" s="134">
        <v>10.228389924180322</v>
      </c>
      <c r="N24" s="134">
        <v>10.548270921046372</v>
      </c>
      <c r="O24" s="134">
        <v>5.4580665375196427</v>
      </c>
      <c r="P24" s="134">
        <v>7.7</v>
      </c>
      <c r="Q24" s="148">
        <v>4.7295844822728732</v>
      </c>
      <c r="R24" s="148">
        <v>4.0421166082257525</v>
      </c>
      <c r="S24" s="148">
        <v>1.9418704828441116</v>
      </c>
      <c r="T24" s="148">
        <v>2.8479644234005068</v>
      </c>
      <c r="U24" s="148">
        <v>15.336699347698593</v>
      </c>
      <c r="V24" s="148">
        <v>6.7397997223704165</v>
      </c>
      <c r="W24" s="148">
        <v>3.8687951722923102</v>
      </c>
      <c r="X24" s="148">
        <v>4.5063714479025707</v>
      </c>
      <c r="Y24" s="148">
        <v>3.0849716191999117</v>
      </c>
      <c r="Z24" s="148">
        <v>2.4217332055420075</v>
      </c>
      <c r="AA24" s="148">
        <v>7.9166270138991353</v>
      </c>
      <c r="AB24" s="148">
        <v>6.5591928634672145</v>
      </c>
      <c r="AC24" s="148">
        <v>5.5547877779999997</v>
      </c>
      <c r="AD24" s="149">
        <f t="shared" si="0"/>
        <v>7.0797392272780701</v>
      </c>
      <c r="AE24" s="158">
        <f t="shared" si="1"/>
        <v>8.761068067762718</v>
      </c>
      <c r="AF24" s="230">
        <f>_xlfn.RANK.AVG(P24,(B24:P24,Q24:AC24),1)</f>
        <v>17</v>
      </c>
      <c r="AG24" s="230">
        <f>_xlfn.RANK.AVG(P24,(F24,G24,J24,P24,R24,U24,AC24),1)</f>
        <v>3</v>
      </c>
    </row>
    <row r="25" spans="1:33" ht="14.25" customHeight="1" x14ac:dyDescent="0.25">
      <c r="A25" s="13">
        <v>1994</v>
      </c>
      <c r="B25" s="134">
        <v>10.700810651162001</v>
      </c>
      <c r="C25" s="134">
        <v>11.06499464870336</v>
      </c>
      <c r="D25" s="134">
        <v>11.78702185855842</v>
      </c>
      <c r="E25" s="134">
        <v>6.0129102572785751</v>
      </c>
      <c r="F25" s="134">
        <v>9.8407165293090095</v>
      </c>
      <c r="G25" s="134">
        <v>11.475670220398932</v>
      </c>
      <c r="H25" s="134">
        <v>5.4627599631203561</v>
      </c>
      <c r="I25" s="134">
        <v>8.1205282856030259</v>
      </c>
      <c r="J25" s="134">
        <v>10.592330311468832</v>
      </c>
      <c r="K25" s="134">
        <v>7.7408470966769301</v>
      </c>
      <c r="L25" s="134">
        <v>7.3766630991355724</v>
      </c>
      <c r="M25" s="134">
        <v>10.468352780390923</v>
      </c>
      <c r="N25" s="134">
        <v>10.979760096087295</v>
      </c>
      <c r="O25" s="134">
        <v>5.5286969413015017</v>
      </c>
      <c r="P25" s="134">
        <v>7.95</v>
      </c>
      <c r="Q25" s="148">
        <v>5.0816798897065532</v>
      </c>
      <c r="R25" s="148">
        <v>3.7830537762647332</v>
      </c>
      <c r="S25" s="148">
        <v>2.1105549910318904</v>
      </c>
      <c r="T25" s="148">
        <v>2.6038111100541279</v>
      </c>
      <c r="U25" s="148">
        <v>16.294937669106297</v>
      </c>
      <c r="V25" s="148">
        <v>6.9868831026764457</v>
      </c>
      <c r="W25" s="148">
        <v>4.4180620873076268</v>
      </c>
      <c r="X25" s="148">
        <v>4.4065633686532815</v>
      </c>
      <c r="Y25" s="148">
        <v>3.2278362716136071</v>
      </c>
      <c r="Z25" s="148">
        <v>2.4051641029114306</v>
      </c>
      <c r="AA25" s="148">
        <v>8.572755436857836</v>
      </c>
      <c r="AB25" s="148">
        <v>4.9586739750977369</v>
      </c>
      <c r="AC25" s="148">
        <v>5.4873697199999993</v>
      </c>
      <c r="AD25" s="149">
        <f t="shared" si="0"/>
        <v>7.1817731009060086</v>
      </c>
      <c r="AE25" s="158">
        <f t="shared" si="1"/>
        <v>10.696897385926558</v>
      </c>
      <c r="AF25" s="230">
        <f>_xlfn.RANK.AVG(P25,(B25:P25,Q25:AC25),1)</f>
        <v>17</v>
      </c>
      <c r="AG25" s="230">
        <f>_xlfn.RANK.AVG(P25,(F25,G25,J25,P25,R25,U25,AC25),1)</f>
        <v>3</v>
      </c>
    </row>
    <row r="26" spans="1:33" ht="14.25" customHeight="1" x14ac:dyDescent="0.25">
      <c r="A26" s="13">
        <v>1995</v>
      </c>
      <c r="B26" s="134">
        <v>11.630949078546623</v>
      </c>
      <c r="C26" s="134">
        <v>11.995451756221874</v>
      </c>
      <c r="D26" s="134">
        <v>13.21963506580415</v>
      </c>
      <c r="E26" s="134">
        <v>6.6190372605119325</v>
      </c>
      <c r="F26" s="134">
        <v>10.504304438459485</v>
      </c>
      <c r="G26" s="134">
        <v>12.326817826835738</v>
      </c>
      <c r="H26" s="134">
        <v>6.4036493146129185</v>
      </c>
      <c r="I26" s="134">
        <v>8.6652227465525407</v>
      </c>
      <c r="J26" s="134">
        <v>11.796632113853555</v>
      </c>
      <c r="K26" s="134">
        <v>8.8474740853901643</v>
      </c>
      <c r="L26" s="134">
        <v>8.1433211853357044</v>
      </c>
      <c r="M26" s="134">
        <v>11.191889034983252</v>
      </c>
      <c r="N26" s="134">
        <v>12.07000912210999</v>
      </c>
      <c r="O26" s="134">
        <v>5.9873393801965227</v>
      </c>
      <c r="P26" s="134">
        <v>8.0599999999999987</v>
      </c>
      <c r="Q26" s="148">
        <v>5.0336954765930768</v>
      </c>
      <c r="R26" s="148">
        <v>3.6152513364464269</v>
      </c>
      <c r="S26" s="148">
        <v>2.3638314715586874</v>
      </c>
      <c r="T26" s="148">
        <v>3.7048074177360384</v>
      </c>
      <c r="U26" s="148">
        <v>17.077795563277846</v>
      </c>
      <c r="V26" s="148">
        <v>7.1034717486952257</v>
      </c>
      <c r="W26" s="148">
        <v>4.9483447619672569</v>
      </c>
      <c r="X26" s="148">
        <v>4.9698564803951539</v>
      </c>
      <c r="Y26" s="148">
        <v>3.9249667942663047</v>
      </c>
      <c r="Z26" s="148">
        <v>2.5714007079635839</v>
      </c>
      <c r="AA26" s="148">
        <v>10.47507131424627</v>
      </c>
      <c r="AB26" s="148">
        <v>4.8063552734952824</v>
      </c>
      <c r="AC26" s="148">
        <v>5.3294170000000003</v>
      </c>
      <c r="AD26" s="149">
        <f t="shared" si="0"/>
        <v>7.5817358743476122</v>
      </c>
      <c r="AE26" s="158">
        <f t="shared" si="1"/>
        <v>6.3081085067941629</v>
      </c>
      <c r="AF26" s="230">
        <f>_xlfn.RANK.AVG(P26,(B26:P26,Q26:AC26),1)</f>
        <v>15</v>
      </c>
      <c r="AG26" s="230">
        <f>_xlfn.RANK.AVG(P26,(F26,G26,J26,P26,R26,U26,AC26),1)</f>
        <v>3</v>
      </c>
    </row>
    <row r="27" spans="1:33" ht="14.25" customHeight="1" x14ac:dyDescent="0.25">
      <c r="A27" s="13">
        <v>1996</v>
      </c>
      <c r="B27" s="134">
        <v>12.128329881059674</v>
      </c>
      <c r="C27" s="134">
        <v>11.68094011348202</v>
      </c>
      <c r="D27" s="134">
        <v>13.801629786407673</v>
      </c>
      <c r="E27" s="134">
        <v>6.9548772959798937</v>
      </c>
      <c r="F27" s="134">
        <v>10.395711326622578</v>
      </c>
      <c r="G27" s="134">
        <v>11.282356502367382</v>
      </c>
      <c r="H27" s="134">
        <v>6.5806967630967659</v>
      </c>
      <c r="I27" s="134">
        <v>8.703764569237995</v>
      </c>
      <c r="J27" s="134">
        <v>11.518252925271964</v>
      </c>
      <c r="K27" s="134">
        <v>8.8745861168585556</v>
      </c>
      <c r="L27" s="134">
        <v>9.2080948526891699</v>
      </c>
      <c r="M27" s="134">
        <v>10.989519563589282</v>
      </c>
      <c r="N27" s="134">
        <v>11.802955504639563</v>
      </c>
      <c r="O27" s="134">
        <v>7.0224477331149373</v>
      </c>
      <c r="P27" s="134">
        <v>8.0400000000000009</v>
      </c>
      <c r="Q27" s="148">
        <v>5.3247362420832598</v>
      </c>
      <c r="R27" s="148">
        <v>3.7026679435071417</v>
      </c>
      <c r="S27" s="148">
        <v>2.4547950707358832</v>
      </c>
      <c r="T27" s="148">
        <v>3.8169595521889272</v>
      </c>
      <c r="U27" s="148">
        <v>14.74590382752695</v>
      </c>
      <c r="V27" s="148">
        <v>7.0859291530719899</v>
      </c>
      <c r="W27" s="148">
        <v>5.5942345303112955</v>
      </c>
      <c r="X27" s="148">
        <v>5.2119912019745538</v>
      </c>
      <c r="Y27" s="148">
        <v>4.1865264652198109</v>
      </c>
      <c r="Z27" s="148">
        <v>2.6054353191840471</v>
      </c>
      <c r="AA27" s="148">
        <v>10.217749349786795</v>
      </c>
      <c r="AB27" s="148">
        <v>5.6513488764533992</v>
      </c>
      <c r="AC27" s="148">
        <v>5.3764521130000009</v>
      </c>
      <c r="AD27" s="149">
        <f t="shared" si="0"/>
        <v>7.562964576535995</v>
      </c>
      <c r="AE27" s="158">
        <f t="shared" si="1"/>
        <v>6.3075189449386366</v>
      </c>
      <c r="AF27" s="230">
        <f>_xlfn.RANK.AVG(P27,(B27:P27,Q27:AC27),1)</f>
        <v>15</v>
      </c>
      <c r="AG27" s="230">
        <f>_xlfn.RANK.AVG(P27,(F27,G27,J27,P27,R27,U27,AC27),1)</f>
        <v>3</v>
      </c>
    </row>
    <row r="28" spans="1:33" ht="14.25" customHeight="1" x14ac:dyDescent="0.25">
      <c r="A28" s="13">
        <v>1997</v>
      </c>
      <c r="B28" s="134">
        <v>10.378177031130793</v>
      </c>
      <c r="C28" s="134">
        <v>10.080669289571709</v>
      </c>
      <c r="D28" s="134">
        <v>11.92051498506604</v>
      </c>
      <c r="E28" s="134">
        <v>6.060855386180382</v>
      </c>
      <c r="F28" s="134">
        <v>8.2471913474052698</v>
      </c>
      <c r="G28" s="134">
        <v>9.7762427633252074</v>
      </c>
      <c r="H28" s="134">
        <v>5.6734034436848333</v>
      </c>
      <c r="I28" s="134">
        <v>7.5760692327254784</v>
      </c>
      <c r="J28" s="134">
        <v>9.7001361317635801</v>
      </c>
      <c r="K28" s="134">
        <v>7.5968255867877401</v>
      </c>
      <c r="L28" s="134">
        <v>7.9427648211587663</v>
      </c>
      <c r="M28" s="134">
        <v>9.4372223136416018</v>
      </c>
      <c r="N28" s="134">
        <v>9.9492123805107191</v>
      </c>
      <c r="O28" s="134">
        <v>6.1812800342859777</v>
      </c>
      <c r="P28" s="134">
        <v>7.6400000000000006</v>
      </c>
      <c r="Q28" s="148">
        <v>4.8866267317000807</v>
      </c>
      <c r="R28" s="148">
        <v>3.5219255051234364</v>
      </c>
      <c r="S28" s="148">
        <v>2.2529366382565064</v>
      </c>
      <c r="T28" s="148">
        <v>4.1249867383670029</v>
      </c>
      <c r="U28" s="148">
        <v>12.654355576933566</v>
      </c>
      <c r="V28" s="148">
        <v>5.9122659118698087</v>
      </c>
      <c r="W28" s="148">
        <v>5.4125847079435392</v>
      </c>
      <c r="X28" s="148">
        <v>4.746015763734305</v>
      </c>
      <c r="Y28" s="148">
        <v>3.8099578042074946</v>
      </c>
      <c r="Z28" s="148">
        <v>2.2665938635989646</v>
      </c>
      <c r="AA28" s="148">
        <v>8.2732305897103284</v>
      </c>
      <c r="AB28" s="148">
        <v>4.8739197548414603</v>
      </c>
      <c r="AC28" s="148">
        <v>5.1465150000000008</v>
      </c>
      <c r="AD28" s="149">
        <f t="shared" si="0"/>
        <v>6.8786746335057281</v>
      </c>
      <c r="AE28" s="158">
        <f t="shared" si="1"/>
        <v>11.067907802847506</v>
      </c>
      <c r="AF28" s="230">
        <f>_xlfn.RANK.AVG(P28,(B28:P28,Q28:AC28),1)</f>
        <v>17</v>
      </c>
      <c r="AG28" s="230">
        <f>_xlfn.RANK.AVG(P28,(F28,G28,J28,P28,R28,U28,AC28),1)</f>
        <v>3</v>
      </c>
    </row>
    <row r="29" spans="1:33" ht="14.25" customHeight="1" x14ac:dyDescent="0.25">
      <c r="A29" s="13">
        <v>1998</v>
      </c>
      <c r="B29" s="134">
        <v>10.186320058757035</v>
      </c>
      <c r="C29" s="134">
        <v>9.9230553256281251</v>
      </c>
      <c r="D29" s="134">
        <v>12.859999343812822</v>
      </c>
      <c r="E29" s="134">
        <v>5.9403324398318027</v>
      </c>
      <c r="F29" s="134">
        <v>7.830438216141923</v>
      </c>
      <c r="G29" s="134">
        <v>9.6800417258168245</v>
      </c>
      <c r="H29" s="134">
        <v>5.7918241288360077</v>
      </c>
      <c r="I29" s="134">
        <v>7.4254155497897543</v>
      </c>
      <c r="J29" s="134">
        <v>9.6462898369541428</v>
      </c>
      <c r="K29" s="134">
        <v>7.4456666831073619</v>
      </c>
      <c r="L29" s="134">
        <v>7.7764351939616336</v>
      </c>
      <c r="M29" s="134">
        <v>9.3492732149625546</v>
      </c>
      <c r="N29" s="134">
        <v>9.3762747260526975</v>
      </c>
      <c r="O29" s="134"/>
      <c r="P29" s="134">
        <v>7.2900000000000009</v>
      </c>
      <c r="Q29" s="148">
        <v>4.1354717113609238</v>
      </c>
      <c r="R29" s="148">
        <v>3.2914594713014962</v>
      </c>
      <c r="S29" s="148">
        <v>2.991587429532284</v>
      </c>
      <c r="T29" s="148">
        <v>4.2085497572821193</v>
      </c>
      <c r="U29" s="148">
        <v>11.269509187933794</v>
      </c>
      <c r="V29" s="148">
        <v>4.1631910813244337</v>
      </c>
      <c r="W29" s="148">
        <v>4.2864261867465006</v>
      </c>
      <c r="X29" s="148">
        <v>4.0436422424704279</v>
      </c>
      <c r="Y29" s="148">
        <v>4.0324390977848399</v>
      </c>
      <c r="Z29" s="148">
        <v>2.2114237582828391</v>
      </c>
      <c r="AA29" s="148">
        <v>8.1438710695685153</v>
      </c>
      <c r="AB29" s="148">
        <v>4.7647240101576731</v>
      </c>
      <c r="AC29" s="148">
        <v>4.9854601159999996</v>
      </c>
      <c r="AD29" s="149">
        <f t="shared" si="0"/>
        <v>7.2900000000000009</v>
      </c>
      <c r="AE29" s="159">
        <f t="shared" si="1"/>
        <v>0</v>
      </c>
      <c r="AF29" s="230">
        <f>_xlfn.RANK.AVG(P29,(B29:P29,Q29:AC29),1)</f>
        <v>14</v>
      </c>
      <c r="AG29" s="230">
        <f>_xlfn.RANK.AVG(P29,(F29,G29,J29,P29,R29,U29,AC29),1)</f>
        <v>3</v>
      </c>
    </row>
    <row r="30" spans="1:33" ht="14.25" customHeight="1" x14ac:dyDescent="0.25">
      <c r="A30" s="13">
        <v>1999</v>
      </c>
      <c r="B30" s="134">
        <v>8.3109552086428717</v>
      </c>
      <c r="C30" s="134">
        <v>9.4041553390982742</v>
      </c>
      <c r="D30" s="134">
        <v>12.808316598232068</v>
      </c>
      <c r="E30" s="134">
        <v>5.6503958550044251</v>
      </c>
      <c r="F30" s="134">
        <v>7.4614201675058442</v>
      </c>
      <c r="G30" s="134">
        <v>9.3646420813709703</v>
      </c>
      <c r="H30" s="134">
        <v>5.3211187072768942</v>
      </c>
      <c r="I30" s="134">
        <v>7.2440972500056731</v>
      </c>
      <c r="J30" s="134">
        <v>9.1078059061434971</v>
      </c>
      <c r="K30" s="134">
        <v>7.3033671365966288</v>
      </c>
      <c r="L30" s="134">
        <v>8.1792443495518601</v>
      </c>
      <c r="M30" s="134">
        <v>8.6929167000068084</v>
      </c>
      <c r="N30" s="134">
        <v>8.6995022429613584</v>
      </c>
      <c r="O30" s="134"/>
      <c r="P30" s="134">
        <v>7.2</v>
      </c>
      <c r="Q30" s="148">
        <v>4.3275709297545859</v>
      </c>
      <c r="R30" s="148">
        <v>3.3701990867924172</v>
      </c>
      <c r="S30" s="148">
        <v>3.1629777532094612</v>
      </c>
      <c r="T30" s="148">
        <v>4.4897467645758606</v>
      </c>
      <c r="U30" s="148">
        <v>13.139222425540879</v>
      </c>
      <c r="V30" s="148">
        <v>5.0214805651947492</v>
      </c>
      <c r="W30" s="148">
        <v>4.3291733580018503</v>
      </c>
      <c r="X30" s="148">
        <v>3.908993863214635</v>
      </c>
      <c r="Y30" s="148">
        <v>4.0272018276814432</v>
      </c>
      <c r="Z30" s="148">
        <v>3.1478895322751925</v>
      </c>
      <c r="AA30" s="148">
        <v>8.0699347069639096</v>
      </c>
      <c r="AB30" s="148">
        <v>5.1638541205796979</v>
      </c>
      <c r="AC30" s="148">
        <v>5.0436274559999994</v>
      </c>
      <c r="AD30" s="149">
        <f t="shared" si="0"/>
        <v>7.2</v>
      </c>
      <c r="AE30" s="159">
        <f t="shared" si="1"/>
        <v>0</v>
      </c>
      <c r="AF30" s="230">
        <f>_xlfn.RANK.AVG(P30,(B30:P30,Q30:AC30),1)</f>
        <v>14</v>
      </c>
      <c r="AG30" s="230">
        <f>_xlfn.RANK.AVG(P30,(F30,G30,J30,P30,R30,U30,AC30),1)</f>
        <v>3</v>
      </c>
    </row>
    <row r="31" spans="1:33" ht="14.25" customHeight="1" x14ac:dyDescent="0.25">
      <c r="A31" s="13">
        <v>2000</v>
      </c>
      <c r="B31" s="134">
        <v>7.7619235118419514</v>
      </c>
      <c r="C31" s="134">
        <v>8.7359688152887838</v>
      </c>
      <c r="D31" s="134">
        <v>13.042381096568089</v>
      </c>
      <c r="E31" s="134">
        <v>5.1380889756820451</v>
      </c>
      <c r="F31" s="134">
        <v>6.7148248106366051</v>
      </c>
      <c r="G31" s="134">
        <v>7.9689081388244034</v>
      </c>
      <c r="H31" s="134">
        <v>4.6084518419328289</v>
      </c>
      <c r="I31" s="134">
        <v>6.6965614611969766</v>
      </c>
      <c r="J31" s="134">
        <v>8.949041225417778</v>
      </c>
      <c r="K31" s="134">
        <v>6.5565424488264954</v>
      </c>
      <c r="L31" s="134">
        <v>8.6568276343837276</v>
      </c>
      <c r="M31" s="134">
        <v>7.8958547410658895</v>
      </c>
      <c r="N31" s="134">
        <v>7.7375723792557789</v>
      </c>
      <c r="O31" s="134"/>
      <c r="P31" s="134">
        <v>7.05</v>
      </c>
      <c r="Q31" s="148">
        <v>4.1742072950000715</v>
      </c>
      <c r="R31" s="148">
        <v>3.4961225042219146</v>
      </c>
      <c r="S31" s="148">
        <v>3.5903974469803246</v>
      </c>
      <c r="T31" s="148">
        <v>4.3140019738832436</v>
      </c>
      <c r="U31" s="148">
        <v>14.138371971174399</v>
      </c>
      <c r="V31" s="148">
        <v>5.534004103870374</v>
      </c>
      <c r="W31" s="148">
        <v>3.9669999256131923</v>
      </c>
      <c r="X31" s="148">
        <v>3.8190431739465245</v>
      </c>
      <c r="Y31" s="148">
        <v>4.3246200755833346</v>
      </c>
      <c r="Z31" s="148">
        <v>4.6839403529499588</v>
      </c>
      <c r="AA31" s="148">
        <v>7.353493444348798</v>
      </c>
      <c r="AB31" s="148">
        <v>5.5843956490988074</v>
      </c>
      <c r="AC31" s="148">
        <v>5.4167149999999999</v>
      </c>
      <c r="AD31" s="149">
        <f t="shared" si="0"/>
        <v>6.5565424488264954</v>
      </c>
      <c r="AE31" s="158">
        <f t="shared" si="1"/>
        <v>7.5261855623587799</v>
      </c>
      <c r="AF31" s="230">
        <f>_xlfn.RANK.AVG(P31,(B31:P31,Q31:AC31),1)</f>
        <v>17</v>
      </c>
      <c r="AG31" s="230">
        <f>_xlfn.RANK.AVG(P31,(F31,G31,J31,P31,R31,U31,AC31),1)</f>
        <v>4</v>
      </c>
    </row>
    <row r="32" spans="1:33" ht="14.25" customHeight="1" x14ac:dyDescent="0.25">
      <c r="A32" s="13">
        <v>2001</v>
      </c>
      <c r="B32" s="134">
        <v>8.2323269745886059</v>
      </c>
      <c r="C32" s="134"/>
      <c r="D32" s="134">
        <v>13.538207866952343</v>
      </c>
      <c r="E32" s="134">
        <v>5.3410641020933616</v>
      </c>
      <c r="F32" s="134">
        <v>6.8333288104780037</v>
      </c>
      <c r="G32" s="134">
        <v>8.5929576124482256</v>
      </c>
      <c r="H32" s="134">
        <v>4.874731380723162</v>
      </c>
      <c r="I32" s="134">
        <v>6.5535291776558839</v>
      </c>
      <c r="J32" s="134">
        <v>10.259319870144408</v>
      </c>
      <c r="K32" s="134">
        <v>6.783586653531847</v>
      </c>
      <c r="L32" s="134">
        <v>10.054133472741519</v>
      </c>
      <c r="M32" s="134">
        <v>8.170149278405912</v>
      </c>
      <c r="N32" s="134">
        <v>7.542154546960707</v>
      </c>
      <c r="O32" s="134"/>
      <c r="P32" s="134">
        <v>6.99</v>
      </c>
      <c r="Q32" s="148">
        <v>4.3622486970225394</v>
      </c>
      <c r="R32" s="148">
        <v>3.6454161441945532</v>
      </c>
      <c r="S32" s="148">
        <v>4.1457457894580392</v>
      </c>
      <c r="T32" s="148">
        <v>4.7444932678328211</v>
      </c>
      <c r="U32" s="148">
        <v>13.024706045579739</v>
      </c>
      <c r="V32" s="148">
        <v>4.926828757449182</v>
      </c>
      <c r="W32" s="148">
        <v>4.1103048116891294</v>
      </c>
      <c r="X32" s="148">
        <v>5.0449120387572925</v>
      </c>
      <c r="Y32" s="148">
        <v>5.4971362699136384</v>
      </c>
      <c r="Z32" s="148">
        <v>6.2699988830628008</v>
      </c>
      <c r="AA32" s="148">
        <v>7.5645519603926132</v>
      </c>
      <c r="AB32" s="148">
        <v>5.8052697297137748</v>
      </c>
      <c r="AC32" s="148">
        <v>5.9014794500000001</v>
      </c>
      <c r="AD32" s="149">
        <f t="shared" si="0"/>
        <v>6.4117640303593424</v>
      </c>
      <c r="AE32" s="158">
        <f t="shared" si="1"/>
        <v>9.0183601096787562</v>
      </c>
      <c r="AF32" s="230">
        <f>_xlfn.RANK.AVG(P32,(B32:P32,Q32:AC32),1)</f>
        <v>17</v>
      </c>
      <c r="AG32" s="230">
        <f>_xlfn.RANK.AVG(P32,(F32,G32,J32,P32,R32,U32,AC32),1)</f>
        <v>4</v>
      </c>
    </row>
    <row r="33" spans="1:33" ht="14.25" customHeight="1" x14ac:dyDescent="0.25">
      <c r="A33" s="232">
        <v>2002</v>
      </c>
      <c r="B33" s="134">
        <v>8.6627182826343674</v>
      </c>
      <c r="C33" s="134"/>
      <c r="D33" s="134">
        <v>13.914702273535553</v>
      </c>
      <c r="E33" s="134">
        <v>5.6411319926074412</v>
      </c>
      <c r="F33" s="134">
        <v>6.9666095543448252</v>
      </c>
      <c r="G33" s="134">
        <v>9.0358622028580662</v>
      </c>
      <c r="H33" s="134">
        <v>5.1197356057628784</v>
      </c>
      <c r="I33" s="134">
        <v>7.1236566588160786</v>
      </c>
      <c r="J33" s="134">
        <v>10.365108895102759</v>
      </c>
      <c r="K33" s="134">
        <v>7.4440327519374367</v>
      </c>
      <c r="L33" s="134">
        <v>10.321135705850809</v>
      </c>
      <c r="M33" s="134">
        <v>8.4554161047323113</v>
      </c>
      <c r="N33" s="134">
        <v>7.5947979722298395</v>
      </c>
      <c r="O33" s="134"/>
      <c r="P33" s="134">
        <v>7.0200000000000005</v>
      </c>
      <c r="Q33" s="148">
        <v>4.4380967225472325</v>
      </c>
      <c r="R33" s="148">
        <v>3.5916319436040558</v>
      </c>
      <c r="S33" s="148">
        <v>5.0704797849495868</v>
      </c>
      <c r="T33" s="148">
        <v>5.31205126644101</v>
      </c>
      <c r="U33" s="148">
        <v>11.616939936082339</v>
      </c>
      <c r="V33" s="148">
        <v>4.6358456730173572</v>
      </c>
      <c r="W33" s="148">
        <v>4.7141391145574518</v>
      </c>
      <c r="X33" s="148">
        <v>5.3771239266850319</v>
      </c>
      <c r="Y33" s="148">
        <v>5.5866769224059976</v>
      </c>
      <c r="Z33" s="148">
        <v>6.2975888892972822</v>
      </c>
      <c r="AA33" s="148">
        <v>7.822582893423383</v>
      </c>
      <c r="AB33" s="148">
        <v>6.6086797662168992</v>
      </c>
      <c r="AC33" s="148">
        <v>5.6348803899999993</v>
      </c>
      <c r="AD33" s="149">
        <f t="shared" si="0"/>
        <v>6.7876446602808622</v>
      </c>
      <c r="AE33" s="158">
        <f t="shared" si="1"/>
        <v>3.4232101317679136</v>
      </c>
      <c r="AF33" s="230">
        <f>_xlfn.RANK.AVG(P33,(B33:P33,Q33:AC33),1)</f>
        <v>15</v>
      </c>
      <c r="AG33" s="230">
        <f>_xlfn.RANK.AVG(P33,(F33,G33,J33,P33,R33,U33,AC33),1)</f>
        <v>4</v>
      </c>
    </row>
    <row r="34" spans="1:33" ht="14.25" customHeight="1" x14ac:dyDescent="0.25">
      <c r="A34" s="13">
        <v>2003</v>
      </c>
      <c r="B34" s="134">
        <v>9.3244089238717045</v>
      </c>
      <c r="C34" s="134"/>
      <c r="D34" s="134">
        <v>15.69854536703664</v>
      </c>
      <c r="E34" s="134">
        <v>6.8480451295496945</v>
      </c>
      <c r="F34" s="134">
        <v>7.7506728153627646</v>
      </c>
      <c r="G34" s="134">
        <v>10.749355688202247</v>
      </c>
      <c r="H34" s="134">
        <v>5.872717489886556</v>
      </c>
      <c r="I34" s="134">
        <v>8.9439619722300563</v>
      </c>
      <c r="J34" s="134">
        <v>11.413408549249491</v>
      </c>
      <c r="K34" s="134">
        <v>8.729528235850216</v>
      </c>
      <c r="L34" s="134">
        <v>11.856110456614321</v>
      </c>
      <c r="M34" s="134">
        <v>9.5595943121592697</v>
      </c>
      <c r="N34" s="134">
        <v>8.4044190226291704</v>
      </c>
      <c r="O34" s="134"/>
      <c r="P34" s="134">
        <v>7.0900000000000007</v>
      </c>
      <c r="Q34" s="148">
        <v>5.0403265541905444</v>
      </c>
      <c r="R34" s="148">
        <v>3.751462635983084</v>
      </c>
      <c r="S34" s="148">
        <v>5.1805571349902992</v>
      </c>
      <c r="T34" s="148">
        <v>6.2469508984151378</v>
      </c>
      <c r="U34" s="148">
        <v>11.367792514078852</v>
      </c>
      <c r="V34" s="148">
        <v>4.5241633339182963</v>
      </c>
      <c r="W34" s="148">
        <v>5.8047948953452959</v>
      </c>
      <c r="X34" s="148">
        <v>7.57731260743566</v>
      </c>
      <c r="Y34" s="148">
        <v>5.7915166757192145</v>
      </c>
      <c r="Z34" s="148">
        <v>8.7710315396656675</v>
      </c>
      <c r="AA34" s="148">
        <v>8.1634252391419455</v>
      </c>
      <c r="AB34" s="148">
        <v>6.468668651212413</v>
      </c>
      <c r="AC34" s="148">
        <v>5.3261911983700001</v>
      </c>
      <c r="AD34" s="149">
        <f t="shared" si="0"/>
        <v>7.6639927113992119</v>
      </c>
      <c r="AE34" s="158">
        <f t="shared" si="1"/>
        <v>-7.4894736074770822</v>
      </c>
      <c r="AF34" s="230">
        <f>_xlfn.RANK.AVG(P34,(B34:P34,Q34:AC34),1)</f>
        <v>12</v>
      </c>
      <c r="AG34" s="230">
        <f>_xlfn.RANK.AVG(P34,(F34,G34,J34,P34,R34,U34,AC34),1)</f>
        <v>3</v>
      </c>
    </row>
    <row r="35" spans="1:33" ht="14.25" customHeight="1" x14ac:dyDescent="0.25">
      <c r="A35" s="13">
        <v>2004</v>
      </c>
      <c r="B35" s="134">
        <v>9.645687716086174</v>
      </c>
      <c r="C35" s="134"/>
      <c r="D35" s="134">
        <v>15.449709522646796</v>
      </c>
      <c r="E35" s="134">
        <v>6.7129918024079513</v>
      </c>
      <c r="F35" s="134">
        <v>7.7291624604977063</v>
      </c>
      <c r="G35" s="134">
        <v>10.781471682655196</v>
      </c>
      <c r="H35" s="134">
        <v>5.8314878283543825</v>
      </c>
      <c r="I35" s="134">
        <v>9.4257185705608073</v>
      </c>
      <c r="J35" s="134">
        <v>10.442431692634592</v>
      </c>
      <c r="K35" s="134">
        <v>8.008124564286657</v>
      </c>
      <c r="L35" s="134">
        <v>12.063042844933078</v>
      </c>
      <c r="M35" s="134">
        <v>9.5677085183814334</v>
      </c>
      <c r="N35" s="134">
        <v>8.2723045245107123</v>
      </c>
      <c r="O35" s="134"/>
      <c r="P35" s="134">
        <v>7.5200000000000005</v>
      </c>
      <c r="Q35" s="148">
        <v>5.3723284043280293</v>
      </c>
      <c r="R35" s="148">
        <v>3.6870685985310807</v>
      </c>
      <c r="S35" s="148">
        <v>5.2888145900087071</v>
      </c>
      <c r="T35" s="148">
        <v>7.3065187930569859</v>
      </c>
      <c r="U35" s="148">
        <v>10.709078932729465</v>
      </c>
      <c r="V35" s="148">
        <v>4.3338621915705335</v>
      </c>
      <c r="W35" s="148">
        <v>6.5607077850644675</v>
      </c>
      <c r="X35" s="148">
        <v>6.3761915915248855</v>
      </c>
      <c r="Y35" s="148">
        <v>5.6296922287226581</v>
      </c>
      <c r="Z35" s="148">
        <v>9.7236669137909129</v>
      </c>
      <c r="AA35" s="148">
        <v>7.7774626535515825</v>
      </c>
      <c r="AB35" s="148">
        <v>6.0601709024454555</v>
      </c>
      <c r="AC35" s="148">
        <v>4.8955611026600003</v>
      </c>
      <c r="AD35" s="149">
        <f t="shared" si="0"/>
        <v>7.6245812302488538</v>
      </c>
      <c r="AE35" s="158">
        <f t="shared" si="1"/>
        <v>-1.3716324489265097</v>
      </c>
      <c r="AF35" s="230">
        <f>_xlfn.RANK.AVG(P35,(B35:P35,Q35:AC35),1)</f>
        <v>13</v>
      </c>
      <c r="AG35" s="230">
        <f>_xlfn.RANK.AVG(P35,(F35,G35,J35,P35,R35,U35,AC35),1)</f>
        <v>3</v>
      </c>
    </row>
    <row r="36" spans="1:33" ht="14.25" customHeight="1" x14ac:dyDescent="0.25">
      <c r="A36" s="13">
        <v>2005</v>
      </c>
      <c r="B36" s="134">
        <v>9.5853796911604778</v>
      </c>
      <c r="C36" s="134"/>
      <c r="D36" s="134">
        <v>16.203238774021479</v>
      </c>
      <c r="E36" s="134">
        <v>6.6523355488581641</v>
      </c>
      <c r="F36" s="134">
        <v>7.7931461446263794</v>
      </c>
      <c r="G36" s="134">
        <v>11.691154972813424</v>
      </c>
      <c r="H36" s="134">
        <v>6.1737502575734045</v>
      </c>
      <c r="I36" s="134">
        <v>10.597245735591114</v>
      </c>
      <c r="J36" s="134">
        <v>10.870723044896691</v>
      </c>
      <c r="K36" s="134">
        <v>10.269072964424421</v>
      </c>
      <c r="L36" s="134">
        <v>12.990172192014915</v>
      </c>
      <c r="M36" s="134">
        <v>9.8793677986639743</v>
      </c>
      <c r="N36" s="134">
        <v>8.4509274428336187</v>
      </c>
      <c r="O36" s="134"/>
      <c r="P36" s="134">
        <v>8.2739999999999991</v>
      </c>
      <c r="Q36" s="148"/>
      <c r="R36" s="148">
        <v>4.1631895960082801</v>
      </c>
      <c r="S36" s="148">
        <v>5.8101498504459483</v>
      </c>
      <c r="T36" s="148">
        <v>8.0371312399069197</v>
      </c>
      <c r="U36" s="148">
        <v>10.385120857815028</v>
      </c>
      <c r="V36" s="148">
        <v>4.8914134057327185</v>
      </c>
      <c r="W36" s="148">
        <v>7.4813083495504369</v>
      </c>
      <c r="X36" s="148">
        <v>6.7115358400519636</v>
      </c>
      <c r="Y36" s="148">
        <v>6.6510023757794086</v>
      </c>
      <c r="Z36" s="148">
        <v>9.9176546219667561</v>
      </c>
      <c r="AA36" s="148">
        <v>7.6384124702433978</v>
      </c>
      <c r="AB36" s="148">
        <v>6.4916864691655505</v>
      </c>
      <c r="AC36" s="148">
        <v>5.1970624882400003</v>
      </c>
      <c r="AD36" s="149">
        <f t="shared" si="0"/>
        <v>8.0371312399069197</v>
      </c>
      <c r="AE36" s="158">
        <f t="shared" si="1"/>
        <v>2.9471804431530311</v>
      </c>
      <c r="AF36" s="230">
        <f>_xlfn.RANK.AVG(P36,(B36:P36,Q36:AC36),1)</f>
        <v>14</v>
      </c>
      <c r="AG36" s="230">
        <f>_xlfn.RANK.AVG(P36,(F36,G36,J36,P36,R36,U36,AC36),1)</f>
        <v>4</v>
      </c>
    </row>
    <row r="37" spans="1:33" ht="14.25" customHeight="1" x14ac:dyDescent="0.25">
      <c r="A37" s="13">
        <v>2006</v>
      </c>
      <c r="B37" s="134">
        <v>9.4805362620810847</v>
      </c>
      <c r="C37" s="134"/>
      <c r="D37" s="134">
        <v>17.500422721961673</v>
      </c>
      <c r="E37" s="134">
        <v>6.9535300138069527</v>
      </c>
      <c r="F37" s="134">
        <v>7.8163270189531815</v>
      </c>
      <c r="G37" s="134">
        <v>12.051875953307391</v>
      </c>
      <c r="H37" s="134"/>
      <c r="I37" s="134">
        <v>10.844642199071169</v>
      </c>
      <c r="J37" s="134">
        <v>12.276953432910757</v>
      </c>
      <c r="K37" s="134">
        <v>9.9647938697125635</v>
      </c>
      <c r="L37" s="134">
        <v>14.025396217647796</v>
      </c>
      <c r="M37" s="134">
        <v>10.026178636877118</v>
      </c>
      <c r="N37" s="134">
        <v>8.9552190657462027</v>
      </c>
      <c r="O37" s="134"/>
      <c r="P37" s="134">
        <v>9.7377000000000002</v>
      </c>
      <c r="Q37" s="148"/>
      <c r="R37" s="148">
        <v>4.4838835845711555</v>
      </c>
      <c r="S37" s="148">
        <v>6.6405113477871609</v>
      </c>
      <c r="T37" s="148">
        <v>7.8311922312320821</v>
      </c>
      <c r="U37" s="148">
        <v>9.679336837799001</v>
      </c>
      <c r="V37" s="148">
        <v>5.3329038573529344</v>
      </c>
      <c r="W37" s="148">
        <v>7.2258349468904566</v>
      </c>
      <c r="X37" s="148">
        <v>8.4663834071938719</v>
      </c>
      <c r="Y37" s="148">
        <v>7.1797595187213847</v>
      </c>
      <c r="Z37" s="148">
        <v>10.436774523911135</v>
      </c>
      <c r="AA37" s="148">
        <v>7.1978599927225826</v>
      </c>
      <c r="AB37" s="148">
        <v>6.0146858247777741</v>
      </c>
      <c r="AC37" s="148">
        <v>5.6527397973199998</v>
      </c>
      <c r="AD37" s="149">
        <f t="shared" si="0"/>
        <v>8.7108012364700365</v>
      </c>
      <c r="AE37" s="158">
        <f t="shared" si="1"/>
        <v>11.788798018149983</v>
      </c>
      <c r="AF37" s="230">
        <f>_xlfn.RANK.AVG(P37,(B37:P37,Q37:AC37),1)</f>
        <v>16</v>
      </c>
      <c r="AG37" s="230">
        <f>_xlfn.RANK.AVG(P37,(F37,G37,J37,P37,R37,U37,AC37),1)</f>
        <v>5</v>
      </c>
    </row>
    <row r="38" spans="1:33" ht="14.25" customHeight="1" x14ac:dyDescent="0.25">
      <c r="A38" s="13">
        <v>2007</v>
      </c>
      <c r="B38" s="134">
        <v>10.672224731947637</v>
      </c>
      <c r="C38" s="134"/>
      <c r="D38" s="134">
        <v>17.198376379883804</v>
      </c>
      <c r="E38" s="134">
        <v>7.2601913440893764</v>
      </c>
      <c r="F38" s="134">
        <v>7.8126157973616674</v>
      </c>
      <c r="G38" s="134">
        <v>13.141886993635518</v>
      </c>
      <c r="H38" s="134"/>
      <c r="I38" s="134">
        <v>12.161342140539329</v>
      </c>
      <c r="J38" s="134">
        <v>12.861399035936895</v>
      </c>
      <c r="K38" s="134">
        <v>11.520529774743475</v>
      </c>
      <c r="L38" s="134">
        <v>14.230795974779175</v>
      </c>
      <c r="M38" s="134">
        <v>10.672224731947637</v>
      </c>
      <c r="N38" s="134">
        <v>9.3374441117871854</v>
      </c>
      <c r="O38" s="134">
        <v>9.7837287904094463</v>
      </c>
      <c r="P38" s="134">
        <v>10.215450000000001</v>
      </c>
      <c r="Q38" s="148"/>
      <c r="R38" s="148">
        <v>4.4144451008772956</v>
      </c>
      <c r="S38" s="148">
        <v>7.290835522946705</v>
      </c>
      <c r="T38" s="148">
        <v>9.4107666196010022</v>
      </c>
      <c r="U38" s="148">
        <v>8.8205364292501987</v>
      </c>
      <c r="V38" s="148">
        <v>5.0960781044367724</v>
      </c>
      <c r="W38" s="148">
        <v>8.0672496915814023</v>
      </c>
      <c r="X38" s="148">
        <v>6.580113494939539</v>
      </c>
      <c r="Y38" s="148">
        <v>7.5421003629371146</v>
      </c>
      <c r="Z38" s="148">
        <v>10.521718998548376</v>
      </c>
      <c r="AA38" s="148">
        <v>6.813951494260154</v>
      </c>
      <c r="AB38" s="148">
        <v>6.0851325147418027</v>
      </c>
      <c r="AC38" s="148">
        <v>5.3227988208700001</v>
      </c>
      <c r="AD38" s="149">
        <f t="shared" si="0"/>
        <v>9.3374441117871854</v>
      </c>
      <c r="AE38" s="158">
        <f t="shared" si="1"/>
        <v>9.4030644542702913</v>
      </c>
      <c r="AF38" s="230">
        <f>_xlfn.RANK.AVG(P38,(B38:P38,Q38:AC38),1)</f>
        <v>16</v>
      </c>
      <c r="AG38" s="230">
        <f>_xlfn.RANK.AVG(P38,(F38,G38,J38,P38,R38,U38,AC38),1)</f>
        <v>5</v>
      </c>
    </row>
    <row r="39" spans="1:33" ht="14.25" customHeight="1" x14ac:dyDescent="0.25">
      <c r="A39" s="13">
        <v>2008</v>
      </c>
      <c r="B39" s="134">
        <v>14.026386677875655</v>
      </c>
      <c r="C39" s="134">
        <v>14.49712434226397</v>
      </c>
      <c r="D39" s="134">
        <v>21.613723307781708</v>
      </c>
      <c r="E39" s="134">
        <v>9.4087693344054966</v>
      </c>
      <c r="F39" s="134">
        <v>8.9679514368215205</v>
      </c>
      <c r="G39" s="134">
        <v>17.616758694396726</v>
      </c>
      <c r="H39" s="134">
        <v>8.5610426082824667</v>
      </c>
      <c r="I39" s="134">
        <v>14.579463540509522</v>
      </c>
      <c r="J39" s="134">
        <v>16.659326156657773</v>
      </c>
      <c r="K39" s="134">
        <v>11.7604630052268</v>
      </c>
      <c r="L39" s="134">
        <v>13.241850499243395</v>
      </c>
      <c r="M39" s="134">
        <v>11.9878532329398</v>
      </c>
      <c r="N39" s="134">
        <v>11.897774788347528</v>
      </c>
      <c r="O39" s="134">
        <v>11.920035576194902</v>
      </c>
      <c r="P39" s="134">
        <v>11.892300000000001</v>
      </c>
      <c r="Q39" s="148"/>
      <c r="R39" s="148">
        <v>4.9277959829817215</v>
      </c>
      <c r="S39" s="148">
        <v>10.449162143266193</v>
      </c>
      <c r="T39" s="148">
        <v>12.233388204295029</v>
      </c>
      <c r="U39" s="148">
        <v>11.242833882396637</v>
      </c>
      <c r="V39" s="148">
        <v>4.8372117329874218</v>
      </c>
      <c r="W39" s="148">
        <v>8.9698625933782861</v>
      </c>
      <c r="X39" s="148">
        <v>8.254594131589938</v>
      </c>
      <c r="Y39" s="148">
        <v>10.529845177312733</v>
      </c>
      <c r="Z39" s="148">
        <v>12.438644386125224</v>
      </c>
      <c r="AA39" s="148">
        <v>8.4201069652154494</v>
      </c>
      <c r="AB39" s="148">
        <v>8.9934885614521374</v>
      </c>
      <c r="AC39" s="148">
        <v>6.1466243524399999</v>
      </c>
      <c r="AD39" s="149">
        <f t="shared" si="0"/>
        <v>11.7604630052268</v>
      </c>
      <c r="AE39" s="158">
        <f t="shared" si="1"/>
        <v>1.1210187448794076</v>
      </c>
      <c r="AF39" s="230">
        <f>_xlfn.RANK.AVG(P39,(B39:P39,Q39:AC39),1)</f>
        <v>15</v>
      </c>
      <c r="AG39" s="230">
        <f>_xlfn.RANK.AVG(P39,(F39,G39,J39,P39,R39,U39,AC39),1)</f>
        <v>5</v>
      </c>
    </row>
    <row r="40" spans="1:33" ht="14.25" customHeight="1" x14ac:dyDescent="0.25">
      <c r="A40" s="13">
        <v>2009</v>
      </c>
      <c r="B40" s="134">
        <v>16.397557590263965</v>
      </c>
      <c r="C40" s="134">
        <v>14.914970335851923</v>
      </c>
      <c r="D40" s="134">
        <v>23.394498077026416</v>
      </c>
      <c r="E40" s="134">
        <v>11.141678856023194</v>
      </c>
      <c r="F40" s="134">
        <v>10.210606932429092</v>
      </c>
      <c r="G40" s="134">
        <v>20.385574748165592</v>
      </c>
      <c r="H40" s="134">
        <v>9.7383886362521803</v>
      </c>
      <c r="I40" s="134">
        <v>16.354612454649384</v>
      </c>
      <c r="J40" s="134">
        <v>18.227626232428833</v>
      </c>
      <c r="K40" s="134">
        <v>15.128805036007506</v>
      </c>
      <c r="L40" s="134">
        <v>16.547776467123263</v>
      </c>
      <c r="M40" s="134">
        <v>13.801247939208261</v>
      </c>
      <c r="N40" s="134">
        <v>13.617706488241385</v>
      </c>
      <c r="O40" s="134">
        <v>12.445168372664586</v>
      </c>
      <c r="P40" s="134">
        <v>12.261900000000001</v>
      </c>
      <c r="Q40" s="148"/>
      <c r="R40" s="148">
        <v>5.3211116259835656</v>
      </c>
      <c r="S40" s="148">
        <v>12.321407496527637</v>
      </c>
      <c r="T40" s="148">
        <v>13.225919087120204</v>
      </c>
      <c r="U40" s="148">
        <v>14.599083935936509</v>
      </c>
      <c r="V40" s="148">
        <v>4.9331899075804717</v>
      </c>
      <c r="W40" s="148">
        <v>9.711429272324331</v>
      </c>
      <c r="X40" s="148">
        <v>8.5044133722834303</v>
      </c>
      <c r="Y40" s="148">
        <v>10.74154244922855</v>
      </c>
      <c r="Z40" s="148">
        <v>14.808052985774131</v>
      </c>
      <c r="AA40" s="148">
        <v>10.512528072829388</v>
      </c>
      <c r="AB40" s="148">
        <v>10.588091810996032</v>
      </c>
      <c r="AC40" s="148">
        <v>7.3798877632299291</v>
      </c>
      <c r="AD40" s="149">
        <f t="shared" si="0"/>
        <v>12.445168372664586</v>
      </c>
      <c r="AE40" s="158">
        <f t="shared" si="1"/>
        <v>-1.4726066146853305</v>
      </c>
      <c r="AF40" s="230">
        <f>_xlfn.RANK.AVG(P40,(B40:P40,Q40:AC40),1)</f>
        <v>12</v>
      </c>
      <c r="AG40" s="230">
        <f>_xlfn.RANK.AVG(P40,(F40,G40,J40,P40,R40,U40,AC40),1)</f>
        <v>4</v>
      </c>
    </row>
    <row r="41" spans="1:33" ht="14.25" customHeight="1" x14ac:dyDescent="0.25">
      <c r="A41" s="13">
        <v>2010</v>
      </c>
      <c r="B41" s="134">
        <v>16.679707599858389</v>
      </c>
      <c r="C41" s="134">
        <v>14.998102201507544</v>
      </c>
      <c r="D41" s="134">
        <v>23.068898476453061</v>
      </c>
      <c r="E41" s="134">
        <v>11.355338442101937</v>
      </c>
      <c r="F41" s="134">
        <v>10.700674025084295</v>
      </c>
      <c r="G41" s="134">
        <v>20.636325298986797</v>
      </c>
      <c r="H41" s="134">
        <v>10.255992128646668</v>
      </c>
      <c r="I41" s="134">
        <v>15.058128911290591</v>
      </c>
      <c r="J41" s="134">
        <v>17.038152809705743</v>
      </c>
      <c r="K41" s="134">
        <v>13.951922402431546</v>
      </c>
      <c r="L41" s="134">
        <v>14.318171084550693</v>
      </c>
      <c r="M41" s="134">
        <v>13.934771913922102</v>
      </c>
      <c r="N41" s="134">
        <v>15.973107473269357</v>
      </c>
      <c r="O41" s="134">
        <v>14.114074145760068</v>
      </c>
      <c r="P41" s="134">
        <v>11.853449999999999</v>
      </c>
      <c r="Q41" s="148"/>
      <c r="R41" s="148">
        <v>6.0395081806022253</v>
      </c>
      <c r="S41" s="148">
        <v>12.013061757383579</v>
      </c>
      <c r="T41" s="148">
        <v>14.154986108642252</v>
      </c>
      <c r="U41" s="148">
        <v>15.031348975278783</v>
      </c>
      <c r="V41" s="148">
        <v>5.3851376559915725</v>
      </c>
      <c r="W41" s="148">
        <v>11.403754706813325</v>
      </c>
      <c r="X41" s="148">
        <v>11.384344412481543</v>
      </c>
      <c r="Y41" s="148">
        <v>11.597709773283068</v>
      </c>
      <c r="Z41" s="148">
        <v>13.788992761591842</v>
      </c>
      <c r="AA41" s="148">
        <v>11.653717552747674</v>
      </c>
      <c r="AB41" s="148">
        <v>11.922547558912237</v>
      </c>
      <c r="AC41" s="231">
        <v>7.4954176118043296</v>
      </c>
      <c r="AD41" s="149">
        <f t="shared" si="0"/>
        <v>13.788992761591842</v>
      </c>
      <c r="AE41" s="158">
        <f t="shared" si="1"/>
        <v>-14.036868356209064</v>
      </c>
      <c r="AF41" s="230">
        <f>_xlfn.RANK.AVG(P41,(B41:P41,Q41:AC41),1)</f>
        <v>11</v>
      </c>
      <c r="AG41" s="230">
        <f>_xlfn.RANK.AVG(P41,(F41,G41,J41,P41,R41,U41,AC41),1)</f>
        <v>4</v>
      </c>
    </row>
    <row r="42" spans="1:33" ht="14.25" customHeight="1" x14ac:dyDescent="0.25">
      <c r="A42" s="13">
        <v>2011</v>
      </c>
      <c r="B42" s="135">
        <v>17.009767473925031</v>
      </c>
      <c r="C42" s="135">
        <v>16.480903940630174</v>
      </c>
      <c r="D42" s="135">
        <v>25.525953908258934</v>
      </c>
      <c r="E42" s="135">
        <v>13.31700409202762</v>
      </c>
      <c r="F42" s="135">
        <v>11.663418877849196</v>
      </c>
      <c r="G42" s="135">
        <v>21.941287640960013</v>
      </c>
      <c r="H42" s="135">
        <v>10.790655001128389</v>
      </c>
      <c r="I42" s="135">
        <v>16.175573509730079</v>
      </c>
      <c r="J42" s="135">
        <v>17.385618825371086</v>
      </c>
      <c r="K42" s="135">
        <v>13.783240190348078</v>
      </c>
      <c r="L42" s="135">
        <v>14.830798539206416</v>
      </c>
      <c r="M42" s="135">
        <v>15.31524863862926</v>
      </c>
      <c r="N42" s="135">
        <v>18.41003711768078</v>
      </c>
      <c r="O42" s="135">
        <v>15.464719137832915</v>
      </c>
      <c r="P42" s="135">
        <v>12.9864</v>
      </c>
      <c r="Q42" s="148"/>
      <c r="R42" s="149">
        <v>6.5464095498546682</v>
      </c>
      <c r="S42" s="149">
        <v>13.131325950375251</v>
      </c>
      <c r="T42" s="149">
        <v>13.632473519133669</v>
      </c>
      <c r="U42" s="149">
        <v>16.304516584700366</v>
      </c>
      <c r="V42" s="149">
        <v>5.5322576803798782</v>
      </c>
      <c r="W42" s="149">
        <v>12.781419205533126</v>
      </c>
      <c r="X42" s="149">
        <v>10.637394792618826</v>
      </c>
      <c r="Y42" s="149">
        <v>12.364706816568003</v>
      </c>
      <c r="Z42" s="149">
        <v>15.069184405715669</v>
      </c>
      <c r="AA42" s="150">
        <v>13.893713564221617</v>
      </c>
      <c r="AB42" s="149">
        <v>10.547028824682235</v>
      </c>
      <c r="AC42" s="149">
        <v>7.3091747486304302</v>
      </c>
      <c r="AD42" s="149">
        <f t="shared" si="0"/>
        <v>13.783240190348078</v>
      </c>
      <c r="AE42" s="158">
        <f t="shared" si="1"/>
        <v>-5.7812254545638524</v>
      </c>
      <c r="AF42" s="230">
        <f>_xlfn.RANK.AVG(P42,(B42:P42,Q42:AC42),1)</f>
        <v>10</v>
      </c>
      <c r="AG42" s="230">
        <f>_xlfn.RANK.AVG(P42,(F42,G42,J42,P42,R42,U42,AC42),1)</f>
        <v>4</v>
      </c>
    </row>
    <row r="43" spans="1:33" ht="14.25" customHeight="1" x14ac:dyDescent="0.25">
      <c r="A43" s="13">
        <v>2012</v>
      </c>
      <c r="B43" s="135">
        <v>16.023964496533299</v>
      </c>
      <c r="C43" s="135">
        <v>15.772273244905923</v>
      </c>
      <c r="D43" s="135">
        <v>24.196619788173713</v>
      </c>
      <c r="E43" s="135">
        <v>12.297137336539818</v>
      </c>
      <c r="F43" s="135">
        <v>11.052150169859271</v>
      </c>
      <c r="G43" s="135">
        <v>21.377128381048887</v>
      </c>
      <c r="H43" s="135">
        <v>11.392212791190726</v>
      </c>
      <c r="I43" s="135">
        <v>17.058743477470223</v>
      </c>
      <c r="J43" s="135">
        <v>18.199636155213543</v>
      </c>
      <c r="K43" s="135">
        <v>13.205071145645073</v>
      </c>
      <c r="L43" s="135">
        <v>15.034063371668447</v>
      </c>
      <c r="M43" s="135">
        <v>16.449560370619292</v>
      </c>
      <c r="N43" s="135">
        <v>17.445184554223289</v>
      </c>
      <c r="O43" s="135">
        <v>14.133647314872226</v>
      </c>
      <c r="P43" s="135">
        <v>13.743450000000001</v>
      </c>
      <c r="Q43" s="148">
        <v>18.612696243440709</v>
      </c>
      <c r="R43" s="149">
        <v>6.5995418952236875</v>
      </c>
      <c r="S43" s="149">
        <v>12.554604356059636</v>
      </c>
      <c r="T43" s="149">
        <v>12.883435857334158</v>
      </c>
      <c r="U43" s="149">
        <v>18.337693768956335</v>
      </c>
      <c r="V43" s="149">
        <v>5.8738550768916502</v>
      </c>
      <c r="W43" s="149">
        <v>13.663313427089713</v>
      </c>
      <c r="X43" s="149">
        <v>8.5814708860913118</v>
      </c>
      <c r="Y43" s="149">
        <v>12.045257421952742</v>
      </c>
      <c r="Z43" s="149">
        <v>14.491511123347351</v>
      </c>
      <c r="AA43" s="150">
        <v>12.8838577472</v>
      </c>
      <c r="AB43" s="149">
        <v>11.65891047953499</v>
      </c>
      <c r="AC43" s="149">
        <v>7.4961086940424293</v>
      </c>
      <c r="AD43" s="149">
        <f t="shared" ref="AD43:AD50" si="2">MEDIAN(B43:P43,Q43:AC43)</f>
        <v>13.703381713544857</v>
      </c>
      <c r="AE43" s="158">
        <f t="shared" si="1"/>
        <v>0.29239706878732752</v>
      </c>
      <c r="AF43" s="230">
        <f>_xlfn.RANK.AVG(P43,(B43:P43,Q43:AC43),1)</f>
        <v>15</v>
      </c>
      <c r="AG43" s="230">
        <f>_xlfn.RANK.AVG(P43,(F43,G43,J43,P43,R43,U43,AC43),1)</f>
        <v>4</v>
      </c>
    </row>
    <row r="44" spans="1:33" ht="14.25" customHeight="1" x14ac:dyDescent="0.25">
      <c r="A44" s="13">
        <v>2013</v>
      </c>
      <c r="B44" s="137">
        <v>17.408509960159364</v>
      </c>
      <c r="C44" s="137">
        <v>16.888180610889773</v>
      </c>
      <c r="D44" s="137">
        <v>25.210395158419363</v>
      </c>
      <c r="E44" s="137">
        <v>12.950733598937584</v>
      </c>
      <c r="F44" s="137">
        <v>12.379909524568394</v>
      </c>
      <c r="G44" s="137">
        <v>24.818061088977423</v>
      </c>
      <c r="H44" s="137">
        <v>13.853917662682605</v>
      </c>
      <c r="I44" s="137">
        <v>18.737795144754319</v>
      </c>
      <c r="J44" s="137">
        <v>19.563891335989375</v>
      </c>
      <c r="K44" s="137">
        <v>13.33545816733068</v>
      </c>
      <c r="L44" s="137">
        <v>16.467409168658698</v>
      </c>
      <c r="M44" s="135">
        <v>17.899601593625498</v>
      </c>
      <c r="N44" s="135">
        <v>19.540976470774133</v>
      </c>
      <c r="O44" s="135">
        <v>14.953968985106709</v>
      </c>
      <c r="P44" s="135">
        <v>14.717850000000002</v>
      </c>
      <c r="Q44" s="148">
        <v>18.421621621621622</v>
      </c>
      <c r="R44" s="150">
        <v>6.6547572815533984</v>
      </c>
      <c r="S44" s="150">
        <v>13.156646216768916</v>
      </c>
      <c r="T44" s="150">
        <v>11.648292156613682</v>
      </c>
      <c r="U44" s="149">
        <v>16.272166232914607</v>
      </c>
      <c r="V44" s="149">
        <v>6.4910322706740002</v>
      </c>
      <c r="W44" s="150">
        <v>14.480373245901637</v>
      </c>
      <c r="X44" s="150">
        <v>9.5039460078271247</v>
      </c>
      <c r="Y44" s="150">
        <v>12.564339665822786</v>
      </c>
      <c r="Z44" s="149">
        <v>15.24137476759628</v>
      </c>
      <c r="AA44" s="150">
        <v>13.036461704422868</v>
      </c>
      <c r="AB44" s="149">
        <v>12.154176907086615</v>
      </c>
      <c r="AC44" s="149">
        <v>7.7591847040000008</v>
      </c>
      <c r="AD44" s="149">
        <f t="shared" si="2"/>
        <v>14.599111622950819</v>
      </c>
      <c r="AE44" s="158">
        <f t="shared" si="1"/>
        <v>0.8133260441855823</v>
      </c>
      <c r="AF44" s="230">
        <f>_xlfn.RANK.AVG(P44,(B44:P44,Q44:AC44),1)</f>
        <v>15</v>
      </c>
      <c r="AG44" s="230">
        <f>_xlfn.RANK.AVG(P44,(F44,G44,J44,P44,R44,U44,AC44),1)</f>
        <v>4</v>
      </c>
    </row>
    <row r="45" spans="1:33" ht="14.25" customHeight="1" x14ac:dyDescent="0.25">
      <c r="A45" s="13">
        <v>2014</v>
      </c>
      <c r="B45" s="137">
        <v>16.196072214854112</v>
      </c>
      <c r="C45" s="137">
        <v>15.890680371352783</v>
      </c>
      <c r="D45" s="137">
        <v>22.990165509877201</v>
      </c>
      <c r="E45" s="137">
        <v>12.217344197612732</v>
      </c>
      <c r="F45" s="137">
        <v>12.354353516578248</v>
      </c>
      <c r="G45" s="137">
        <v>23.970059681697613</v>
      </c>
      <c r="H45" s="137">
        <v>14.297506631299735</v>
      </c>
      <c r="I45" s="137">
        <v>18.522554926525199</v>
      </c>
      <c r="J45" s="137">
        <v>19.663103901326259</v>
      </c>
      <c r="K45" s="137">
        <v>13.339509283819627</v>
      </c>
      <c r="L45" s="137">
        <v>15.316245116312995</v>
      </c>
      <c r="M45" s="135">
        <v>17.73502652519894</v>
      </c>
      <c r="N45" s="135">
        <v>19.812179720159151</v>
      </c>
      <c r="O45" s="135">
        <v>13.017318513119534</v>
      </c>
      <c r="P45" s="135">
        <v>15.390899999999998</v>
      </c>
      <c r="Q45" s="148">
        <v>17.201252479711449</v>
      </c>
      <c r="R45" s="150">
        <v>5.9876018099547519</v>
      </c>
      <c r="S45" s="150">
        <v>10.961996579631949</v>
      </c>
      <c r="T45" s="150">
        <v>9.6036424329869874</v>
      </c>
      <c r="U45" s="149">
        <v>15.373418486886857</v>
      </c>
      <c r="V45" s="149">
        <v>8.201449237653172</v>
      </c>
      <c r="W45" s="150">
        <v>14.2720852854063</v>
      </c>
      <c r="X45" s="150">
        <v>7.715142256236116</v>
      </c>
      <c r="Y45" s="150">
        <v>11.664851716296765</v>
      </c>
      <c r="Z45" s="149">
        <v>12.983378197612732</v>
      </c>
      <c r="AA45" s="150">
        <v>12.703879781420763</v>
      </c>
      <c r="AB45" s="149">
        <v>10.294065554728185</v>
      </c>
      <c r="AC45" s="149">
        <v>7.5983925543000002</v>
      </c>
      <c r="AD45" s="149">
        <f t="shared" si="2"/>
        <v>13.805797284612964</v>
      </c>
      <c r="AE45" s="158">
        <f t="shared" si="1"/>
        <v>11.481428292110921</v>
      </c>
      <c r="AF45" s="230">
        <f>_xlfn.RANK.AVG(P45,(B45:P45,Q45:AC45),1)</f>
        <v>19</v>
      </c>
      <c r="AG45" s="230">
        <f>_xlfn.RANK.AVG(P45,(F45,G45,J45,P45,R45,U45,AC45),1)</f>
        <v>5</v>
      </c>
    </row>
    <row r="46" spans="1:33" ht="14.25" customHeight="1" x14ac:dyDescent="0.25">
      <c r="A46" s="13">
        <v>2015</v>
      </c>
      <c r="B46" s="137">
        <v>14.494919200887903</v>
      </c>
      <c r="C46" s="137">
        <v>15.66333629300777</v>
      </c>
      <c r="D46" s="137">
        <v>20.589937918215618</v>
      </c>
      <c r="E46" s="137">
        <v>11.053095399556049</v>
      </c>
      <c r="F46" s="135">
        <v>11.788664732963374</v>
      </c>
      <c r="G46" s="137">
        <v>21.40198668146504</v>
      </c>
      <c r="H46" s="137">
        <v>12.840466148723641</v>
      </c>
      <c r="I46" s="137">
        <v>16.51388572208657</v>
      </c>
      <c r="J46" s="137">
        <v>17.940063885016649</v>
      </c>
      <c r="K46" s="137">
        <v>12.339622641509434</v>
      </c>
      <c r="L46" s="137">
        <v>13.538864836847946</v>
      </c>
      <c r="M46" s="135">
        <v>16.564128745837955</v>
      </c>
      <c r="N46" s="135">
        <v>13.910226215760266</v>
      </c>
      <c r="O46" s="135">
        <v>11.156561869735437</v>
      </c>
      <c r="P46" s="135">
        <v>15.050700000000001</v>
      </c>
      <c r="Q46" s="148">
        <v>13.879933884297524</v>
      </c>
      <c r="R46" s="150">
        <v>6.0640845070422538</v>
      </c>
      <c r="S46" s="150">
        <v>9.9351197495222223</v>
      </c>
      <c r="T46" s="150">
        <v>8.3801358628982001</v>
      </c>
      <c r="U46" s="149">
        <v>14.722588436554769</v>
      </c>
      <c r="V46" s="149">
        <v>8.1300172631880407</v>
      </c>
      <c r="W46" s="150">
        <v>12.882926677405859</v>
      </c>
      <c r="X46" s="150">
        <v>6.1818622116815485</v>
      </c>
      <c r="Y46" s="150">
        <v>10.713239989814323</v>
      </c>
      <c r="Z46" s="149">
        <v>11.202181631520533</v>
      </c>
      <c r="AA46" s="150">
        <v>13.472603950103951</v>
      </c>
      <c r="AB46" s="149">
        <v>9.5007250091810498</v>
      </c>
      <c r="AC46" s="149">
        <v>8.2739483688000011</v>
      </c>
      <c r="AD46" s="149">
        <f t="shared" si="2"/>
        <v>12.861696413064749</v>
      </c>
      <c r="AE46" s="158">
        <f t="shared" si="1"/>
        <v>17.019555715151927</v>
      </c>
      <c r="AF46" s="230">
        <f>_xlfn.RANK.AVG(P46,(B46:P46,Q46:AC46),1)</f>
        <v>22</v>
      </c>
      <c r="AG46" s="230">
        <f>_xlfn.RANK.AVG(P46,(F46,G46,J46,P46,R46,U46,AC46),1)</f>
        <v>5</v>
      </c>
    </row>
    <row r="47" spans="1:33" ht="14.25" customHeight="1" x14ac:dyDescent="0.25">
      <c r="A47" s="13">
        <v>2016</v>
      </c>
      <c r="B47" s="137">
        <v>16.519873672566373</v>
      </c>
      <c r="C47" s="137">
        <v>21.657856194690268</v>
      </c>
      <c r="D47" s="137">
        <v>24.448541450007429</v>
      </c>
      <c r="E47" s="137">
        <v>12.555169156526549</v>
      </c>
      <c r="F47" s="137">
        <v>13.507047100553098</v>
      </c>
      <c r="G47" s="137">
        <v>24.369391592920358</v>
      </c>
      <c r="H47" s="137">
        <v>14.094574115044248</v>
      </c>
      <c r="I47" s="137">
        <v>18.002750577212389</v>
      </c>
      <c r="J47" s="137">
        <v>19.953570293362834</v>
      </c>
      <c r="K47" s="137">
        <v>13.4183296460177</v>
      </c>
      <c r="L47" s="137">
        <v>13.017224378761062</v>
      </c>
      <c r="M47" s="135">
        <v>19.049601769911504</v>
      </c>
      <c r="N47" s="135">
        <v>19.888267291261062</v>
      </c>
      <c r="O47" s="135">
        <v>12.907741935483873</v>
      </c>
      <c r="P47" s="135">
        <v>15.062250000000001</v>
      </c>
      <c r="Q47" s="148">
        <v>14.974811152416359</v>
      </c>
      <c r="R47" s="150">
        <v>7.8806981318490568</v>
      </c>
      <c r="S47" s="150">
        <v>11.485756109462042</v>
      </c>
      <c r="T47" s="150">
        <v>9.3142813524781456</v>
      </c>
      <c r="U47" s="149">
        <v>16.546141871088114</v>
      </c>
      <c r="V47" s="149">
        <v>8.8216100790202212</v>
      </c>
      <c r="W47" s="150">
        <v>14.759170087891439</v>
      </c>
      <c r="X47" s="150">
        <v>7.7413641026428568</v>
      </c>
      <c r="Y47" s="150">
        <v>11.504739264629817</v>
      </c>
      <c r="Z47" s="149">
        <v>12.587688318584069</v>
      </c>
      <c r="AA47" s="150">
        <v>15.064492385786801</v>
      </c>
      <c r="AB47" s="149">
        <v>10.107514626075448</v>
      </c>
      <c r="AC47" s="149">
        <v>9.2987460890999998</v>
      </c>
      <c r="AD47" s="149">
        <f t="shared" si="2"/>
        <v>13.800810607798674</v>
      </c>
      <c r="AE47" s="158">
        <f t="shared" si="1"/>
        <v>9.1403282607798584</v>
      </c>
      <c r="AF47" s="230">
        <f>_xlfn.RANK.AVG(P47,(B47:P47,Q47:AC47),1)</f>
        <v>18</v>
      </c>
      <c r="AG47" s="230">
        <f>_xlfn.RANK.AVG(P47,(F47,G47,J47,P47,R47,U47,AC47),1)</f>
        <v>4</v>
      </c>
    </row>
    <row r="48" spans="1:33" ht="14.25" customHeight="1" x14ac:dyDescent="0.25">
      <c r="A48" s="13">
        <v>2017</v>
      </c>
      <c r="B48" s="135">
        <v>17.232253993041653</v>
      </c>
      <c r="C48" s="135">
        <v>24.836828060939649</v>
      </c>
      <c r="D48" s="135">
        <v>25.271482413338319</v>
      </c>
      <c r="E48" s="135">
        <v>14.179275929414169</v>
      </c>
      <c r="F48" s="135">
        <v>14.547946864172763</v>
      </c>
      <c r="G48" s="135">
        <v>26.681874425097668</v>
      </c>
      <c r="H48" s="135">
        <v>15.564426747973641</v>
      </c>
      <c r="I48" s="135">
        <v>18.642740511928753</v>
      </c>
      <c r="J48" s="137">
        <v>20.442353368988687</v>
      </c>
      <c r="K48" s="135">
        <v>13.463491753871462</v>
      </c>
      <c r="L48" s="135">
        <v>13.791009836582456</v>
      </c>
      <c r="M48" s="135">
        <v>19.757542840369236</v>
      </c>
      <c r="N48" s="135">
        <v>22.581502794932341</v>
      </c>
      <c r="O48" s="135">
        <v>13.849455482430741</v>
      </c>
      <c r="P48" s="135">
        <v>15.93375</v>
      </c>
      <c r="Q48" s="148">
        <v>18.410689907371005</v>
      </c>
      <c r="R48" s="150">
        <v>8.4629826191244746</v>
      </c>
      <c r="S48" s="149">
        <v>12.678483174381357</v>
      </c>
      <c r="T48" s="149">
        <v>10.006742867667496</v>
      </c>
      <c r="U48" s="149">
        <v>17.593141723874631</v>
      </c>
      <c r="V48" s="149">
        <v>8.4734523653274501</v>
      </c>
      <c r="W48" s="150">
        <v>15.945034641214212</v>
      </c>
      <c r="X48" s="149">
        <v>8.7580023518435937</v>
      </c>
      <c r="Y48" s="149">
        <v>12.736814926129153</v>
      </c>
      <c r="Z48" s="149">
        <v>12.925236585330387</v>
      </c>
      <c r="AA48" s="149">
        <v>15.852694933163004</v>
      </c>
      <c r="AB48" s="149">
        <v>8.765165477959858</v>
      </c>
      <c r="AC48" s="149">
        <v>10.007663234552881</v>
      </c>
      <c r="AD48" s="149">
        <f t="shared" si="2"/>
        <v>15.056186806073203</v>
      </c>
      <c r="AE48" s="158">
        <f t="shared" si="1"/>
        <v>5.8285886408689791</v>
      </c>
      <c r="AF48" s="230">
        <f>_xlfn.RANK.AVG(P48,(B48:P48,Q48:AC48),1)</f>
        <v>17</v>
      </c>
      <c r="AG48" s="230">
        <f>_xlfn.RANK.AVG(P48,(F48,G48,J48,P48,R48,U48,AC48),1)</f>
        <v>4</v>
      </c>
    </row>
    <row r="49" spans="1:33" ht="14.25" customHeight="1" x14ac:dyDescent="0.25">
      <c r="A49" s="13">
        <v>2018</v>
      </c>
      <c r="B49" s="135">
        <v>17.262257523976253</v>
      </c>
      <c r="C49" s="135">
        <v>24.641174924184863</v>
      </c>
      <c r="D49" s="135">
        <v>26.837008935639574</v>
      </c>
      <c r="E49" s="135">
        <v>14.932999370758191</v>
      </c>
      <c r="F49" s="135">
        <v>15.169471531870139</v>
      </c>
      <c r="G49" s="135">
        <v>26.487586105441302</v>
      </c>
      <c r="H49" s="135">
        <v>14.679440570879276</v>
      </c>
      <c r="I49" s="135">
        <v>19.25439245855506</v>
      </c>
      <c r="J49" s="137">
        <v>20.96805822853695</v>
      </c>
      <c r="K49" s="135">
        <v>14.347626814756328</v>
      </c>
      <c r="L49" s="135">
        <v>15.810989629918049</v>
      </c>
      <c r="M49" s="135">
        <v>20.081324278726743</v>
      </c>
      <c r="N49" s="135">
        <v>23.351990263429911</v>
      </c>
      <c r="O49" s="135">
        <v>14.693936721987402</v>
      </c>
      <c r="P49" s="135">
        <v>17.170650000000002</v>
      </c>
      <c r="Q49" s="148">
        <v>18.630250335747448</v>
      </c>
      <c r="R49" s="150">
        <v>8.4723153788935708</v>
      </c>
      <c r="S49" s="149">
        <v>13.735647333317683</v>
      </c>
      <c r="T49" s="149">
        <v>9.854823388870857</v>
      </c>
      <c r="U49" s="149">
        <v>17.91499754494928</v>
      </c>
      <c r="V49" s="149">
        <v>8.280787813667871</v>
      </c>
      <c r="W49" s="150">
        <v>15.066917109072994</v>
      </c>
      <c r="X49" s="149">
        <v>10.2041613059714</v>
      </c>
      <c r="Y49" s="149">
        <v>12.905594116855506</v>
      </c>
      <c r="Z49" s="149">
        <v>13.500625748326641</v>
      </c>
      <c r="AA49" s="149">
        <v>15.895283937862619</v>
      </c>
      <c r="AB49" s="149">
        <v>7.7866438051600664</v>
      </c>
      <c r="AC49" s="149">
        <v>9.6486613909764003</v>
      </c>
      <c r="AD49" s="149">
        <f t="shared" si="2"/>
        <v>15.118194320471567</v>
      </c>
      <c r="AE49" s="158">
        <f t="shared" si="1"/>
        <v>13.576063622553141</v>
      </c>
      <c r="AF49" s="230">
        <f>_xlfn.RANK.AVG(P49,(B49:P49,Q49:AC49),1)</f>
        <v>18</v>
      </c>
      <c r="AG49" s="230">
        <f>_xlfn.RANK.AVG(P49,(F49,G49,J49,P49,R49,U49,AC49),1)</f>
        <v>4</v>
      </c>
    </row>
    <row r="50" spans="1:33" ht="14.25" customHeight="1" x14ac:dyDescent="0.25">
      <c r="A50" s="13">
        <v>2019</v>
      </c>
      <c r="B50" s="135">
        <v>17.35257689868385</v>
      </c>
      <c r="C50" s="135">
        <v>24.777773671829923</v>
      </c>
      <c r="D50" s="135">
        <v>25.176565569531267</v>
      </c>
      <c r="E50" s="135">
        <v>16.1114085261909</v>
      </c>
      <c r="F50" s="135">
        <v>15.604055963006715</v>
      </c>
      <c r="G50" s="135">
        <v>26.165663348140548</v>
      </c>
      <c r="H50" s="135">
        <v>14.521373004641863</v>
      </c>
      <c r="I50" s="135">
        <v>20.259025714487883</v>
      </c>
      <c r="J50" s="137">
        <v>22.669082599455475</v>
      </c>
      <c r="K50" s="135">
        <v>15.130998751438968</v>
      </c>
      <c r="L50" s="135">
        <v>19.576513288835589</v>
      </c>
      <c r="M50" s="135">
        <v>18.99225420093661</v>
      </c>
      <c r="N50" s="135">
        <v>22.541560208581103</v>
      </c>
      <c r="O50" s="135">
        <v>15.291581091827998</v>
      </c>
      <c r="P50" s="135">
        <v>18.321449999999999</v>
      </c>
      <c r="Q50" s="148">
        <v>18.184018093460001</v>
      </c>
      <c r="R50" s="150">
        <v>8.8146754698758443</v>
      </c>
      <c r="S50" s="149">
        <v>15.069973651538325</v>
      </c>
      <c r="T50" s="149">
        <v>9.5775680225181237</v>
      </c>
      <c r="U50" s="149">
        <v>19.866662325950902</v>
      </c>
      <c r="V50" s="149">
        <v>8.0245380593240849</v>
      </c>
      <c r="W50" s="150">
        <v>15.022769684591539</v>
      </c>
      <c r="X50" s="149">
        <v>9.8503328397373071</v>
      </c>
      <c r="Y50" s="149">
        <v>12.208045104024807</v>
      </c>
      <c r="Z50" s="149">
        <v>14.279364740553628</v>
      </c>
      <c r="AA50" s="149">
        <v>16.615939720749228</v>
      </c>
      <c r="AB50" s="149">
        <v>8.2943277095469998</v>
      </c>
      <c r="AC50" s="149">
        <v>10.19816134968479</v>
      </c>
      <c r="AD50" s="149">
        <f t="shared" si="2"/>
        <v>15.857732244598807</v>
      </c>
      <c r="AE50" s="158">
        <f t="shared" si="1"/>
        <v>15.536381352638498</v>
      </c>
      <c r="AF50" s="230">
        <f>_xlfn.RANK.AVG(P50,(B50:P50,Q50:AC50),1)</f>
        <v>19</v>
      </c>
      <c r="AG50" s="230">
        <f>_xlfn.RANK.AVG(P50,(F50,G50,J50,P50,R50,U50,AC50),1)</f>
        <v>4</v>
      </c>
    </row>
    <row r="51" spans="1:33" ht="14.25" customHeight="1" x14ac:dyDescent="0.25">
      <c r="A51" s="13">
        <v>2020</v>
      </c>
      <c r="B51" s="4">
        <v>18.455318047032215</v>
      </c>
      <c r="C51" s="4">
        <v>24.446696259160301</v>
      </c>
      <c r="D51" s="4">
        <v>23.911402805561043</v>
      </c>
      <c r="E51" s="4">
        <v>16.17576902894222</v>
      </c>
      <c r="F51" s="4">
        <v>16.762059217336468</v>
      </c>
      <c r="G51" s="4">
        <v>26.873450298931726</v>
      </c>
      <c r="H51" s="4"/>
      <c r="I51" s="4">
        <v>20.374975277536311</v>
      </c>
      <c r="J51" s="4"/>
      <c r="K51" s="4">
        <v>16.993048006846397</v>
      </c>
      <c r="L51" s="4">
        <v>12.651129120922384</v>
      </c>
      <c r="M51" s="4">
        <v>18.891916497747285</v>
      </c>
      <c r="N51" s="4">
        <v>21.426334669030933</v>
      </c>
      <c r="O51" s="4">
        <v>13.570537050597574</v>
      </c>
      <c r="P51" s="4">
        <v>18.350976900000003</v>
      </c>
      <c r="Q51" s="4">
        <v>16.35681788003291</v>
      </c>
      <c r="R51" s="4">
        <v>8.5008499733449643</v>
      </c>
      <c r="S51" s="4">
        <v>15.837915923172295</v>
      </c>
      <c r="T51" s="4">
        <v>9.002206333294053</v>
      </c>
      <c r="U51" s="4">
        <v>19.899430244736102</v>
      </c>
      <c r="V51" s="4">
        <v>8.1050747016349085</v>
      </c>
      <c r="W51" s="4">
        <v>14.822378043166651</v>
      </c>
      <c r="X51" s="4">
        <v>6.4392389024432601</v>
      </c>
      <c r="Y51" s="4">
        <v>13.213284011176544</v>
      </c>
      <c r="Z51" s="4">
        <v>15.416217811922706</v>
      </c>
      <c r="AA51" s="4">
        <v>17.493875232748195</v>
      </c>
      <c r="AB51" s="4">
        <v>8.0058493974170855</v>
      </c>
      <c r="AC51" s="149">
        <v>10.289059553803551</v>
      </c>
      <c r="AD51" s="149">
        <f>MEDIAN(B51:P51,Q51:AC51)</f>
        <v>16.266293454487567</v>
      </c>
      <c r="AE51" s="158">
        <f>(P51-AD51)/AD51*100</f>
        <v>12.81597096071884</v>
      </c>
      <c r="AF51" s="230">
        <f>_xlfn.RANK.AVG(P51,(B51:P51,Q51:AC51),1)</f>
        <v>18</v>
      </c>
      <c r="AG51" s="230">
        <f>_xlfn.RANK.AVG(P51,(F51,G51,J51,P51,R51,U51,AC51),1)</f>
        <v>4</v>
      </c>
    </row>
    <row r="52" spans="1:33" ht="14.25" customHeight="1" x14ac:dyDescent="0.25">
      <c r="A52" s="13">
        <v>2021</v>
      </c>
      <c r="B52" s="4">
        <v>18.568555968654696</v>
      </c>
      <c r="C52" s="4">
        <v>24.59363004855166</v>
      </c>
      <c r="D52" s="4">
        <v>24.73773237918083</v>
      </c>
      <c r="E52" s="4">
        <v>16.42310630565645</v>
      </c>
      <c r="F52" s="4">
        <v>16.623274722641113</v>
      </c>
      <c r="G52" s="4">
        <v>27.62826251955229</v>
      </c>
      <c r="H52" s="4">
        <v>16.485823364319746</v>
      </c>
      <c r="I52" s="4">
        <v>21.550885520748459</v>
      </c>
      <c r="J52" s="4" t="s">
        <v>121</v>
      </c>
      <c r="K52" s="4">
        <v>16.343963606556368</v>
      </c>
      <c r="L52" s="4">
        <v>13.839290302754506</v>
      </c>
      <c r="M52" s="4">
        <v>18.308506312552229</v>
      </c>
      <c r="N52" s="4">
        <v>22.682907387090232</v>
      </c>
      <c r="O52" s="4" t="s">
        <v>121</v>
      </c>
      <c r="P52" s="4">
        <v>20.276361399999999</v>
      </c>
      <c r="Q52" s="4">
        <v>15.410960065761214</v>
      </c>
      <c r="R52" s="4">
        <v>9.0474566425995846</v>
      </c>
      <c r="S52" s="4">
        <v>15.014008328482971</v>
      </c>
      <c r="T52" s="4">
        <v>8.5845665724041069</v>
      </c>
      <c r="U52" s="4">
        <v>17.461211731186335</v>
      </c>
      <c r="V52" s="4">
        <v>7.8836018912863413</v>
      </c>
      <c r="W52" s="4" t="s">
        <v>121</v>
      </c>
      <c r="X52" s="4">
        <v>13.154471535809504</v>
      </c>
      <c r="Y52" s="4">
        <v>13.751009758721173</v>
      </c>
      <c r="Z52" s="4">
        <v>14.431447665805591</v>
      </c>
      <c r="AA52" s="4">
        <v>17.052281513624173</v>
      </c>
      <c r="AB52" s="4">
        <v>7.0210663723836761</v>
      </c>
      <c r="AC52" s="149">
        <v>9.9766901545868709</v>
      </c>
      <c r="AD52" s="149">
        <f>MEDIAN(B52:P52,Q52:AC52)</f>
        <v>16.42310630565645</v>
      </c>
      <c r="AE52" s="158">
        <f>(P52-AD52)/AD52*100</f>
        <v>23.462401220750849</v>
      </c>
      <c r="AF52" s="230">
        <f>_xlfn.RANK.AVG(P52,(B52:P52,Q52:AC52),1)</f>
        <v>20</v>
      </c>
      <c r="AG52" s="230">
        <f>_xlfn.RANK.AVG(P52,(F52,G52,J52,P52,R52,U52,AC52),1)</f>
        <v>5</v>
      </c>
    </row>
    <row r="53" spans="1:33" ht="14.25" customHeight="1" x14ac:dyDescent="0.25">
      <c r="A53" s="13">
        <v>2022</v>
      </c>
      <c r="B53" s="135">
        <v>20.129058439451615</v>
      </c>
      <c r="C53" s="286">
        <v>34.081699525023488</v>
      </c>
      <c r="D53" s="135">
        <v>42.044666896083811</v>
      </c>
      <c r="E53" s="286">
        <v>19.451209937512942</v>
      </c>
      <c r="F53" s="135">
        <v>17.631723380003997</v>
      </c>
      <c r="G53" s="135">
        <v>28.306640992972319</v>
      </c>
      <c r="H53" s="135">
        <v>21.099026272383814</v>
      </c>
      <c r="I53" s="135">
        <v>25.131381077023978</v>
      </c>
      <c r="J53" s="135">
        <v>31.062118882985914</v>
      </c>
      <c r="K53" s="135">
        <v>16.486613537950273</v>
      </c>
      <c r="L53" s="286">
        <v>9.5381351103580094</v>
      </c>
      <c r="M53" s="135">
        <v>18.853214742814998</v>
      </c>
      <c r="N53" s="135">
        <v>28.314874488819914</v>
      </c>
      <c r="O53" s="135">
        <v>17.307162024347775</v>
      </c>
      <c r="P53" s="286">
        <v>32.046799099999994</v>
      </c>
      <c r="Q53" s="148"/>
      <c r="R53" s="149">
        <v>10.134065500550808</v>
      </c>
      <c r="S53" s="286">
        <v>16.72422709979028</v>
      </c>
      <c r="T53" s="149">
        <v>8.4190308921963695</v>
      </c>
      <c r="U53" s="286">
        <v>21.351121058839613</v>
      </c>
      <c r="V53" s="149">
        <v>8.6649144319042222</v>
      </c>
      <c r="W53" s="149">
        <v>16.015285956390169</v>
      </c>
      <c r="X53" s="149">
        <v>25.165150901072934</v>
      </c>
      <c r="Y53" s="149">
        <v>13.947229787711144</v>
      </c>
      <c r="Z53" s="149">
        <v>16.409290595302227</v>
      </c>
      <c r="AA53" s="149">
        <v>18.609540695671996</v>
      </c>
      <c r="AB53" s="149">
        <v>7.261808702501332</v>
      </c>
      <c r="AC53" s="286">
        <v>12.199705620982549</v>
      </c>
      <c r="AD53" s="286">
        <f>MEDIAN(B53:P53,Q53:AC53)</f>
        <v>18.609540695671996</v>
      </c>
      <c r="AE53" s="158">
        <f>(P53-AD53)/AD53*100</f>
        <v>72.206287216175568</v>
      </c>
      <c r="AF53" s="230">
        <f>_xlfn.RANK.AVG(P53,(B53:P53,Q53:AC53),1)</f>
        <v>25</v>
      </c>
      <c r="AG53" s="230">
        <f>_xlfn.RANK.AVG(P53,(F53,G53,J53,P53,R53,U53,AC53),1)</f>
        <v>7</v>
      </c>
    </row>
    <row r="54" spans="1:33" x14ac:dyDescent="0.25">
      <c r="A54" s="13">
        <v>2023</v>
      </c>
      <c r="B54" s="135">
        <v>24.9971516659961</v>
      </c>
      <c r="C54" s="286">
        <v>35.202861347240507</v>
      </c>
      <c r="D54" s="286">
        <v>31.720206052406553</v>
      </c>
      <c r="E54" s="286">
        <v>21.141065366234034</v>
      </c>
      <c r="F54" s="135">
        <v>20.569067003620994</v>
      </c>
      <c r="G54" s="135">
        <v>35.426993341409002</v>
      </c>
      <c r="H54" s="135">
        <v>21.504119715153607</v>
      </c>
      <c r="I54" s="135">
        <v>32.747729649034802</v>
      </c>
      <c r="J54" s="135">
        <v>33.617498219261307</v>
      </c>
      <c r="K54" s="286">
        <v>16.543905693478614</v>
      </c>
      <c r="L54" s="135">
        <v>26.156821345270885</v>
      </c>
      <c r="M54" s="135">
        <v>18.991575409948691</v>
      </c>
      <c r="N54" s="135">
        <v>22.3765507250565</v>
      </c>
      <c r="O54" s="286">
        <v>17.617215396476894</v>
      </c>
      <c r="P54" s="286">
        <v>35.898857599999999</v>
      </c>
      <c r="Q54" s="135"/>
      <c r="R54" s="135">
        <v>10.872297556142179</v>
      </c>
      <c r="S54" s="135">
        <v>27.121932395125096</v>
      </c>
      <c r="T54" s="135">
        <v>9.7242845445790511</v>
      </c>
      <c r="U54" s="286">
        <v>17.211414733773843</v>
      </c>
      <c r="V54" s="135">
        <v>10.488893289139218</v>
      </c>
      <c r="W54" s="135">
        <v>16.13458724391409</v>
      </c>
      <c r="X54" s="135">
        <v>11.693893178956076</v>
      </c>
      <c r="Y54" s="135">
        <v>18.512583393854186</v>
      </c>
      <c r="Z54" s="135">
        <v>17.129972552276175</v>
      </c>
      <c r="AA54" s="135">
        <v>24.8120262525721</v>
      </c>
      <c r="AB54" s="135">
        <v>5.1178964538609657</v>
      </c>
      <c r="AC54" s="149">
        <v>12.857778792712921</v>
      </c>
      <c r="AD54" s="286">
        <f>MEDIAN(B54:P54,Q54:AC54)</f>
        <v>20.569067003620994</v>
      </c>
      <c r="AE54" s="158">
        <f>(P54-AD54)/AD54*100</f>
        <v>74.528371139441276</v>
      </c>
      <c r="AF54" s="230">
        <f>_xlfn.RANK.AVG(P54,(B54:P54,Q54:AC54),1)</f>
        <v>27</v>
      </c>
      <c r="AG54" s="230">
        <f>_xlfn.RANK.AVG(P54,(F54,G54,J54,P54,R54,U54,AC54),1)</f>
        <v>7</v>
      </c>
    </row>
    <row r="55" spans="1:33" x14ac:dyDescent="0.25">
      <c r="A55" s="13">
        <v>2024</v>
      </c>
      <c r="B55" s="135">
        <v>22.750565217391301</v>
      </c>
      <c r="C55" s="135">
        <v>28.335195652173912</v>
      </c>
      <c r="D55" s="135">
        <v>29.492252173913037</v>
      </c>
      <c r="E55" s="135">
        <v>19.391478260869565</v>
      </c>
      <c r="F55" s="135">
        <v>23.73065217391304</v>
      </c>
      <c r="G55" s="135">
        <v>33.462000000000003</v>
      </c>
      <c r="H55" s="135">
        <v>20.886195652173914</v>
      </c>
      <c r="I55" s="135">
        <v>29.263565217391303</v>
      </c>
      <c r="J55" s="135">
        <v>30.26484782608696</v>
      </c>
      <c r="K55" s="135">
        <v>16.558043478260871</v>
      </c>
      <c r="L55" s="135">
        <v>21.815413043478259</v>
      </c>
      <c r="M55" s="135">
        <v>21.44236956521739</v>
      </c>
      <c r="N55" s="135">
        <v>22.542000000000002</v>
      </c>
      <c r="O55" s="135">
        <v>17.098751182592242</v>
      </c>
      <c r="P55" s="135">
        <v>30.448</v>
      </c>
      <c r="Q55" s="148" t="s">
        <v>121</v>
      </c>
      <c r="R55" s="149">
        <v>10.317065693430656</v>
      </c>
      <c r="S55" s="149">
        <v>28.146511627906978</v>
      </c>
      <c r="T55" s="149">
        <v>9.1237608879897216</v>
      </c>
      <c r="U55" s="149">
        <v>16.462280110935026</v>
      </c>
      <c r="V55" s="149">
        <v>10.205945303733692</v>
      </c>
      <c r="W55" s="149">
        <v>16.192799999999998</v>
      </c>
      <c r="X55" s="149">
        <v>9.5021413953488381</v>
      </c>
      <c r="Y55" s="149">
        <v>19.78162311557789</v>
      </c>
      <c r="Z55" s="149">
        <v>18.6615</v>
      </c>
      <c r="AA55" s="149">
        <v>28.998272727272727</v>
      </c>
      <c r="AB55" s="149">
        <v>4.2358537922631738</v>
      </c>
      <c r="AC55" s="149">
        <v>12.855960000000001</v>
      </c>
      <c r="AD55" s="149">
        <f>MEDIAN(B55:P55,Q55:AC55)</f>
        <v>20.886195652173914</v>
      </c>
      <c r="AE55" s="158">
        <f>(P55-AD55)/AD55*100</f>
        <v>45.780497832456426</v>
      </c>
      <c r="AF55" s="230">
        <f>_xlfn.RANK.AVG(P55,(B55:P55,Q55:AC55),1)</f>
        <v>26</v>
      </c>
      <c r="AG55" s="230">
        <f>_xlfn.RANK.AVG(P55,(F55,G55,J55,P55,R55,U55,AC55),1)</f>
        <v>6</v>
      </c>
    </row>
    <row r="56" spans="1:33" x14ac:dyDescent="0.25"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</row>
    <row r="57" spans="1:33" x14ac:dyDescent="0.25">
      <c r="A57" s="1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33" x14ac:dyDescent="0.25">
      <c r="A58" s="1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33" x14ac:dyDescent="0.25">
      <c r="A59" s="13"/>
    </row>
    <row r="60" spans="1:33" x14ac:dyDescent="0.25">
      <c r="A60" s="1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</sheetData>
  <conditionalFormatting sqref="W44:W50">
    <cfRule type="expression" dxfId="3" priority="1">
      <formula>#REF!=1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5A90-57C7-4AE0-A144-024419FB94D6}">
  <sheetPr>
    <tabColor theme="4" tint="0.39997558519241921"/>
  </sheetPr>
  <dimension ref="A1:AC27"/>
  <sheetViews>
    <sheetView showGridLines="0" zoomScaleNormal="100" workbookViewId="0"/>
  </sheetViews>
  <sheetFormatPr defaultRowHeight="12.5" x14ac:dyDescent="0.25"/>
  <cols>
    <col min="1" max="33" width="12.7265625" customWidth="1"/>
  </cols>
  <sheetData>
    <row r="1" spans="1:29" ht="18" customHeight="1" x14ac:dyDescent="0.25">
      <c r="A1" s="241" t="s">
        <v>103</v>
      </c>
    </row>
    <row r="2" spans="1:29" ht="18" customHeight="1" x14ac:dyDescent="0.25">
      <c r="A2" s="239" t="s">
        <v>129</v>
      </c>
    </row>
    <row r="3" spans="1:29" ht="18" customHeight="1" x14ac:dyDescent="0.25">
      <c r="A3" s="239" t="s">
        <v>110</v>
      </c>
    </row>
    <row r="4" spans="1:29" ht="18" customHeight="1" x14ac:dyDescent="0.25">
      <c r="A4" s="166" t="s">
        <v>111</v>
      </c>
    </row>
    <row r="5" spans="1:29" s="13" customFormat="1" ht="32.15" customHeight="1" x14ac:dyDescent="0.25">
      <c r="A5" s="270" t="s">
        <v>104</v>
      </c>
      <c r="B5" s="271" t="s">
        <v>0</v>
      </c>
      <c r="C5" s="271" t="s">
        <v>1</v>
      </c>
      <c r="D5" s="271" t="s">
        <v>2</v>
      </c>
      <c r="E5" s="271" t="s">
        <v>3</v>
      </c>
      <c r="F5" s="271" t="s">
        <v>4</v>
      </c>
      <c r="G5" s="271" t="s">
        <v>5</v>
      </c>
      <c r="H5" s="271" t="s">
        <v>6</v>
      </c>
      <c r="I5" s="271" t="s">
        <v>7</v>
      </c>
      <c r="J5" s="271" t="s">
        <v>8</v>
      </c>
      <c r="K5" s="271" t="s">
        <v>9</v>
      </c>
      <c r="L5" s="271" t="s">
        <v>10</v>
      </c>
      <c r="M5" s="271" t="s">
        <v>11</v>
      </c>
      <c r="N5" s="271" t="s">
        <v>12</v>
      </c>
      <c r="O5" s="271" t="s">
        <v>13</v>
      </c>
      <c r="P5" s="271" t="s">
        <v>89</v>
      </c>
      <c r="Q5" s="271" t="s">
        <v>55</v>
      </c>
      <c r="R5" s="271" t="s">
        <v>17</v>
      </c>
      <c r="S5" s="271" t="s">
        <v>31</v>
      </c>
      <c r="T5" s="271" t="s">
        <v>32</v>
      </c>
      <c r="U5" s="271" t="s">
        <v>15</v>
      </c>
      <c r="V5" s="271" t="s">
        <v>56</v>
      </c>
      <c r="W5" s="271" t="s">
        <v>57</v>
      </c>
      <c r="X5" s="271" t="s">
        <v>58</v>
      </c>
      <c r="Y5" s="271" t="s">
        <v>33</v>
      </c>
      <c r="Z5" s="271" t="s">
        <v>67</v>
      </c>
      <c r="AA5" s="271" t="s">
        <v>59</v>
      </c>
      <c r="AB5" s="271" t="s">
        <v>60</v>
      </c>
      <c r="AC5" s="271" t="s">
        <v>18</v>
      </c>
    </row>
    <row r="6" spans="1:29" ht="14.25" customHeight="1" x14ac:dyDescent="0.25">
      <c r="A6" s="280" t="s">
        <v>47</v>
      </c>
      <c r="B6" s="233">
        <f>IF(OR('5.5.1 (excl. taxes)'!B33=0,'5.5.1 (excl. taxes)'!B34=0,(ISERROR('5.5.1 (excl. taxes)'!B34/'5.5.1 (excl. taxes)'!B33-1))),"",('5.5.1 (excl. taxes)'!B34/'5.5.1 (excl. taxes)'!B33-1))</f>
        <v>7.0969204178579437E-2</v>
      </c>
      <c r="C6" s="233" t="str">
        <f>IF(OR('5.5.1 (excl. taxes)'!C33=0,'5.5.1 (excl. taxes)'!C34=0,(ISERROR('5.5.1 (excl. taxes)'!C34/'5.5.1 (excl. taxes)'!C33-1))),"",('5.5.1 (excl. taxes)'!C34/'5.5.1 (excl. taxes)'!C33-1))</f>
        <v/>
      </c>
      <c r="D6" s="233">
        <f>IF(OR('5.5.1 (excl. taxes)'!D33=0,'5.5.1 (excl. taxes)'!D34=0,(ISERROR('5.5.1 (excl. taxes)'!D34/'5.5.1 (excl. taxes)'!D33-1))),"",('5.5.1 (excl. taxes)'!D34/'5.5.1 (excl. taxes)'!D33-1))</f>
        <v>0.10369299901457851</v>
      </c>
      <c r="E6" s="233">
        <f>IF(OR('5.5.1 (excl. taxes)'!E33=0,'5.5.1 (excl. taxes)'!E34=0,(ISERROR('5.5.1 (excl. taxes)'!E34/'5.5.1 (excl. taxes)'!E33-1))),"",('5.5.1 (excl. taxes)'!E34/'5.5.1 (excl. taxes)'!E33-1))</f>
        <v>0.21852586714908773</v>
      </c>
      <c r="F6" s="233">
        <f>IF(OR('5.5.1 (excl. taxes)'!F33=0,'5.5.1 (excl. taxes)'!F34=0,(ISERROR('5.5.1 (excl. taxes)'!F34/'5.5.1 (excl. taxes)'!F33-1))),"",('5.5.1 (excl. taxes)'!F34/'5.5.1 (excl. taxes)'!F33-1))</f>
        <v>7.5339275699855435E-2</v>
      </c>
      <c r="G6" s="233">
        <f>IF(OR('5.5.1 (excl. taxes)'!G33=0,'5.5.1 (excl. taxes)'!G34=0,(ISERROR('5.5.1 (excl. taxes)'!G34/'5.5.1 (excl. taxes)'!G33-1))),"",('5.5.1 (excl. taxes)'!G34/'5.5.1 (excl. taxes)'!G33-1))</f>
        <v>0.18993875003122018</v>
      </c>
      <c r="H6" s="233">
        <f>IF(OR('5.5.1 (excl. taxes)'!H33=0,'5.5.1 (excl. taxes)'!H34=0,(ISERROR('5.5.1 (excl. taxes)'!H34/'5.5.1 (excl. taxes)'!H33-1))),"",('5.5.1 (excl. taxes)'!H34/'5.5.1 (excl. taxes)'!H33-1))</f>
        <v>0.14634961285996706</v>
      </c>
      <c r="I6" s="233">
        <f>IF(OR('5.5.1 (excl. taxes)'!I33=0,'5.5.1 (excl. taxes)'!I34=0,(ISERROR('5.5.1 (excl. taxes)'!I34/'5.5.1 (excl. taxes)'!I33-1))),"",('5.5.1 (excl. taxes)'!I34/'5.5.1 (excl. taxes)'!I33-1))</f>
        <v>0.24424151044931208</v>
      </c>
      <c r="J6" s="233">
        <f>IF(OR('5.5.1 (excl. taxes)'!J33=0,'5.5.1 (excl. taxes)'!J34=0,(ISERROR('5.5.1 (excl. taxes)'!J34/'5.5.1 (excl. taxes)'!J33-1))),"",('5.5.1 (excl. taxes)'!J34/'5.5.1 (excl. taxes)'!J33-1))</f>
        <v>0.2012407463001733</v>
      </c>
      <c r="K6" s="233">
        <f>IF(OR('5.5.1 (excl. taxes)'!K33=0,'5.5.1 (excl. taxes)'!K34=0,(ISERROR('5.5.1 (excl. taxes)'!K34/'5.5.1 (excl. taxes)'!K33-1))),"",('5.5.1 (excl. taxes)'!K34/'5.5.1 (excl. taxes)'!K33-1))</f>
        <v>0.17303630122827784</v>
      </c>
      <c r="L6" s="233">
        <f>IF(OR('5.5.1 (excl. taxes)'!L33=0,'5.5.1 (excl. taxes)'!L34=0,(ISERROR('5.5.1 (excl. taxes)'!L34/'5.5.1 (excl. taxes)'!L33-1))),"",('5.5.1 (excl. taxes)'!L34/'5.5.1 (excl. taxes)'!L33-1))</f>
        <v>0.12592179275402127</v>
      </c>
      <c r="M6" s="233">
        <f>IF(OR('5.5.1 (excl. taxes)'!M33=0,'5.5.1 (excl. taxes)'!M34=0,(ISERROR('5.5.1 (excl. taxes)'!M34/'5.5.1 (excl. taxes)'!M33-1))),"",('5.5.1 (excl. taxes)'!M34/'5.5.1 (excl. taxes)'!M33-1))</f>
        <v>0.13034068145094357</v>
      </c>
      <c r="N6" s="233">
        <f>IF(OR('5.5.1 (excl. taxes)'!N33=0,'5.5.1 (excl. taxes)'!N34=0,(ISERROR('5.5.1 (excl. taxes)'!N34/'5.5.1 (excl. taxes)'!N33-1))),"",('5.5.1 (excl. taxes)'!N34/'5.5.1 (excl. taxes)'!N33-1))</f>
        <v>0.10669303872054359</v>
      </c>
      <c r="O6" s="233" t="str">
        <f>IF(OR('5.5.1 (excl. taxes)'!O33=0,'5.5.1 (excl. taxes)'!O34=0,(ISERROR('5.5.1 (excl. taxes)'!O34/'5.5.1 (excl. taxes)'!O33-1))),"",('5.5.1 (excl. taxes)'!O34/'5.5.1 (excl. taxes)'!O33-1))</f>
        <v/>
      </c>
      <c r="P6" s="233">
        <f>IF(OR('5.5.1 (excl. taxes)'!P33=0,'5.5.1 (excl. taxes)'!P34=0,(ISERROR('5.5.1 (excl. taxes)'!P34/'5.5.1 (excl. taxes)'!P33-1))),"",('5.5.1 (excl. taxes)'!P34/'5.5.1 (excl. taxes)'!P33-1))</f>
        <v>8.9686098654708779E-3</v>
      </c>
      <c r="Q6" s="233">
        <f>IF(OR('5.5.1 (excl. taxes)'!Q33=0,'5.5.1 (excl. taxes)'!Q34=0,(ISERROR('5.5.1 (excl. taxes)'!Q34/'5.5.1 (excl. taxes)'!Q33-1))),"",('5.5.1 (excl. taxes)'!Q34/'5.5.1 (excl. taxes)'!Q33-1))</f>
        <v>0.13569446564242593</v>
      </c>
      <c r="R6" s="233">
        <f>IF(OR('5.5.1 (excl. taxes)'!R33=0,'5.5.1 (excl. taxes)'!R34=0,(ISERROR('5.5.1 (excl. taxes)'!R34/'5.5.1 (excl. taxes)'!R33-1))),"",('5.5.1 (excl. taxes)'!R34/'5.5.1 (excl. taxes)'!R33-1))</f>
        <v>4.3408100414563888E-2</v>
      </c>
      <c r="S6" s="233">
        <f>IF(OR('5.5.1 (excl. taxes)'!S33=0,'5.5.1 (excl. taxes)'!S34=0,(ISERROR('5.5.1 (excl. taxes)'!S34/'5.5.1 (excl. taxes)'!S33-1))),"",('5.5.1 (excl. taxes)'!S34/'5.5.1 (excl. taxes)'!S33-1))</f>
        <v>2.1795691008416052E-2</v>
      </c>
      <c r="T6" s="233">
        <f>IF(OR('5.5.1 (excl. taxes)'!T33=0,'5.5.1 (excl. taxes)'!T34=0,(ISERROR('5.5.1 (excl. taxes)'!T34/'5.5.1 (excl. taxes)'!T33-1))),"",('5.5.1 (excl. taxes)'!T34/'5.5.1 (excl. taxes)'!T33-1))</f>
        <v>0.17599597313383919</v>
      </c>
      <c r="U6" s="233">
        <f>IF(OR('5.5.1 (excl. taxes)'!U33=0,'5.5.1 (excl. taxes)'!U34=0,(ISERROR('5.5.1 (excl. taxes)'!U34/'5.5.1 (excl. taxes)'!U33-1))),"",('5.5.1 (excl. taxes)'!U34/'5.5.1 (excl. taxes)'!U33-1))</f>
        <v>-2.1716860270857619E-2</v>
      </c>
      <c r="V6" s="233" t="str">
        <f>IF(OR('5.5.1 (excl. taxes)'!V33=0,'5.5.1 (excl. taxes)'!V34=0,(ISERROR('5.5.1 (excl. taxes)'!V34/'5.5.1 (excl. taxes)'!V33-1))),"",('5.5.1 (excl. taxes)'!V34/'5.5.1 (excl. taxes)'!V33-1))</f>
        <v/>
      </c>
      <c r="W6" s="233">
        <f>IF(OR('5.5.1 (excl. taxes)'!W33=0,'5.5.1 (excl. taxes)'!W34=0,(ISERROR('5.5.1 (excl. taxes)'!W34/'5.5.1 (excl. taxes)'!W33-1))),"",('5.5.1 (excl. taxes)'!W34/'5.5.1 (excl. taxes)'!W33-1))</f>
        <v>0.23098162809777656</v>
      </c>
      <c r="X6" s="233">
        <f>IF(OR('5.5.1 (excl. taxes)'!X33=0,'5.5.1 (excl. taxes)'!X34=0,(ISERROR('5.5.1 (excl. taxes)'!X34/'5.5.1 (excl. taxes)'!X33-1))),"",('5.5.1 (excl. taxes)'!X34/'5.5.1 (excl. taxes)'!X33-1))</f>
        <v>0.48733260509607623</v>
      </c>
      <c r="Y6" s="233">
        <f>IF(OR('5.5.1 (excl. taxes)'!Y33=0,'5.5.1 (excl. taxes)'!Y34=0,(ISERROR('5.5.1 (excl. taxes)'!Y34/'5.5.1 (excl. taxes)'!Y33-1))),"",('5.5.1 (excl. taxes)'!Y34/'5.5.1 (excl. taxes)'!Y33-1))</f>
        <v>2.2721967073062954E-2</v>
      </c>
      <c r="Z6" s="233">
        <f>IF(OR('5.5.1 (excl. taxes)'!Z33=0,'5.5.1 (excl. taxes)'!Z34=0,(ISERROR('5.5.1 (excl. taxes)'!Z34/'5.5.1 (excl. taxes)'!Z33-1))),"",('5.5.1 (excl. taxes)'!Z34/'5.5.1 (excl. taxes)'!Z33-1))</f>
        <v>0.35120804906419867</v>
      </c>
      <c r="AA6" s="233">
        <f>IF(OR('5.5.1 (excl. taxes)'!AA33=0,'5.5.1 (excl. taxes)'!AA34=0,(ISERROR('5.5.1 (excl. taxes)'!AA34/'5.5.1 (excl. taxes)'!AA33-1))),"",('5.5.1 (excl. taxes)'!AA34/'5.5.1 (excl. taxes)'!AA33-1))</f>
        <v>4.3320677824428833E-2</v>
      </c>
      <c r="AB6" s="233">
        <f>IF(OR('5.5.1 (excl. taxes)'!AB33=0,'5.5.1 (excl. taxes)'!AB34=0,(ISERROR('5.5.1 (excl. taxes)'!AB34/'5.5.1 (excl. taxes)'!AB33-1))),"",('5.5.1 (excl. taxes)'!AB34/'5.5.1 (excl. taxes)'!AB33-1))</f>
        <v>-2.1188040511380568E-2</v>
      </c>
      <c r="AC6" s="233" t="str">
        <f>IF(OR('5.5.1 (excl. taxes)'!AC33=0,'5.5.1 (excl. taxes)'!AC34=0,(ISERROR('5.5.1 (excl. taxes)'!AC34/'5.5.1 (excl. taxes)'!AC33-1))),"",('5.5.1 (excl. taxes)'!AC34/'5.5.1 (excl. taxes)'!AC33-1))</f>
        <v/>
      </c>
    </row>
    <row r="7" spans="1:29" ht="14.25" customHeight="1" x14ac:dyDescent="0.25">
      <c r="A7" s="280" t="s">
        <v>48</v>
      </c>
      <c r="B7" s="233">
        <f>IF(OR('5.5.1 (excl. taxes)'!B34=0,'5.5.1 (excl. taxes)'!B35=0,(ISERROR('5.5.1 (excl. taxes)'!B35/'5.5.1 (excl. taxes)'!B34-1))),"",('5.5.1 (excl. taxes)'!B35/'5.5.1 (excl. taxes)'!B34-1))</f>
        <v>4.1877860311665627E-2</v>
      </c>
      <c r="C7" s="233" t="str">
        <f>IF(OR('5.5.1 (excl. taxes)'!C34=0,'5.5.1 (excl. taxes)'!C35=0,(ISERROR('5.5.1 (excl. taxes)'!C35/'5.5.1 (excl. taxes)'!C34-1))),"",('5.5.1 (excl. taxes)'!C35/'5.5.1 (excl. taxes)'!C34-1))</f>
        <v/>
      </c>
      <c r="D7" s="233">
        <f>IF(OR('5.5.1 (excl. taxes)'!D34=0,'5.5.1 (excl. taxes)'!D35=0,(ISERROR('5.5.1 (excl. taxes)'!D35/'5.5.1 (excl. taxes)'!D34-1))),"",('5.5.1 (excl. taxes)'!D35/'5.5.1 (excl. taxes)'!D34-1))</f>
        <v>2.9843648629352737E-2</v>
      </c>
      <c r="E7" s="233">
        <f>IF(OR('5.5.1 (excl. taxes)'!E34=0,'5.5.1 (excl. taxes)'!E35=0,(ISERROR('5.5.1 (excl. taxes)'!E35/'5.5.1 (excl. taxes)'!E34-1))),"",('5.5.1 (excl. taxes)'!E35/'5.5.1 (excl. taxes)'!E34-1))</f>
        <v>-1.5731163268901782E-2</v>
      </c>
      <c r="F7" s="233">
        <f>IF(OR('5.5.1 (excl. taxes)'!F34=0,'5.5.1 (excl. taxes)'!F35=0,(ISERROR('5.5.1 (excl. taxes)'!F35/'5.5.1 (excl. taxes)'!F34-1))),"",('5.5.1 (excl. taxes)'!F35/'5.5.1 (excl. taxes)'!F34-1))</f>
        <v>-1.914784458502572E-2</v>
      </c>
      <c r="G7" s="233">
        <f>IF(OR('5.5.1 (excl. taxes)'!G34=0,'5.5.1 (excl. taxes)'!G35=0,(ISERROR('5.5.1 (excl. taxes)'!G35/'5.5.1 (excl. taxes)'!G34-1))),"",('5.5.1 (excl. taxes)'!G35/'5.5.1 (excl. taxes)'!G34-1))</f>
        <v>3.6881948611982018E-3</v>
      </c>
      <c r="H7" s="233">
        <f>IF(OR('5.5.1 (excl. taxes)'!H34=0,'5.5.1 (excl. taxes)'!H35=0,(ISERROR('5.5.1 (excl. taxes)'!H35/'5.5.1 (excl. taxes)'!H34-1))),"",('5.5.1 (excl. taxes)'!H35/'5.5.1 (excl. taxes)'!H34-1))</f>
        <v>-2.2610100119393461E-3</v>
      </c>
      <c r="I7" s="233">
        <f>IF(OR('5.5.1 (excl. taxes)'!I34=0,'5.5.1 (excl. taxes)'!I35=0,(ISERROR('5.5.1 (excl. taxes)'!I35/'5.5.1 (excl. taxes)'!I34-1))),"",('5.5.1 (excl. taxes)'!I35/'5.5.1 (excl. taxes)'!I34-1))</f>
        <v>5.4122192647912515E-2</v>
      </c>
      <c r="J7" s="233">
        <f>IF(OR('5.5.1 (excl. taxes)'!J34=0,'5.5.1 (excl. taxes)'!J35=0,(ISERROR('5.5.1 (excl. taxes)'!J35/'5.5.1 (excl. taxes)'!J34-1))),"",('5.5.1 (excl. taxes)'!J35/'5.5.1 (excl. taxes)'!J34-1))</f>
        <v>-0.10141132214200277</v>
      </c>
      <c r="K7" s="233">
        <f>IF(OR('5.5.1 (excl. taxes)'!K34=0,'5.5.1 (excl. taxes)'!K35=0,(ISERROR('5.5.1 (excl. taxes)'!K35/'5.5.1 (excl. taxes)'!K34-1))),"",('5.5.1 (excl. taxes)'!K35/'5.5.1 (excl. taxes)'!K34-1))</f>
        <v>-8.6390261119874689E-2</v>
      </c>
      <c r="L7" s="233">
        <f>IF(OR('5.5.1 (excl. taxes)'!L34=0,'5.5.1 (excl. taxes)'!L35=0,(ISERROR('5.5.1 (excl. taxes)'!L35/'5.5.1 (excl. taxes)'!L34-1))),"",('5.5.1 (excl. taxes)'!L35/'5.5.1 (excl. taxes)'!L34-1))</f>
        <v>4.2958842796874785E-2</v>
      </c>
      <c r="M7" s="233">
        <f>IF(OR('5.5.1 (excl. taxes)'!M34=0,'5.5.1 (excl. taxes)'!M35=0,(ISERROR('5.5.1 (excl. taxes)'!M35/'5.5.1 (excl. taxes)'!M34-1))),"",('5.5.1 (excl. taxes)'!M35/'5.5.1 (excl. taxes)'!M34-1))</f>
        <v>1.1355482518500271E-3</v>
      </c>
      <c r="N7" s="233">
        <f>IF(OR('5.5.1 (excl. taxes)'!N34=0,'5.5.1 (excl. taxes)'!N35=0,(ISERROR('5.5.1 (excl. taxes)'!N35/'5.5.1 (excl. taxes)'!N34-1))),"",('5.5.1 (excl. taxes)'!N35/'5.5.1 (excl. taxes)'!N34-1))</f>
        <v>-1.5262946487117346E-2</v>
      </c>
      <c r="O7" s="233" t="str">
        <f>IF(OR('5.5.1 (excl. taxes)'!O34=0,'5.5.1 (excl. taxes)'!O35=0,(ISERROR('5.5.1 (excl. taxes)'!O35/'5.5.1 (excl. taxes)'!O34-1))),"",('5.5.1 (excl. taxes)'!O35/'5.5.1 (excl. taxes)'!O34-1))</f>
        <v/>
      </c>
      <c r="P7" s="233">
        <f>IF(OR('5.5.1 (excl. taxes)'!P34=0,'5.5.1 (excl. taxes)'!P35=0,(ISERROR('5.5.1 (excl. taxes)'!P35/'5.5.1 (excl. taxes)'!P34-1))),"",('5.5.1 (excl. taxes)'!P35/'5.5.1 (excl. taxes)'!P34-1))</f>
        <v>6.074074074074054E-2</v>
      </c>
      <c r="Q7" s="233">
        <f>IF(OR('5.5.1 (excl. taxes)'!Q34=0,'5.5.1 (excl. taxes)'!Q35=0,(ISERROR('5.5.1 (excl. taxes)'!Q35/'5.5.1 (excl. taxes)'!Q34-1))),"",('5.5.1 (excl. taxes)'!Q35/'5.5.1 (excl. taxes)'!Q34-1))</f>
        <v>6.5862568991624793E-2</v>
      </c>
      <c r="R7" s="233">
        <f>IF(OR('5.5.1 (excl. taxes)'!R34=0,'5.5.1 (excl. taxes)'!R35=0,(ISERROR('5.5.1 (excl. taxes)'!R35/'5.5.1 (excl. taxes)'!R34-1))),"",('5.5.1 (excl. taxes)'!R35/'5.5.1 (excl. taxes)'!R34-1))</f>
        <v>-1.7034696561086915E-2</v>
      </c>
      <c r="S7" s="233">
        <f>IF(OR('5.5.1 (excl. taxes)'!S34=0,'5.5.1 (excl. taxes)'!S35=0,(ISERROR('5.5.1 (excl. taxes)'!S35/'5.5.1 (excl. taxes)'!S34-1))),"",('5.5.1 (excl. taxes)'!S35/'5.5.1 (excl. taxes)'!S34-1))</f>
        <v>3.9816499327799182E-2</v>
      </c>
      <c r="T7" s="233">
        <f>IF(OR('5.5.1 (excl. taxes)'!T34=0,'5.5.1 (excl. taxes)'!T35=0,(ISERROR('5.5.1 (excl. taxes)'!T35/'5.5.1 (excl. taxes)'!T34-1))),"",('5.5.1 (excl. taxes)'!T35/'5.5.1 (excl. taxes)'!T34-1))</f>
        <v>4.7973794742000253E-2</v>
      </c>
      <c r="U7" s="233">
        <f>IF(OR('5.5.1 (excl. taxes)'!U34=0,'5.5.1 (excl. taxes)'!U35=0,(ISERROR('5.5.1 (excl. taxes)'!U35/'5.5.1 (excl. taxes)'!U34-1))),"",('5.5.1 (excl. taxes)'!U35/'5.5.1 (excl. taxes)'!U34-1))</f>
        <v>-5.7971746556406578E-2</v>
      </c>
      <c r="V7" s="233" t="str">
        <f>IF(OR('5.5.1 (excl. taxes)'!V34=0,'5.5.1 (excl. taxes)'!V35=0,(ISERROR('5.5.1 (excl. taxes)'!V35/'5.5.1 (excl. taxes)'!V34-1))),"",('5.5.1 (excl. taxes)'!V35/'5.5.1 (excl. taxes)'!V34-1))</f>
        <v/>
      </c>
      <c r="W7" s="233">
        <f>IF(OR('5.5.1 (excl. taxes)'!W34=0,'5.5.1 (excl. taxes)'!W35=0,(ISERROR('5.5.1 (excl. taxes)'!W35/'5.5.1 (excl. taxes)'!W34-1))),"",('5.5.1 (excl. taxes)'!W35/'5.5.1 (excl. taxes)'!W34-1))</f>
        <v>0.13025648123551692</v>
      </c>
      <c r="X7" s="233">
        <f>IF(OR('5.5.1 (excl. taxes)'!X34=0,'5.5.1 (excl. taxes)'!X35=0,(ISERROR('5.5.1 (excl. taxes)'!X35/'5.5.1 (excl. taxes)'!X34-1))),"",('5.5.1 (excl. taxes)'!X35/'5.5.1 (excl. taxes)'!X34-1))</f>
        <v>-0.17581747031111938</v>
      </c>
      <c r="Y7" s="233">
        <f>IF(OR('5.5.1 (excl. taxes)'!Y34=0,'5.5.1 (excl. taxes)'!Y35=0,(ISERROR('5.5.1 (excl. taxes)'!Y35/'5.5.1 (excl. taxes)'!Y34-1))),"",('5.5.1 (excl. taxes)'!Y35/'5.5.1 (excl. taxes)'!Y34-1))</f>
        <v>-2.6374061031362861E-2</v>
      </c>
      <c r="Z7" s="233">
        <f>IF(OR('5.5.1 (excl. taxes)'!Z34=0,'5.5.1 (excl. taxes)'!Z35=0,(ISERROR('5.5.1 (excl. taxes)'!Z35/'5.5.1 (excl. taxes)'!Z34-1))),"",('5.5.1 (excl. taxes)'!Z35/'5.5.1 (excl. taxes)'!Z34-1))</f>
        <v>6.2174131410497546E-2</v>
      </c>
      <c r="AA7" s="233">
        <f>IF(OR('5.5.1 (excl. taxes)'!AA34=0,'5.5.1 (excl. taxes)'!AA35=0,(ISERROR('5.5.1 (excl. taxes)'!AA35/'5.5.1 (excl. taxes)'!AA34-1))),"",('5.5.1 (excl. taxes)'!AA35/'5.5.1 (excl. taxes)'!AA34-1))</f>
        <v>-4.7023751341566111E-2</v>
      </c>
      <c r="AB7" s="233">
        <f>IF(OR('5.5.1 (excl. taxes)'!AB34=0,'5.5.1 (excl. taxes)'!AB35=0,(ISERROR('5.5.1 (excl. taxes)'!AB35/'5.5.1 (excl. taxes)'!AB34-1))),"",('5.5.1 (excl. taxes)'!AB35/'5.5.1 (excl. taxes)'!AB34-1))</f>
        <v>-6.3147132716889431E-2</v>
      </c>
      <c r="AC7" s="233" t="str">
        <f>IF(OR('5.5.1 (excl. taxes)'!AC34=0,'5.5.1 (excl. taxes)'!AC35=0,(ISERROR('5.5.1 (excl. taxes)'!AC35/'5.5.1 (excl. taxes)'!AC34-1))),"",('5.5.1 (excl. taxes)'!AC35/'5.5.1 (excl. taxes)'!AC34-1))</f>
        <v/>
      </c>
    </row>
    <row r="8" spans="1:29" ht="14.25" customHeight="1" x14ac:dyDescent="0.25">
      <c r="A8" s="280" t="s">
        <v>49</v>
      </c>
      <c r="B8" s="233">
        <f>IF(OR('5.5.1 (excl. taxes)'!B35=0,'5.5.1 (excl. taxes)'!B36=0,(ISERROR('5.5.1 (excl. taxes)'!B36/'5.5.1 (excl. taxes)'!B35-1))),"",('5.5.1 (excl. taxes)'!B36/'5.5.1 (excl. taxes)'!B35-1))</f>
        <v>-1.5361333442918013E-2</v>
      </c>
      <c r="C8" s="233" t="str">
        <f>IF(OR('5.5.1 (excl. taxes)'!C35=0,'5.5.1 (excl. taxes)'!C36=0,(ISERROR('5.5.1 (excl. taxes)'!C36/'5.5.1 (excl. taxes)'!C35-1))),"",('5.5.1 (excl. taxes)'!C36/'5.5.1 (excl. taxes)'!C35-1))</f>
        <v/>
      </c>
      <c r="D8" s="233">
        <f>IF(OR('5.5.1 (excl. taxes)'!D35=0,'5.5.1 (excl. taxes)'!D36=0,(ISERROR('5.5.1 (excl. taxes)'!D36/'5.5.1 (excl. taxes)'!D35-1))),"",('5.5.1 (excl. taxes)'!D36/'5.5.1 (excl. taxes)'!D35-1))</f>
        <v>8.9555341485955564E-2</v>
      </c>
      <c r="E8" s="233">
        <f>IF(OR('5.5.1 (excl. taxes)'!E35=0,'5.5.1 (excl. taxes)'!E36=0,(ISERROR('5.5.1 (excl. taxes)'!E36/'5.5.1 (excl. taxes)'!E35-1))),"",('5.5.1 (excl. taxes)'!E36/'5.5.1 (excl. taxes)'!E35-1))</f>
        <v>-1.4557922070290386E-2</v>
      </c>
      <c r="F8" s="233">
        <f>IF(OR('5.5.1 (excl. taxes)'!F35=0,'5.5.1 (excl. taxes)'!F36=0,(ISERROR('5.5.1 (excl. taxes)'!F36/'5.5.1 (excl. taxes)'!F35-1))),"",('5.5.1 (excl. taxes)'!F36/'5.5.1 (excl. taxes)'!F35-1))</f>
        <v>8.278217006782107E-3</v>
      </c>
      <c r="G8" s="233">
        <f>IF(OR('5.5.1 (excl. taxes)'!G35=0,'5.5.1 (excl. taxes)'!G36=0,(ISERROR('5.5.1 (excl. taxes)'!G36/'5.5.1 (excl. taxes)'!G35-1))),"",('5.5.1 (excl. taxes)'!G36/'5.5.1 (excl. taxes)'!G35-1))</f>
        <v>8.3237676288627549E-2</v>
      </c>
      <c r="H8" s="233">
        <f>IF(OR('5.5.1 (excl. taxes)'!H35=0,'5.5.1 (excl. taxes)'!H36=0,(ISERROR('5.5.1 (excl. taxes)'!H36/'5.5.1 (excl. taxes)'!H35-1))),"",('5.5.1 (excl. taxes)'!H36/'5.5.1 (excl. taxes)'!H35-1))</f>
        <v>4.6088650144536336E-2</v>
      </c>
      <c r="I8" s="233">
        <f>IF(OR('5.5.1 (excl. taxes)'!I35=0,'5.5.1 (excl. taxes)'!I36=0,(ISERROR('5.5.1 (excl. taxes)'!I36/'5.5.1 (excl. taxes)'!I35-1))),"",('5.5.1 (excl. taxes)'!I36/'5.5.1 (excl. taxes)'!I35-1))</f>
        <v>0.12780956670418986</v>
      </c>
      <c r="J8" s="233">
        <f>IF(OR('5.5.1 (excl. taxes)'!J35=0,'5.5.1 (excl. taxes)'!J36=0,(ISERROR('5.5.1 (excl. taxes)'!J36/'5.5.1 (excl. taxes)'!J35-1))),"",('5.5.1 (excl. taxes)'!J36/'5.5.1 (excl. taxes)'!J35-1))</f>
        <v>9.9939873098307874E-2</v>
      </c>
      <c r="K8" s="233">
        <f>IF(OR('5.5.1 (excl. taxes)'!K35=0,'5.5.1 (excl. taxes)'!K36=0,(ISERROR('5.5.1 (excl. taxes)'!K36/'5.5.1 (excl. taxes)'!K35-1))),"",('5.5.1 (excl. taxes)'!K36/'5.5.1 (excl. taxes)'!K35-1))</f>
        <v>0.19085832657287516</v>
      </c>
      <c r="L8" s="233">
        <f>IF(OR('5.5.1 (excl. taxes)'!L35=0,'5.5.1 (excl. taxes)'!L36=0,(ISERROR('5.5.1 (excl. taxes)'!L36/'5.5.1 (excl. taxes)'!L35-1))),"",('5.5.1 (excl. taxes)'!L36/'5.5.1 (excl. taxes)'!L35-1))</f>
        <v>9.2715309071389473E-2</v>
      </c>
      <c r="M8" s="233">
        <f>IF(OR('5.5.1 (excl. taxes)'!M35=0,'5.5.1 (excl. taxes)'!M36=0,(ISERROR('5.5.1 (excl. taxes)'!M36/'5.5.1 (excl. taxes)'!M35-1))),"",('5.5.1 (excl. taxes)'!M36/'5.5.1 (excl. taxes)'!M35-1))</f>
        <v>3.2284841221229099E-2</v>
      </c>
      <c r="N8" s="233">
        <f>IF(OR('5.5.1 (excl. taxes)'!N35=0,'5.5.1 (excl. taxes)'!N36=0,(ISERROR('5.5.1 (excl. taxes)'!N36/'5.5.1 (excl. taxes)'!N35-1))),"",('5.5.1 (excl. taxes)'!N36/'5.5.1 (excl. taxes)'!N35-1))</f>
        <v>2.1600594175712251E-2</v>
      </c>
      <c r="O8" s="233" t="str">
        <f>IF(OR('5.5.1 (excl. taxes)'!O35=0,'5.5.1 (excl. taxes)'!O36=0,(ISERROR('5.5.1 (excl. taxes)'!O36/'5.5.1 (excl. taxes)'!O35-1))),"",('5.5.1 (excl. taxes)'!O36/'5.5.1 (excl. taxes)'!O35-1))</f>
        <v/>
      </c>
      <c r="P8" s="233">
        <f>IF(OR('5.5.1 (excl. taxes)'!P35=0,'5.5.1 (excl. taxes)'!P36=0,(ISERROR('5.5.1 (excl. taxes)'!P36/'5.5.1 (excl. taxes)'!P35-1))),"",('5.5.1 (excl. taxes)'!P36/'5.5.1 (excl. taxes)'!P35-1))</f>
        <v>0.1005586592178771</v>
      </c>
      <c r="Q8" s="233" t="str">
        <f>IF(OR('5.5.1 (excl. taxes)'!Q35=0,'5.5.1 (excl. taxes)'!Q36=0,(ISERROR('5.5.1 (excl. taxes)'!Q36/'5.5.1 (excl. taxes)'!Q35-1))),"",('5.5.1 (excl. taxes)'!Q36/'5.5.1 (excl. taxes)'!Q35-1))</f>
        <v/>
      </c>
      <c r="R8" s="233">
        <f>IF(OR('5.5.1 (excl. taxes)'!R35=0,'5.5.1 (excl. taxes)'!R36=0,(ISERROR('5.5.1 (excl. taxes)'!R36/'5.5.1 (excl. taxes)'!R35-1))),"",('5.5.1 (excl. taxes)'!R36/'5.5.1 (excl. taxes)'!R35-1))</f>
        <v>0.13023323816865839</v>
      </c>
      <c r="S8" s="233">
        <f>IF(OR('5.5.1 (excl. taxes)'!S35=0,'5.5.1 (excl. taxes)'!S36=0,(ISERROR('5.5.1 (excl. taxes)'!S36/'5.5.1 (excl. taxes)'!S35-1))),"",('5.5.1 (excl. taxes)'!S36/'5.5.1 (excl. taxes)'!S35-1))</f>
        <v>0.10564724484665788</v>
      </c>
      <c r="T8" s="233">
        <f>IF(OR('5.5.1 (excl. taxes)'!T35=0,'5.5.1 (excl. taxes)'!T36=0,(ISERROR('5.5.1 (excl. taxes)'!T36/'5.5.1 (excl. taxes)'!T35-1))),"",('5.5.1 (excl. taxes)'!T36/'5.5.1 (excl. taxes)'!T35-1))</f>
        <v>0.11110566971563673</v>
      </c>
      <c r="U8" s="233">
        <f>IF(OR('5.5.1 (excl. taxes)'!U35=0,'5.5.1 (excl. taxes)'!U36=0,(ISERROR('5.5.1 (excl. taxes)'!U36/'5.5.1 (excl. taxes)'!U35-1))),"",('5.5.1 (excl. taxes)'!U36/'5.5.1 (excl. taxes)'!U35-1))</f>
        <v>-2.9454247436819569E-2</v>
      </c>
      <c r="V8" s="233" t="str">
        <f>IF(OR('5.5.1 (excl. taxes)'!V35=0,'5.5.1 (excl. taxes)'!V36=0,(ISERROR('5.5.1 (excl. taxes)'!V36/'5.5.1 (excl. taxes)'!V35-1))),"",('5.5.1 (excl. taxes)'!V36/'5.5.1 (excl. taxes)'!V35-1))</f>
        <v/>
      </c>
      <c r="W8" s="233">
        <f>IF(OR('5.5.1 (excl. taxes)'!W35=0,'5.5.1 (excl. taxes)'!W36=0,(ISERROR('5.5.1 (excl. taxes)'!W36/'5.5.1 (excl. taxes)'!W35-1))),"",('5.5.1 (excl. taxes)'!W36/'5.5.1 (excl. taxes)'!W35-1))</f>
        <v>0.14043178931084399</v>
      </c>
      <c r="X8" s="233">
        <f>IF(OR('5.5.1 (excl. taxes)'!X35=0,'5.5.1 (excl. taxes)'!X36=0,(ISERROR('5.5.1 (excl. taxes)'!X36/'5.5.1 (excl. taxes)'!X35-1))),"",('5.5.1 (excl. taxes)'!X36/'5.5.1 (excl. taxes)'!X35-1))</f>
        <v>3.8183939120333577E-2</v>
      </c>
      <c r="Y8" s="233">
        <f>IF(OR('5.5.1 (excl. taxes)'!Y35=0,'5.5.1 (excl. taxes)'!Y36=0,(ISERROR('5.5.1 (excl. taxes)'!Y36/'5.5.1 (excl. taxes)'!Y35-1))),"",('5.5.1 (excl. taxes)'!Y36/'5.5.1 (excl. taxes)'!Y35-1))</f>
        <v>0.18441748897892096</v>
      </c>
      <c r="Z8" s="233">
        <f>IF(OR('5.5.1 (excl. taxes)'!Z35=0,'5.5.1 (excl. taxes)'!Z36=0,(ISERROR('5.5.1 (excl. taxes)'!Z36/'5.5.1 (excl. taxes)'!Z35-1))),"",('5.5.1 (excl. taxes)'!Z36/'5.5.1 (excl. taxes)'!Z35-1))</f>
        <v>1.9407854558604054E-2</v>
      </c>
      <c r="AA8" s="233">
        <f>IF(OR('5.5.1 (excl. taxes)'!AA35=0,'5.5.1 (excl. taxes)'!AA36=0,(ISERROR('5.5.1 (excl. taxes)'!AA36/'5.5.1 (excl. taxes)'!AA35-1))),"",('5.5.1 (excl. taxes)'!AA36/'5.5.1 (excl. taxes)'!AA35-1))</f>
        <v>-1.6592139799752825E-2</v>
      </c>
      <c r="AB8" s="233">
        <f>IF(OR('5.5.1 (excl. taxes)'!AB35=0,'5.5.1 (excl. taxes)'!AB36=0,(ISERROR('5.5.1 (excl. taxes)'!AB36/'5.5.1 (excl. taxes)'!AB35-1))),"",('5.5.1 (excl. taxes)'!AB36/'5.5.1 (excl. taxes)'!AB35-1))</f>
        <v>4.1451324514699239E-2</v>
      </c>
      <c r="AC8" s="233" t="str">
        <f>IF(OR('5.5.1 (excl. taxes)'!AC35=0,'5.5.1 (excl. taxes)'!AC36=0,(ISERROR('5.5.1 (excl. taxes)'!AC36/'5.5.1 (excl. taxes)'!AC35-1))),"",('5.5.1 (excl. taxes)'!AC36/'5.5.1 (excl. taxes)'!AC35-1))</f>
        <v/>
      </c>
    </row>
    <row r="9" spans="1:29" ht="14.25" customHeight="1" x14ac:dyDescent="0.25">
      <c r="A9" s="280" t="s">
        <v>50</v>
      </c>
      <c r="B9" s="233">
        <f>IF(OR('5.5.1 (excl. taxes)'!B36=0,'5.5.1 (excl. taxes)'!B37=0,(ISERROR('5.5.1 (excl. taxes)'!B37/'5.5.1 (excl. taxes)'!B36-1))),"",('5.5.1 (excl. taxes)'!B37/'5.5.1 (excl. taxes)'!B36-1))</f>
        <v>-2.1143247723858893E-2</v>
      </c>
      <c r="C9" s="233" t="str">
        <f>IF(OR('5.5.1 (excl. taxes)'!C36=0,'5.5.1 (excl. taxes)'!C37=0,(ISERROR('5.5.1 (excl. taxes)'!C37/'5.5.1 (excl. taxes)'!C36-1))),"",('5.5.1 (excl. taxes)'!C37/'5.5.1 (excl. taxes)'!C36-1))</f>
        <v/>
      </c>
      <c r="D9" s="233">
        <f>IF(OR('5.5.1 (excl. taxes)'!D36=0,'5.5.1 (excl. taxes)'!D37=0,(ISERROR('5.5.1 (excl. taxes)'!D37/'5.5.1 (excl. taxes)'!D36-1))),"",('5.5.1 (excl. taxes)'!D37/'5.5.1 (excl. taxes)'!D36-1))</f>
        <v>0.15418044635962835</v>
      </c>
      <c r="E9" s="233">
        <f>IF(OR('5.5.1 (excl. taxes)'!E36=0,'5.5.1 (excl. taxes)'!E37=0,(ISERROR('5.5.1 (excl. taxes)'!E37/'5.5.1 (excl. taxes)'!E36-1))),"",('5.5.1 (excl. taxes)'!E37/'5.5.1 (excl. taxes)'!E36-1))</f>
        <v>5.0181625184627654E-2</v>
      </c>
      <c r="F9" s="233">
        <f>IF(OR('5.5.1 (excl. taxes)'!F36=0,'5.5.1 (excl. taxes)'!F37=0,(ISERROR('5.5.1 (excl. taxes)'!F37/'5.5.1 (excl. taxes)'!F36-1))),"",('5.5.1 (excl. taxes)'!F37/'5.5.1 (excl. taxes)'!F36-1))</f>
        <v>4.601525238207671E-3</v>
      </c>
      <c r="G9" s="233">
        <f>IF(OR('5.5.1 (excl. taxes)'!G36=0,'5.5.1 (excl. taxes)'!G37=0,(ISERROR('5.5.1 (excl. taxes)'!G37/'5.5.1 (excl. taxes)'!G36-1))),"",('5.5.1 (excl. taxes)'!G37/'5.5.1 (excl. taxes)'!G36-1))</f>
        <v>3.0763938552258674E-2</v>
      </c>
      <c r="H9" s="233" t="str">
        <f>IF(OR('5.5.1 (excl. taxes)'!H36=0,'5.5.1 (excl. taxes)'!H37=0,(ISERROR('5.5.1 (excl. taxes)'!H37/'5.5.1 (excl. taxes)'!H36-1))),"",('5.5.1 (excl. taxes)'!H37/'5.5.1 (excl. taxes)'!H36-1))</f>
        <v/>
      </c>
      <c r="I9" s="233">
        <f>IF(OR('5.5.1 (excl. taxes)'!I36=0,'5.5.1 (excl. taxes)'!I37=0,(ISERROR('5.5.1 (excl. taxes)'!I37/'5.5.1 (excl. taxes)'!I36-1))),"",('5.5.1 (excl. taxes)'!I37/'5.5.1 (excl. taxes)'!I36-1))</f>
        <v>1.944609112654172E-2</v>
      </c>
      <c r="J9" s="233">
        <f>IF(OR('5.5.1 (excl. taxes)'!J36=0,'5.5.1 (excl. taxes)'!J37=0,(ISERROR('5.5.1 (excl. taxes)'!J37/'5.5.1 (excl. taxes)'!J36-1))),"",('5.5.1 (excl. taxes)'!J37/'5.5.1 (excl. taxes)'!J36-1))</f>
        <v>0.110662243756388</v>
      </c>
      <c r="K9" s="233">
        <f>IF(OR('5.5.1 (excl. taxes)'!K36=0,'5.5.1 (excl. taxes)'!K37=0,(ISERROR('5.5.1 (excl. taxes)'!K37/'5.5.1 (excl. taxes)'!K36-1))),"",('5.5.1 (excl. taxes)'!K37/'5.5.1 (excl. taxes)'!K36-1))</f>
        <v>-4.4251237919111563E-2</v>
      </c>
      <c r="L9" s="233">
        <f>IF(OR('5.5.1 (excl. taxes)'!L36=0,'5.5.1 (excl. taxes)'!L37=0,(ISERROR('5.5.1 (excl. taxes)'!L37/'5.5.1 (excl. taxes)'!L36-1))),"",('5.5.1 (excl. taxes)'!L37/'5.5.1 (excl. taxes)'!L36-1))</f>
        <v>0.10119712811893233</v>
      </c>
      <c r="M9" s="233">
        <f>IF(OR('5.5.1 (excl. taxes)'!M36=0,'5.5.1 (excl. taxes)'!M37=0,(ISERROR('5.5.1 (excl. taxes)'!M37/'5.5.1 (excl. taxes)'!M36-1))),"",('5.5.1 (excl. taxes)'!M37/'5.5.1 (excl. taxes)'!M36-1))</f>
        <v>1.5000832008257525E-2</v>
      </c>
      <c r="N9" s="233">
        <f>IF(OR('5.5.1 (excl. taxes)'!N36=0,'5.5.1 (excl. taxes)'!N37=0,(ISERROR('5.5.1 (excl. taxes)'!N37/'5.5.1 (excl. taxes)'!N36-1))),"",('5.5.1 (excl. taxes)'!N37/'5.5.1 (excl. taxes)'!N36-1))</f>
        <v>5.9666103639407719E-2</v>
      </c>
      <c r="O9" s="233" t="str">
        <f>IF(OR('5.5.1 (excl. taxes)'!O36=0,'5.5.1 (excl. taxes)'!O37=0,(ISERROR('5.5.1 (excl. taxes)'!O37/'5.5.1 (excl. taxes)'!O36-1))),"",('5.5.1 (excl. taxes)'!O37/'5.5.1 (excl. taxes)'!O36-1))</f>
        <v/>
      </c>
      <c r="P9" s="233">
        <f>IF(OR('5.5.1 (excl. taxes)'!P36=0,'5.5.1 (excl. taxes)'!P37=0,(ISERROR('5.5.1 (excl. taxes)'!P37/'5.5.1 (excl. taxes)'!P36-1))),"",('5.5.1 (excl. taxes)'!P37/'5.5.1 (excl. taxes)'!P36-1))</f>
        <v>0.17690355329949226</v>
      </c>
      <c r="Q9" s="233" t="str">
        <f>IF(OR('5.5.1 (excl. taxes)'!Q36=0,'5.5.1 (excl. taxes)'!Q37=0,(ISERROR('5.5.1 (excl. taxes)'!Q37/'5.5.1 (excl. taxes)'!Q36-1))),"",('5.5.1 (excl. taxes)'!Q37/'5.5.1 (excl. taxes)'!Q36-1))</f>
        <v/>
      </c>
      <c r="R9" s="233">
        <f>IF(OR('5.5.1 (excl. taxes)'!R36=0,'5.5.1 (excl. taxes)'!R37=0,(ISERROR('5.5.1 (excl. taxes)'!R37/'5.5.1 (excl. taxes)'!R36-1))),"",('5.5.1 (excl. taxes)'!R37/'5.5.1 (excl. taxes)'!R36-1))</f>
        <v>7.5607124000695913E-2</v>
      </c>
      <c r="S9" s="233">
        <f>IF(OR('5.5.1 (excl. taxes)'!S36=0,'5.5.1 (excl. taxes)'!S37=0,(ISERROR('5.5.1 (excl. taxes)'!S37/'5.5.1 (excl. taxes)'!S36-1))),"",('5.5.1 (excl. taxes)'!S37/'5.5.1 (excl. taxes)'!S36-1))</f>
        <v>0.1427812792326224</v>
      </c>
      <c r="T9" s="233">
        <f>IF(OR('5.5.1 (excl. taxes)'!T36=0,'5.5.1 (excl. taxes)'!T37=0,(ISERROR('5.5.1 (excl. taxes)'!T37/'5.5.1 (excl. taxes)'!T36-1))),"",('5.5.1 (excl. taxes)'!T37/'5.5.1 (excl. taxes)'!T36-1))</f>
        <v>4.8257844251022863E-3</v>
      </c>
      <c r="U9" s="233">
        <f>IF(OR('5.5.1 (excl. taxes)'!U36=0,'5.5.1 (excl. taxes)'!U37=0,(ISERROR('5.5.1 (excl. taxes)'!U37/'5.5.1 (excl. taxes)'!U36-1))),"",('5.5.1 (excl. taxes)'!U37/'5.5.1 (excl. taxes)'!U36-1))</f>
        <v>-6.8025926943729109E-2</v>
      </c>
      <c r="V9" s="233" t="str">
        <f>IF(OR('5.5.1 (excl. taxes)'!V36=0,'5.5.1 (excl. taxes)'!V37=0,(ISERROR('5.5.1 (excl. taxes)'!V37/'5.5.1 (excl. taxes)'!V36-1))),"",('5.5.1 (excl. taxes)'!V37/'5.5.1 (excl. taxes)'!V36-1))</f>
        <v/>
      </c>
      <c r="W9" s="233">
        <f>IF(OR('5.5.1 (excl. taxes)'!W36=0,'5.5.1 (excl. taxes)'!W37=0,(ISERROR('5.5.1 (excl. taxes)'!W37/'5.5.1 (excl. taxes)'!W36-1))),"",('5.5.1 (excl. taxes)'!W37/'5.5.1 (excl. taxes)'!W36-1))</f>
        <v>-3.4094176040160851E-2</v>
      </c>
      <c r="X9" s="233">
        <f>IF(OR('5.5.1 (excl. taxes)'!X36=0,'5.5.1 (excl. taxes)'!X37=0,(ISERROR('5.5.1 (excl. taxes)'!X37/'5.5.1 (excl. taxes)'!X36-1))),"",('5.5.1 (excl. taxes)'!X37/'5.5.1 (excl. taxes)'!X36-1))</f>
        <v>0.30855099769268168</v>
      </c>
      <c r="Y9" s="233">
        <f>IF(OR('5.5.1 (excl. taxes)'!Y36=0,'5.5.1 (excl. taxes)'!Y37=0,(ISERROR('5.5.1 (excl. taxes)'!Y37/'5.5.1 (excl. taxes)'!Y36-1))),"",('5.5.1 (excl. taxes)'!Y37/'5.5.1 (excl. taxes)'!Y36-1))</f>
        <v>8.280772983202489E-2</v>
      </c>
      <c r="Z9" s="233">
        <f>IF(OR('5.5.1 (excl. taxes)'!Z36=0,'5.5.1 (excl. taxes)'!Z37=0,(ISERROR('5.5.1 (excl. taxes)'!Z37/'5.5.1 (excl. taxes)'!Z36-1))),"",('5.5.1 (excl. taxes)'!Z37/'5.5.1 (excl. taxes)'!Z36-1))</f>
        <v>5.4679111126349378E-2</v>
      </c>
      <c r="AA9" s="233">
        <f>IF(OR('5.5.1 (excl. taxes)'!AA36=0,'5.5.1 (excl. taxes)'!AA37=0,(ISERROR('5.5.1 (excl. taxes)'!AA37/'5.5.1 (excl. taxes)'!AA36-1))),"",('5.5.1 (excl. taxes)'!AA37/'5.5.1 (excl. taxes)'!AA36-1))</f>
        <v>-6.0637652430874267E-2</v>
      </c>
      <c r="AB9" s="233">
        <f>IF(OR('5.5.1 (excl. taxes)'!AB36=0,'5.5.1 (excl. taxes)'!AB37=0,(ISERROR('5.5.1 (excl. taxes)'!AB37/'5.5.1 (excl. taxes)'!AB36-1))),"",('5.5.1 (excl. taxes)'!AB37/'5.5.1 (excl. taxes)'!AB36-1))</f>
        <v>-7.3478694119540777E-2</v>
      </c>
      <c r="AC9" s="233">
        <f>IF(OR('5.5.1 (excl. taxes)'!AC36=0,'5.5.1 (excl. taxes)'!AC37=0,(ISERROR('5.5.1 (excl. taxes)'!AC37/'5.5.1 (excl. taxes)'!AC36-1))),"",('5.5.1 (excl. taxes)'!AC37/'5.5.1 (excl. taxes)'!AC36-1))</f>
        <v>8.7679782590860622E-2</v>
      </c>
    </row>
    <row r="10" spans="1:29" ht="14.25" customHeight="1" x14ac:dyDescent="0.25">
      <c r="A10" s="280" t="s">
        <v>134</v>
      </c>
      <c r="B10" s="233">
        <f>IF(OR('5.5.1 (excl. taxes)'!B37=0,'5.5.1 (excl. taxes)'!B38=0,(ISERROR('5.5.1 (excl. taxes)'!B38/'5.5.1 (excl. taxes)'!B37-1))),"",('5.5.1 (excl. taxes)'!B38/'5.5.1 (excl. taxes)'!B37-1))</f>
        <v>0.13107205291551849</v>
      </c>
      <c r="C10" s="233" t="str">
        <f>IF(OR('5.5.1 (excl. taxes)'!C37=0,'5.5.1 (excl. taxes)'!C38=0,(ISERROR('5.5.1 (excl. taxes)'!C38/'5.5.1 (excl. taxes)'!C37-1))),"",('5.5.1 (excl. taxes)'!C38/'5.5.1 (excl. taxes)'!C37-1))</f>
        <v/>
      </c>
      <c r="D10" s="233">
        <f>IF(OR('5.5.1 (excl. taxes)'!D37=0,'5.5.1 (excl. taxes)'!D38=0,(ISERROR('5.5.1 (excl. taxes)'!D38/'5.5.1 (excl. taxes)'!D37-1))),"",('5.5.1 (excl. taxes)'!D38/'5.5.1 (excl. taxes)'!D37-1))</f>
        <v>-3.5852656889025836E-2</v>
      </c>
      <c r="E10" s="233">
        <f>IF(OR('5.5.1 (excl. taxes)'!E37=0,'5.5.1 (excl. taxes)'!E38=0,(ISERROR('5.5.1 (excl. taxes)'!E38/'5.5.1 (excl. taxes)'!E37-1))),"",('5.5.1 (excl. taxes)'!E38/'5.5.1 (excl. taxes)'!E37-1))</f>
        <v>4.8108059890613619E-2</v>
      </c>
      <c r="F10" s="233">
        <f>IF(OR('5.5.1 (excl. taxes)'!F37=0,'5.5.1 (excl. taxes)'!F38=0,(ISERROR('5.5.1 (excl. taxes)'!F38/'5.5.1 (excl. taxes)'!F37-1))),"",('5.5.1 (excl. taxes)'!F38/'5.5.1 (excl. taxes)'!F37-1))</f>
        <v>6.9625035299525351E-4</v>
      </c>
      <c r="G10" s="233">
        <f>IF(OR('5.5.1 (excl. taxes)'!G37=0,'5.5.1 (excl. taxes)'!G38=0,(ISERROR('5.5.1 (excl. taxes)'!G38/'5.5.1 (excl. taxes)'!G37-1))),"",('5.5.1 (excl. taxes)'!G38/'5.5.1 (excl. taxes)'!G37-1))</f>
        <v>6.2957467139897361E-2</v>
      </c>
      <c r="H10" s="233" t="str">
        <f>IF(OR('5.5.1 (excl. taxes)'!H37=0,'5.5.1 (excl. taxes)'!H38=0,(ISERROR('5.5.1 (excl. taxes)'!H38/'5.5.1 (excl. taxes)'!H37-1))),"",('5.5.1 (excl. taxes)'!H38/'5.5.1 (excl. taxes)'!H37-1))</f>
        <v/>
      </c>
      <c r="I10" s="233">
        <f>IF(OR('5.5.1 (excl. taxes)'!I37=0,'5.5.1 (excl. taxes)'!I38=0,(ISERROR('5.5.1 (excl. taxes)'!I38/'5.5.1 (excl. taxes)'!I37-1))),"",('5.5.1 (excl. taxes)'!I38/'5.5.1 (excl. taxes)'!I37-1))</f>
        <v>0.12212118770323421</v>
      </c>
      <c r="J10" s="233">
        <f>IF(OR('5.5.1 (excl. taxes)'!J37=0,'5.5.1 (excl. taxes)'!J38=0,(ISERROR('5.5.1 (excl. taxes)'!J38/'5.5.1 (excl. taxes)'!J37-1))),"",('5.5.1 (excl. taxes)'!J38/'5.5.1 (excl. taxes)'!J37-1))</f>
        <v>6.0292324683559606E-3</v>
      </c>
      <c r="K10" s="233">
        <f>IF(OR('5.5.1 (excl. taxes)'!K37=0,'5.5.1 (excl. taxes)'!K38=0,(ISERROR('5.5.1 (excl. taxes)'!K38/'5.5.1 (excl. taxes)'!K37-1))),"",('5.5.1 (excl. taxes)'!K38/'5.5.1 (excl. taxes)'!K37-1))</f>
        <v>0.20506885003195707</v>
      </c>
      <c r="L10" s="233">
        <f>IF(OR('5.5.1 (excl. taxes)'!L37=0,'5.5.1 (excl. taxes)'!L38=0,(ISERROR('5.5.1 (excl. taxes)'!L38/'5.5.1 (excl. taxes)'!L37-1))),"",('5.5.1 (excl. taxes)'!L38/'5.5.1 (excl. taxes)'!L37-1))</f>
        <v>0.13014844815286497</v>
      </c>
      <c r="M10" s="233">
        <f>IF(OR('5.5.1 (excl. taxes)'!M37=0,'5.5.1 (excl. taxes)'!M38=0,(ISERROR('5.5.1 (excl. taxes)'!M38/'5.5.1 (excl. taxes)'!M37-1))),"",('5.5.1 (excl. taxes)'!M38/'5.5.1 (excl. taxes)'!M37-1))</f>
        <v>6.4432854550463547E-2</v>
      </c>
      <c r="N10" s="233">
        <f>IF(OR('5.5.1 (excl. taxes)'!N37=0,'5.5.1 (excl. taxes)'!N38=0,(ISERROR('5.5.1 (excl. taxes)'!N38/'5.5.1 (excl. taxes)'!N37-1))),"",('5.5.1 (excl. taxes)'!N38/'5.5.1 (excl. taxes)'!N37-1))</f>
        <v>4.2688177831452956E-2</v>
      </c>
      <c r="O10" s="233" t="str">
        <f>IF(OR('5.5.1 (excl. taxes)'!O37=0,'5.5.1 (excl. taxes)'!O38=0,(ISERROR('5.5.1 (excl. taxes)'!O38/'5.5.1 (excl. taxes)'!O37-1))),"",('5.5.1 (excl. taxes)'!O38/'5.5.1 (excl. taxes)'!O37-1))</f>
        <v/>
      </c>
      <c r="P10" s="233">
        <f>IF(OR('5.5.1 (excl. taxes)'!P37=0,'5.5.1 (excl. taxes)'!P38=0,(ISERROR('5.5.1 (excl. taxes)'!P38/'5.5.1 (excl. taxes)'!P37-1))),"",('5.5.1 (excl. taxes)'!P38/'5.5.1 (excl. taxes)'!P37-1))</f>
        <v>4.9061893465602857E-2</v>
      </c>
      <c r="Q10" s="233" t="str">
        <f>IF(OR('5.5.1 (excl. taxes)'!Q37=0,'5.5.1 (excl. taxes)'!Q38=0,(ISERROR('5.5.1 (excl. taxes)'!Q38/'5.5.1 (excl. taxes)'!Q37-1))),"",('5.5.1 (excl. taxes)'!Q38/'5.5.1 (excl. taxes)'!Q37-1))</f>
        <v/>
      </c>
      <c r="R10" s="233">
        <f>IF(OR('5.5.1 (excl. taxes)'!R37=0,'5.5.1 (excl. taxes)'!R38=0,(ISERROR('5.5.1 (excl. taxes)'!R38/'5.5.1 (excl. taxes)'!R37-1))),"",('5.5.1 (excl. taxes)'!R38/'5.5.1 (excl. taxes)'!R37-1))</f>
        <v>-3.6014679471143562E-3</v>
      </c>
      <c r="S10" s="233">
        <f>IF(OR('5.5.1 (excl. taxes)'!S37=0,'5.5.1 (excl. taxes)'!S38=0,(ISERROR('5.5.1 (excl. taxes)'!S38/'5.5.1 (excl. taxes)'!S37-1))),"",('5.5.1 (excl. taxes)'!S38/'5.5.1 (excl. taxes)'!S37-1))</f>
        <v>9.7913652037246113E-2</v>
      </c>
      <c r="T10" s="233">
        <f>IF(OR('5.5.1 (excl. taxes)'!T37=0,'5.5.1 (excl. taxes)'!T38=0,(ISERROR('5.5.1 (excl. taxes)'!T38/'5.5.1 (excl. taxes)'!T37-1))),"",('5.5.1 (excl. taxes)'!T38/'5.5.1 (excl. taxes)'!T37-1))</f>
        <v>0.2017029856722552</v>
      </c>
      <c r="U10" s="233">
        <f>IF(OR('5.5.1 (excl. taxes)'!U37=0,'5.5.1 (excl. taxes)'!U38=0,(ISERROR('5.5.1 (excl. taxes)'!U38/'5.5.1 (excl. taxes)'!U37-1))),"",('5.5.1 (excl. taxes)'!U38/'5.5.1 (excl. taxes)'!U37-1))</f>
        <v>-8.7461982446363162E-2</v>
      </c>
      <c r="V10" s="233" t="str">
        <f>IF(OR('5.5.1 (excl. taxes)'!V37=0,'5.5.1 (excl. taxes)'!V38=0,(ISERROR('5.5.1 (excl. taxes)'!V38/'5.5.1 (excl. taxes)'!V37-1))),"",('5.5.1 (excl. taxes)'!V38/'5.5.1 (excl. taxes)'!V37-1))</f>
        <v/>
      </c>
      <c r="W10" s="233">
        <f>IF(OR('5.5.1 (excl. taxes)'!W37=0,'5.5.1 (excl. taxes)'!W38=0,(ISERROR('5.5.1 (excl. taxes)'!W38/'5.5.1 (excl. taxes)'!W37-1))),"",('5.5.1 (excl. taxes)'!W38/'5.5.1 (excl. taxes)'!W37-1))</f>
        <v>0.11664502858914028</v>
      </c>
      <c r="X10" s="233">
        <f>IF(OR('5.5.1 (excl. taxes)'!X37=0,'5.5.1 (excl. taxes)'!X38=0,(ISERROR('5.5.1 (excl. taxes)'!X38/'5.5.1 (excl. taxes)'!X37-1))),"",('5.5.1 (excl. taxes)'!X38/'5.5.1 (excl. taxes)'!X37-1))</f>
        <v>-0.25842473993408344</v>
      </c>
      <c r="Y10" s="233">
        <f>IF(OR('5.5.1 (excl. taxes)'!Y37=0,'5.5.1 (excl. taxes)'!Y38=0,(ISERROR('5.5.1 (excl. taxes)'!Y38/'5.5.1 (excl. taxes)'!Y37-1))),"",('5.5.1 (excl. taxes)'!Y38/'5.5.1 (excl. taxes)'!Y37-1))</f>
        <v>5.1628895095177763E-2</v>
      </c>
      <c r="Z10" s="233">
        <f>IF(OR('5.5.1 (excl. taxes)'!Z37=0,'5.5.1 (excl. taxes)'!Z38=0,(ISERROR('5.5.1 (excl. taxes)'!Z38/'5.5.1 (excl. taxes)'!Z37-1))),"",('5.5.1 (excl. taxes)'!Z38/'5.5.1 (excl. taxes)'!Z37-1))</f>
        <v>6.3750323188009883E-3</v>
      </c>
      <c r="AA10" s="233">
        <f>IF(OR('5.5.1 (excl. taxes)'!AA37=0,'5.5.1 (excl. taxes)'!AA38=0,(ISERROR('5.5.1 (excl. taxes)'!AA38/'5.5.1 (excl. taxes)'!AA37-1))),"",('5.5.1 (excl. taxes)'!AA38/'5.5.1 (excl. taxes)'!AA37-1))</f>
        <v>-5.1767747986086854E-2</v>
      </c>
      <c r="AB10" s="233">
        <f>IF(OR('5.5.1 (excl. taxes)'!AB37=0,'5.5.1 (excl. taxes)'!AB38=0,(ISERROR('5.5.1 (excl. taxes)'!AB38/'5.5.1 (excl. taxes)'!AB37-1))),"",('5.5.1 (excl. taxes)'!AB38/'5.5.1 (excl. taxes)'!AB37-1))</f>
        <v>1.1712447169529794E-2</v>
      </c>
      <c r="AC10" s="233">
        <f>IF(OR('5.5.1 (excl. taxes)'!AC37=0,'5.5.1 (excl. taxes)'!AC38=0,(ISERROR('5.5.1 (excl. taxes)'!AC38/'5.5.1 (excl. taxes)'!AC37-1))),"",('5.5.1 (excl. taxes)'!AC38/'5.5.1 (excl. taxes)'!AC37-1))</f>
        <v>-5.8368329036908251E-2</v>
      </c>
    </row>
    <row r="11" spans="1:29" ht="14.25" customHeight="1" x14ac:dyDescent="0.25">
      <c r="A11" s="280" t="s">
        <v>40</v>
      </c>
      <c r="B11" s="233">
        <f>IF(OR('5.5.1 (excl. taxes)'!B38=0,'5.5.1 (excl. taxes)'!B39=0,(ISERROR('5.5.1 (excl. taxes)'!B39/'5.5.1 (excl. taxes)'!B38-1))),"",('5.5.1 (excl. taxes)'!B39/'5.5.1 (excl. taxes)'!B38-1))</f>
        <v>0.38972363274892641</v>
      </c>
      <c r="C11" s="233" t="str">
        <f>IF(OR('5.5.1 (excl. taxes)'!C38=0,'5.5.1 (excl. taxes)'!C39=0,(ISERROR('5.5.1 (excl. taxes)'!C39/'5.5.1 (excl. taxes)'!C38-1))),"",('5.5.1 (excl. taxes)'!C39/'5.5.1 (excl. taxes)'!C38-1))</f>
        <v/>
      </c>
      <c r="D11" s="233">
        <f>IF(OR('5.5.1 (excl. taxes)'!D38=0,'5.5.1 (excl. taxes)'!D39=0,(ISERROR('5.5.1 (excl. taxes)'!D39/'5.5.1 (excl. taxes)'!D38-1))),"",('5.5.1 (excl. taxes)'!D39/'5.5.1 (excl. taxes)'!D38-1))</f>
        <v>0.32001360638439724</v>
      </c>
      <c r="E11" s="233">
        <f>IF(OR('5.5.1 (excl. taxes)'!E38=0,'5.5.1 (excl. taxes)'!E39=0,(ISERROR('5.5.1 (excl. taxes)'!E39/'5.5.1 (excl. taxes)'!E38-1))),"",('5.5.1 (excl. taxes)'!E39/'5.5.1 (excl. taxes)'!E38-1))</f>
        <v>0.28752478757977795</v>
      </c>
      <c r="F11" s="233">
        <f>IF(OR('5.5.1 (excl. taxes)'!F38=0,'5.5.1 (excl. taxes)'!F39=0,(ISERROR('5.5.1 (excl. taxes)'!F39/'5.5.1 (excl. taxes)'!F38-1))),"",('5.5.1 (excl. taxes)'!F39/'5.5.1 (excl. taxes)'!F38-1))</f>
        <v>0.1472554201036822</v>
      </c>
      <c r="G11" s="233">
        <f>IF(OR('5.5.1 (excl. taxes)'!G38=0,'5.5.1 (excl. taxes)'!G39=0,(ISERROR('5.5.1 (excl. taxes)'!G39/'5.5.1 (excl. taxes)'!G38-1))),"",('5.5.1 (excl. taxes)'!G39/'5.5.1 (excl. taxes)'!G38-1))</f>
        <v>-2.1610671750356358E-2</v>
      </c>
      <c r="H11" s="233" t="str">
        <f>IF(OR('5.5.1 (excl. taxes)'!H38=0,'5.5.1 (excl. taxes)'!H39=0,(ISERROR('5.5.1 (excl. taxes)'!H39/'5.5.1 (excl. taxes)'!H38-1))),"",('5.5.1 (excl. taxes)'!H39/'5.5.1 (excl. taxes)'!H38-1))</f>
        <v/>
      </c>
      <c r="I11" s="233">
        <f>IF(OR('5.5.1 (excl. taxes)'!I38=0,'5.5.1 (excl. taxes)'!I39=0,(ISERROR('5.5.1 (excl. taxes)'!I39/'5.5.1 (excl. taxes)'!I38-1))),"",('5.5.1 (excl. taxes)'!I39/'5.5.1 (excl. taxes)'!I38-1))</f>
        <v>0.19885569524346591</v>
      </c>
      <c r="J11" s="233">
        <f>IF(OR('5.5.1 (excl. taxes)'!J38=0,'5.5.1 (excl. taxes)'!J39=0,(ISERROR('5.5.1 (excl. taxes)'!J39/'5.5.1 (excl. taxes)'!J38-1))),"",('5.5.1 (excl. taxes)'!J39/'5.5.1 (excl. taxes)'!J38-1))</f>
        <v>0.35060241581525387</v>
      </c>
      <c r="K11" s="233">
        <f>IF(OR('5.5.1 (excl. taxes)'!K38=0,'5.5.1 (excl. taxes)'!K39=0,(ISERROR('5.5.1 (excl. taxes)'!K39/'5.5.1 (excl. taxes)'!K38-1))),"",('5.5.1 (excl. taxes)'!K39/'5.5.1 (excl. taxes)'!K38-1))</f>
        <v>-6.77057349238952E-4</v>
      </c>
      <c r="L11" s="233">
        <f>IF(OR('5.5.1 (excl. taxes)'!L38=0,'5.5.1 (excl. taxes)'!L39=0,(ISERROR('5.5.1 (excl. taxes)'!L39/'5.5.1 (excl. taxes)'!L38-1))),"",('5.5.1 (excl. taxes)'!L39/'5.5.1 (excl. taxes)'!L38-1))</f>
        <v>0.12397282018274991</v>
      </c>
      <c r="M11" s="233">
        <f>IF(OR('5.5.1 (excl. taxes)'!M38=0,'5.5.1 (excl. taxes)'!M39=0,(ISERROR('5.5.1 (excl. taxes)'!M39/'5.5.1 (excl. taxes)'!M38-1))),"",('5.5.1 (excl. taxes)'!M39/'5.5.1 (excl. taxes)'!M38-1))</f>
        <v>0.12327730795722647</v>
      </c>
      <c r="N11" s="233">
        <f>IF(OR('5.5.1 (excl. taxes)'!N38=0,'5.5.1 (excl. taxes)'!N39=0,(ISERROR('5.5.1 (excl. taxes)'!N39/'5.5.1 (excl. taxes)'!N38-1))),"",('5.5.1 (excl. taxes)'!N39/'5.5.1 (excl. taxes)'!N38-1))</f>
        <v>0.27420037190027213</v>
      </c>
      <c r="O11" s="233">
        <f>IF(OR('5.5.1 (excl. taxes)'!O38=0,'5.5.1 (excl. taxes)'!O39=0,(ISERROR('5.5.1 (excl. taxes)'!O39/'5.5.1 (excl. taxes)'!O38-1))),"",('5.5.1 (excl. taxes)'!O39/'5.5.1 (excl. taxes)'!O38-1))</f>
        <v>0.25404416045703271</v>
      </c>
      <c r="P11" s="233">
        <f>IF(OR('5.5.1 (excl. taxes)'!P38=0,'5.5.1 (excl. taxes)'!P39=0,(ISERROR('5.5.1 (excl. taxes)'!P39/'5.5.1 (excl. taxes)'!P38-1))),"",('5.5.1 (excl. taxes)'!P39/'5.5.1 (excl. taxes)'!P38-1))</f>
        <v>0.16414842224277915</v>
      </c>
      <c r="Q11" s="233" t="str">
        <f>IF(OR('5.5.1 (excl. taxes)'!Q38=0,'5.5.1 (excl. taxes)'!Q39=0,(ISERROR('5.5.1 (excl. taxes)'!Q39/'5.5.1 (excl. taxes)'!Q38-1))),"",('5.5.1 (excl. taxes)'!Q39/'5.5.1 (excl. taxes)'!Q38-1))</f>
        <v/>
      </c>
      <c r="R11" s="233">
        <f>IF(OR('5.5.1 (excl. taxes)'!R38=0,'5.5.1 (excl. taxes)'!R39=0,(ISERROR('5.5.1 (excl. taxes)'!R39/'5.5.1 (excl. taxes)'!R38-1))),"",('5.5.1 (excl. taxes)'!R39/'5.5.1 (excl. taxes)'!R38-1))</f>
        <v>0.12690098091029789</v>
      </c>
      <c r="S11" s="233">
        <f>IF(OR('5.5.1 (excl. taxes)'!S38=0,'5.5.1 (excl. taxes)'!S39=0,(ISERROR('5.5.1 (excl. taxes)'!S39/'5.5.1 (excl. taxes)'!S38-1))),"",('5.5.1 (excl. taxes)'!S39/'5.5.1 (excl. taxes)'!S38-1))</f>
        <v>0.41782226780134946</v>
      </c>
      <c r="T11" s="233">
        <f>IF(OR('5.5.1 (excl. taxes)'!T38=0,'5.5.1 (excl. taxes)'!T39=0,(ISERROR('5.5.1 (excl. taxes)'!T39/'5.5.1 (excl. taxes)'!T38-1))),"",('5.5.1 (excl. taxes)'!T39/'5.5.1 (excl. taxes)'!T38-1))</f>
        <v>0.29993529353971815</v>
      </c>
      <c r="U11" s="233">
        <f>IF(OR('5.5.1 (excl. taxes)'!U38=0,'5.5.1 (excl. taxes)'!U39=0,(ISERROR('5.5.1 (excl. taxes)'!U39/'5.5.1 (excl. taxes)'!U38-1))),"",('5.5.1 (excl. taxes)'!U39/'5.5.1 (excl. taxes)'!U38-1))</f>
        <v>0.27512382567280147</v>
      </c>
      <c r="V11" s="233" t="str">
        <f>IF(OR('5.5.1 (excl. taxes)'!V38=0,'5.5.1 (excl. taxes)'!V39=0,(ISERROR('5.5.1 (excl. taxes)'!V39/'5.5.1 (excl. taxes)'!V38-1))),"",('5.5.1 (excl. taxes)'!V39/'5.5.1 (excl. taxes)'!V38-1))</f>
        <v/>
      </c>
      <c r="W11" s="233">
        <f>IF(OR('5.5.1 (excl. taxes)'!W38=0,'5.5.1 (excl. taxes)'!W39=0,(ISERROR('5.5.1 (excl. taxes)'!W39/'5.5.1 (excl. taxes)'!W38-1))),"",('5.5.1 (excl. taxes)'!W39/'5.5.1 (excl. taxes)'!W38-1))</f>
        <v>0.11182281671056837</v>
      </c>
      <c r="X11" s="233">
        <f>IF(OR('5.5.1 (excl. taxes)'!X38=0,'5.5.1 (excl. taxes)'!X39=0,(ISERROR('5.5.1 (excl. taxes)'!X39/'5.5.1 (excl. taxes)'!X38-1))),"",('5.5.1 (excl. taxes)'!X39/'5.5.1 (excl. taxes)'!X38-1))</f>
        <v>0.27264161445202295</v>
      </c>
      <c r="Y11" s="233">
        <f>IF(OR('5.5.1 (excl. taxes)'!Y38=0,'5.5.1 (excl. taxes)'!Y39=0,(ISERROR('5.5.1 (excl. taxes)'!Y39/'5.5.1 (excl. taxes)'!Y38-1))),"",('5.5.1 (excl. taxes)'!Y39/'5.5.1 (excl. taxes)'!Y38-1))</f>
        <v>0.4050320928072435</v>
      </c>
      <c r="Z11" s="233">
        <f>IF(OR('5.5.1 (excl. taxes)'!Z38=0,'5.5.1 (excl. taxes)'!Z39=0,(ISERROR('5.5.1 (excl. taxes)'!Z39/'5.5.1 (excl. taxes)'!Z38-1))),"",('5.5.1 (excl. taxes)'!Z39/'5.5.1 (excl. taxes)'!Z38-1))</f>
        <v>0.18232842818263495</v>
      </c>
      <c r="AA11" s="233">
        <f>IF(OR('5.5.1 (excl. taxes)'!AA38=0,'5.5.1 (excl. taxes)'!AA39=0,(ISERROR('5.5.1 (excl. taxes)'!AA39/'5.5.1 (excl. taxes)'!AA38-1))),"",('5.5.1 (excl. taxes)'!AA39/'5.5.1 (excl. taxes)'!AA38-1))</f>
        <v>0.23595198556913921</v>
      </c>
      <c r="AB11" s="233">
        <f>IF(OR('5.5.1 (excl. taxes)'!AB38=0,'5.5.1 (excl. taxes)'!AB39=0,(ISERROR('5.5.1 (excl. taxes)'!AB39/'5.5.1 (excl. taxes)'!AB38-1))),"",('5.5.1 (excl. taxes)'!AB39/'5.5.1 (excl. taxes)'!AB38-1))</f>
        <v>0.47782088115602406</v>
      </c>
      <c r="AC11" s="233">
        <f>IF(OR('5.5.1 (excl. taxes)'!AC38=0,'5.5.1 (excl. taxes)'!AC39=0,(ISERROR('5.5.1 (excl. taxes)'!AC39/'5.5.1 (excl. taxes)'!AC38-1))),"",('5.5.1 (excl. taxes)'!AC39/'5.5.1 (excl. taxes)'!AC38-1))</f>
        <v>0.15477299805881972</v>
      </c>
    </row>
    <row r="12" spans="1:29" ht="14.25" customHeight="1" x14ac:dyDescent="0.25">
      <c r="A12" s="280" t="s">
        <v>41</v>
      </c>
      <c r="B12" s="233">
        <f>IF(OR('5.5.1 (excl. taxes)'!B39=0,'5.5.1 (excl. taxes)'!B40=0,(ISERROR('5.5.1 (excl. taxes)'!B40/'5.5.1 (excl. taxes)'!B39-1))),"",('5.5.1 (excl. taxes)'!B40/'5.5.1 (excl. taxes)'!B39-1))</f>
        <v>0.17072758682101652</v>
      </c>
      <c r="C12" s="233">
        <f>IF(OR('5.5.1 (excl. taxes)'!C39=0,'5.5.1 (excl. taxes)'!C40=0,(ISERROR('5.5.1 (excl. taxes)'!C40/'5.5.1 (excl. taxes)'!C39-1))),"",('5.5.1 (excl. taxes)'!C40/'5.5.1 (excl. taxes)'!C39-1))</f>
        <v>7.1635784038603934E-3</v>
      </c>
      <c r="D12" s="233">
        <f>IF(OR('5.5.1 (excl. taxes)'!D39=0,'5.5.1 (excl. taxes)'!D40=0,(ISERROR('5.5.1 (excl. taxes)'!D40/'5.5.1 (excl. taxes)'!D39-1))),"",('5.5.1 (excl. taxes)'!D40/'5.5.1 (excl. taxes)'!D39-1))</f>
        <v>4.4988029221522341E-2</v>
      </c>
      <c r="E12" s="233">
        <f>IF(OR('5.5.1 (excl. taxes)'!E39=0,'5.5.1 (excl. taxes)'!E40=0,(ISERROR('5.5.1 (excl. taxes)'!E40/'5.5.1 (excl. taxes)'!E39-1))),"",('5.5.1 (excl. taxes)'!E40/'5.5.1 (excl. taxes)'!E39-1))</f>
        <v>0.19096127742621483</v>
      </c>
      <c r="F12" s="233">
        <f>IF(OR('5.5.1 (excl. taxes)'!F39=0,'5.5.1 (excl. taxes)'!F40=0,(ISERROR('5.5.1 (excl. taxes)'!F40/'5.5.1 (excl. taxes)'!F39-1))),"",('5.5.1 (excl. taxes)'!F40/'5.5.1 (excl. taxes)'!F39-1))</f>
        <v>0.13653220372485109</v>
      </c>
      <c r="G12" s="233">
        <f>IF(OR('5.5.1 (excl. taxes)'!G39=0,'5.5.1 (excl. taxes)'!G40=0,(ISERROR('5.5.1 (excl. taxes)'!G40/'5.5.1 (excl. taxes)'!G39-1))),"",('5.5.1 (excl. taxes)'!G40/'5.5.1 (excl. taxes)'!G39-1))</f>
        <v>0.13815241898556296</v>
      </c>
      <c r="H12" s="233">
        <f>IF(OR('5.5.1 (excl. taxes)'!H39=0,'5.5.1 (excl. taxes)'!H40=0,(ISERROR('5.5.1 (excl. taxes)'!H40/'5.5.1 (excl. taxes)'!H39-1))),"",('5.5.1 (excl. taxes)'!H40/'5.5.1 (excl. taxes)'!H39-1))</f>
        <v>0.13717817475903371</v>
      </c>
      <c r="I12" s="233">
        <f>IF(OR('5.5.1 (excl. taxes)'!I39=0,'5.5.1 (excl. taxes)'!I40=0,(ISERROR('5.5.1 (excl. taxes)'!I40/'5.5.1 (excl. taxes)'!I39-1))),"",('5.5.1 (excl. taxes)'!I40/'5.5.1 (excl. taxes)'!I39-1))</f>
        <v>0.12173762600790328</v>
      </c>
      <c r="J12" s="233">
        <f>IF(OR('5.5.1 (excl. taxes)'!J39=0,'5.5.1 (excl. taxes)'!J40=0,(ISERROR('5.5.1 (excl. taxes)'!J40/'5.5.1 (excl. taxes)'!J39-1))),"",('5.5.1 (excl. taxes)'!J40/'5.5.1 (excl. taxes)'!J39-1))</f>
        <v>0.10850528013380378</v>
      </c>
      <c r="K12" s="233">
        <f>IF(OR('5.5.1 (excl. taxes)'!K39=0,'5.5.1 (excl. taxes)'!K40=0,(ISERROR('5.5.1 (excl. taxes)'!K40/'5.5.1 (excl. taxes)'!K39-1))),"",('5.5.1 (excl. taxes)'!K40/'5.5.1 (excl. taxes)'!K39-1))</f>
        <v>0.27821289409728456</v>
      </c>
      <c r="L12" s="233">
        <f>IF(OR('5.5.1 (excl. taxes)'!L39=0,'5.5.1 (excl. taxes)'!L40=0,(ISERROR('5.5.1 (excl. taxes)'!L40/'5.5.1 (excl. taxes)'!L39-1))),"",('5.5.1 (excl. taxes)'!L40/'5.5.1 (excl. taxes)'!L39-1))</f>
        <v>0.30242765189961851</v>
      </c>
      <c r="M12" s="233">
        <f>IF(OR('5.5.1 (excl. taxes)'!M39=0,'5.5.1 (excl. taxes)'!M40=0,(ISERROR('5.5.1 (excl. taxes)'!M40/'5.5.1 (excl. taxes)'!M39-1))),"",('5.5.1 (excl. taxes)'!M40/'5.5.1 (excl. taxes)'!M39-1))</f>
        <v>0.15127274704353755</v>
      </c>
      <c r="N12" s="233">
        <f>IF(OR('5.5.1 (excl. taxes)'!N39=0,'5.5.1 (excl. taxes)'!N40=0,(ISERROR('5.5.1 (excl. taxes)'!N40/'5.5.1 (excl. taxes)'!N39-1))),"",('5.5.1 (excl. taxes)'!N40/'5.5.1 (excl. taxes)'!N39-1))</f>
        <v>0.14455821005998404</v>
      </c>
      <c r="O12" s="233">
        <f>IF(OR('5.5.1 (excl. taxes)'!O39=0,'5.5.1 (excl. taxes)'!O40=0,(ISERROR('5.5.1 (excl. taxes)'!O40/'5.5.1 (excl. taxes)'!O39-1))),"",('5.5.1 (excl. taxes)'!O40/'5.5.1 (excl. taxes)'!O39-1))</f>
        <v>3.7939985215845295E-2</v>
      </c>
      <c r="P12" s="233">
        <f>IF(OR('5.5.1 (excl. taxes)'!P39=0,'5.5.1 (excl. taxes)'!P40=0,(ISERROR('5.5.1 (excl. taxes)'!P40/'5.5.1 (excl. taxes)'!P39-1))),"",('5.5.1 (excl. taxes)'!P40/'5.5.1 (excl. taxes)'!P39-1))</f>
        <v>3.107893342751189E-2</v>
      </c>
      <c r="Q12" s="233" t="str">
        <f>IF(OR('5.5.1 (excl. taxes)'!Q39=0,'5.5.1 (excl. taxes)'!Q40=0,(ISERROR('5.5.1 (excl. taxes)'!Q40/'5.5.1 (excl. taxes)'!Q39-1))),"",('5.5.1 (excl. taxes)'!Q40/'5.5.1 (excl. taxes)'!Q39-1))</f>
        <v/>
      </c>
      <c r="R12" s="233">
        <f>IF(OR('5.5.1 (excl. taxes)'!R39=0,'5.5.1 (excl. taxes)'!R40=0,(ISERROR('5.5.1 (excl. taxes)'!R40/'5.5.1 (excl. taxes)'!R39-1))),"",('5.5.1 (excl. taxes)'!R40/'5.5.1 (excl. taxes)'!R39-1))</f>
        <v>7.0665427315125928E-2</v>
      </c>
      <c r="S12" s="233">
        <f>IF(OR('5.5.1 (excl. taxes)'!S39=0,'5.5.1 (excl. taxes)'!S40=0,(ISERROR('5.5.1 (excl. taxes)'!S40/'5.5.1 (excl. taxes)'!S39-1))),"",('5.5.1 (excl. taxes)'!S40/'5.5.1 (excl. taxes)'!S39-1))</f>
        <v>0.18066303548089091</v>
      </c>
      <c r="T12" s="233">
        <f>IF(OR('5.5.1 (excl. taxes)'!T39=0,'5.5.1 (excl. taxes)'!T40=0,(ISERROR('5.5.1 (excl. taxes)'!T40/'5.5.1 (excl. taxes)'!T39-1))),"",('5.5.1 (excl. taxes)'!T40/'5.5.1 (excl. taxes)'!T39-1))</f>
        <v>5.9069027280888031E-2</v>
      </c>
      <c r="U12" s="233">
        <f>IF(OR('5.5.1 (excl. taxes)'!U39=0,'5.5.1 (excl. taxes)'!U40=0,(ISERROR('5.5.1 (excl. taxes)'!U40/'5.5.1 (excl. taxes)'!U39-1))),"",('5.5.1 (excl. taxes)'!U40/'5.5.1 (excl. taxes)'!U39-1))</f>
        <v>0.2985704069684183</v>
      </c>
      <c r="V12" s="233" t="str">
        <f>IF(OR('5.5.1 (excl. taxes)'!V39=0,'5.5.1 (excl. taxes)'!V40=0,(ISERROR('5.5.1 (excl. taxes)'!V40/'5.5.1 (excl. taxes)'!V39-1))),"",('5.5.1 (excl. taxes)'!V40/'5.5.1 (excl. taxes)'!V39-1))</f>
        <v/>
      </c>
      <c r="W12" s="233">
        <f>IF(OR('5.5.1 (excl. taxes)'!W39=0,'5.5.1 (excl. taxes)'!W40=0,(ISERROR('5.5.1 (excl. taxes)'!W40/'5.5.1 (excl. taxes)'!W39-1))),"",('5.5.1 (excl. taxes)'!W40/'5.5.1 (excl. taxes)'!W39-1))</f>
        <v>8.2673136429441518E-2</v>
      </c>
      <c r="X12" s="233">
        <f>IF(OR('5.5.1 (excl. taxes)'!X39=0,'5.5.1 (excl. taxes)'!X40=0,(ISERROR('5.5.1 (excl. taxes)'!X40/'5.5.1 (excl. taxes)'!X39-1))),"",('5.5.1 (excl. taxes)'!X40/'5.5.1 (excl. taxes)'!X39-1))</f>
        <v>2.0004600239247328E-2</v>
      </c>
      <c r="Y12" s="233">
        <f>IF(OR('5.5.1 (excl. taxes)'!Y39=0,'5.5.1 (excl. taxes)'!Y40=0,(ISERROR('5.5.1 (excl. taxes)'!Y40/'5.5.1 (excl. taxes)'!Y39-1))),"",('5.5.1 (excl. taxes)'!Y40/'5.5.1 (excl. taxes)'!Y39-1))</f>
        <v>2.6307615838266907E-2</v>
      </c>
      <c r="Z12" s="233">
        <f>IF(OR('5.5.1 (excl. taxes)'!Z39=0,'5.5.1 (excl. taxes)'!Z40=0,(ISERROR('5.5.1 (excl. taxes)'!Z40/'5.5.1 (excl. taxes)'!Z39-1))),"",('5.5.1 (excl. taxes)'!Z40/'5.5.1 (excl. taxes)'!Z39-1))</f>
        <v>0.19001963266279831</v>
      </c>
      <c r="AA12" s="233">
        <f>IF(OR('5.5.1 (excl. taxes)'!AA39=0,'5.5.1 (excl. taxes)'!AA40=0,(ISERROR('5.5.1 (excl. taxes)'!AA40/'5.5.1 (excl. taxes)'!AA39-1))),"",('5.5.1 (excl. taxes)'!AA40/'5.5.1 (excl. taxes)'!AA39-1))</f>
        <v>0.21480760702084112</v>
      </c>
      <c r="AB12" s="233">
        <f>IF(OR('5.5.1 (excl. taxes)'!AB39=0,'5.5.1 (excl. taxes)'!AB40=0,(ISERROR('5.5.1 (excl. taxes)'!AB40/'5.5.1 (excl. taxes)'!AB39-1))),"",('5.5.1 (excl. taxes)'!AB40/'5.5.1 (excl. taxes)'!AB39-1))</f>
        <v>0.17738762804812103</v>
      </c>
      <c r="AC12" s="233">
        <f>IF(OR('5.5.1 (excl. taxes)'!AC39=0,'5.5.1 (excl. taxes)'!AC40=0,(ISERROR('5.5.1 (excl. taxes)'!AC40/'5.5.1 (excl. taxes)'!AC39-1))),"",('5.5.1 (excl. taxes)'!AC40/'5.5.1 (excl. taxes)'!AC39-1))</f>
        <v>0.20064076476389281</v>
      </c>
    </row>
    <row r="13" spans="1:29" ht="14.25" customHeight="1" x14ac:dyDescent="0.25">
      <c r="A13" s="280" t="s">
        <v>43</v>
      </c>
      <c r="B13" s="233">
        <f>IF(OR('5.5.1 (excl. taxes)'!B40=0,'5.5.1 (excl. taxes)'!B41=0,(ISERROR('5.5.1 (excl. taxes)'!B41/'5.5.1 (excl. taxes)'!B40-1))),"",('5.5.1 (excl. taxes)'!B41/'5.5.1 (excl. taxes)'!B40-1))</f>
        <v>2.4450681256426909E-2</v>
      </c>
      <c r="C13" s="233">
        <f>IF(OR('5.5.1 (excl. taxes)'!C40=0,'5.5.1 (excl. taxes)'!C41=0,(ISERROR('5.5.1 (excl. taxes)'!C41/'5.5.1 (excl. taxes)'!C40-1))),"",('5.5.1 (excl. taxes)'!C41/'5.5.1 (excl. taxes)'!C40-1))</f>
        <v>-4.7360372561335851E-3</v>
      </c>
      <c r="D13" s="233">
        <f>IF(OR('5.5.1 (excl. taxes)'!D40=0,'5.5.1 (excl. taxes)'!D41=0,(ISERROR('5.5.1 (excl. taxes)'!D41/'5.5.1 (excl. taxes)'!D40-1))),"",('5.5.1 (excl. taxes)'!D41/'5.5.1 (excl. taxes)'!D40-1))</f>
        <v>-3.535843392861493E-2</v>
      </c>
      <c r="E13" s="233">
        <f>IF(OR('5.5.1 (excl. taxes)'!E40=0,'5.5.1 (excl. taxes)'!E41=0,(ISERROR('5.5.1 (excl. taxes)'!E41/'5.5.1 (excl. taxes)'!E40-1))),"",('5.5.1 (excl. taxes)'!E41/'5.5.1 (excl. taxes)'!E40-1))</f>
        <v>1.9992692979839299E-2</v>
      </c>
      <c r="F13" s="233">
        <f>IF(OR('5.5.1 (excl. taxes)'!F40=0,'5.5.1 (excl. taxes)'!F41=0,(ISERROR('5.5.1 (excl. taxes)'!F41/'5.5.1 (excl. taxes)'!F40-1))),"",('5.5.1 (excl. taxes)'!F41/'5.5.1 (excl. taxes)'!F40-1))</f>
        <v>1.8498562482533121E-2</v>
      </c>
      <c r="G13" s="233">
        <f>IF(OR('5.5.1 (excl. taxes)'!G40=0,'5.5.1 (excl. taxes)'!G41=0,(ISERROR('5.5.1 (excl. taxes)'!G41/'5.5.1 (excl. taxes)'!G40-1))),"",('5.5.1 (excl. taxes)'!G41/'5.5.1 (excl. taxes)'!G40-1))</f>
        <v>-4.0685371027483819E-2</v>
      </c>
      <c r="H13" s="233">
        <f>IF(OR('5.5.1 (excl. taxes)'!H40=0,'5.5.1 (excl. taxes)'!H41=0,(ISERROR('5.5.1 (excl. taxes)'!H41/'5.5.1 (excl. taxes)'!H40-1))),"",('5.5.1 (excl. taxes)'!H41/'5.5.1 (excl. taxes)'!H40-1))</f>
        <v>-6.93078882016257E-2</v>
      </c>
      <c r="I13" s="233">
        <f>IF(OR('5.5.1 (excl. taxes)'!I40=0,'5.5.1 (excl. taxes)'!I41=0,(ISERROR('5.5.1 (excl. taxes)'!I41/'5.5.1 (excl. taxes)'!I40-1))),"",('5.5.1 (excl. taxes)'!I41/'5.5.1 (excl. taxes)'!I40-1))</f>
        <v>-7.8758793428537643E-2</v>
      </c>
      <c r="J13" s="233">
        <f>IF(OR('5.5.1 (excl. taxes)'!J40=0,'5.5.1 (excl. taxes)'!J41=0,(ISERROR('5.5.1 (excl. taxes)'!J41/'5.5.1 (excl. taxes)'!J40-1))),"",('5.5.1 (excl. taxes)'!J41/'5.5.1 (excl. taxes)'!J40-1))</f>
        <v>-8.1845769999901341E-2</v>
      </c>
      <c r="K13" s="233">
        <f>IF(OR('5.5.1 (excl. taxes)'!K40=0,'5.5.1 (excl. taxes)'!K41=0,(ISERROR('5.5.1 (excl. taxes)'!K41/'5.5.1 (excl. taxes)'!K40-1))),"",('5.5.1 (excl. taxes)'!K41/'5.5.1 (excl. taxes)'!K40-1))</f>
        <v>-0.13184132504344048</v>
      </c>
      <c r="L13" s="233">
        <f>IF(OR('5.5.1 (excl. taxes)'!L40=0,'5.5.1 (excl. taxes)'!L41=0,(ISERROR('5.5.1 (excl. taxes)'!L41/'5.5.1 (excl. taxes)'!L40-1))),"",('5.5.1 (excl. taxes)'!L41/'5.5.1 (excl. taxes)'!L40-1))</f>
        <v>-0.15434010528550957</v>
      </c>
      <c r="M13" s="233">
        <f>IF(OR('5.5.1 (excl. taxes)'!M40=0,'5.5.1 (excl. taxes)'!M41=0,(ISERROR('5.5.1 (excl. taxes)'!M41/'5.5.1 (excl. taxes)'!M40-1))),"",('5.5.1 (excl. taxes)'!M41/'5.5.1 (excl. taxes)'!M40-1))</f>
        <v>4.8984929527220444E-3</v>
      </c>
      <c r="N13" s="233">
        <f>IF(OR('5.5.1 (excl. taxes)'!N40=0,'5.5.1 (excl. taxes)'!N41=0,(ISERROR('5.5.1 (excl. taxes)'!N41/'5.5.1 (excl. taxes)'!N40-1))),"",('5.5.1 (excl. taxes)'!N41/'5.5.1 (excl. taxes)'!N40-1))</f>
        <v>0.15302414401010656</v>
      </c>
      <c r="O13" s="233">
        <f>IF(OR('5.5.1 (excl. taxes)'!O40=0,'5.5.1 (excl. taxes)'!O41=0,(ISERROR('5.5.1 (excl. taxes)'!O41/'5.5.1 (excl. taxes)'!O40-1))),"",('5.5.1 (excl. taxes)'!O41/'5.5.1 (excl. taxes)'!O40-1))</f>
        <v>0.15431884662263728</v>
      </c>
      <c r="P13" s="233">
        <f>IF(OR('5.5.1 (excl. taxes)'!P40=0,'5.5.1 (excl. taxes)'!P41=0,(ISERROR('5.5.1 (excl. taxes)'!P41/'5.5.1 (excl. taxes)'!P40-1))),"",('5.5.1 (excl. taxes)'!P41/'5.5.1 (excl. taxes)'!P40-1))</f>
        <v>-3.3310498373009145E-2</v>
      </c>
      <c r="Q13" s="233" t="str">
        <f>IF(OR('5.5.1 (excl. taxes)'!Q40=0,'5.5.1 (excl. taxes)'!Q41=0,(ISERROR('5.5.1 (excl. taxes)'!Q41/'5.5.1 (excl. taxes)'!Q40-1))),"",('5.5.1 (excl. taxes)'!Q41/'5.5.1 (excl. taxes)'!Q40-1))</f>
        <v/>
      </c>
      <c r="R13" s="233">
        <f>IF(OR('5.5.1 (excl. taxes)'!R40=0,'5.5.1 (excl. taxes)'!R41=0,(ISERROR('5.5.1 (excl. taxes)'!R41/'5.5.1 (excl. taxes)'!R40-1))),"",('5.5.1 (excl. taxes)'!R41/'5.5.1 (excl. taxes)'!R40-1))</f>
        <v>0.14569037576250632</v>
      </c>
      <c r="S13" s="233">
        <f>IF(OR('5.5.1 (excl. taxes)'!S40=0,'5.5.1 (excl. taxes)'!S41=0,(ISERROR('5.5.1 (excl. taxes)'!S41/'5.5.1 (excl. taxes)'!S40-1))),"",('5.5.1 (excl. taxes)'!S41/'5.5.1 (excl. taxes)'!S40-1))</f>
        <v>-3.3672887919172445E-2</v>
      </c>
      <c r="T13" s="233">
        <f>IF(OR('5.5.1 (excl. taxes)'!T40=0,'5.5.1 (excl. taxes)'!T41=0,(ISERROR('5.5.1 (excl. taxes)'!T41/'5.5.1 (excl. taxes)'!T40-1))),"",('5.5.1 (excl. taxes)'!T41/'5.5.1 (excl. taxes)'!T40-1))</f>
        <v>4.1451830030495573E-2</v>
      </c>
      <c r="U13" s="233">
        <f>IF(OR('5.5.1 (excl. taxes)'!U40=0,'5.5.1 (excl. taxes)'!U41=0,(ISERROR('5.5.1 (excl. taxes)'!U41/'5.5.1 (excl. taxes)'!U40-1))),"",('5.5.1 (excl. taxes)'!U41/'5.5.1 (excl. taxes)'!U40-1))</f>
        <v>2.8727599976367868E-2</v>
      </c>
      <c r="V13" s="233" t="str">
        <f>IF(OR('5.5.1 (excl. taxes)'!V40=0,'5.5.1 (excl. taxes)'!V41=0,(ISERROR('5.5.1 (excl. taxes)'!V41/'5.5.1 (excl. taxes)'!V40-1))),"",('5.5.1 (excl. taxes)'!V41/'5.5.1 (excl. taxes)'!V40-1))</f>
        <v/>
      </c>
      <c r="W13" s="233">
        <f>IF(OR('5.5.1 (excl. taxes)'!W40=0,'5.5.1 (excl. taxes)'!W41=0,(ISERROR('5.5.1 (excl. taxes)'!W41/'5.5.1 (excl. taxes)'!W40-1))),"",('5.5.1 (excl. taxes)'!W41/'5.5.1 (excl. taxes)'!W40-1))</f>
        <v>0.16777358220615834</v>
      </c>
      <c r="X13" s="233">
        <f>IF(OR('5.5.1 (excl. taxes)'!X40=0,'5.5.1 (excl. taxes)'!X41=0,(ISERROR('5.5.1 (excl. taxes)'!X41/'5.5.1 (excl. taxes)'!X40-1))),"",('5.5.1 (excl. taxes)'!X41/'5.5.1 (excl. taxes)'!X40-1))</f>
        <v>0.39088053177386772</v>
      </c>
      <c r="Y13" s="233">
        <f>IF(OR('5.5.1 (excl. taxes)'!Y40=0,'5.5.1 (excl. taxes)'!Y41=0,(ISERROR('5.5.1 (excl. taxes)'!Y41/'5.5.1 (excl. taxes)'!Y40-1))),"",('5.5.1 (excl. taxes)'!Y41/'5.5.1 (excl. taxes)'!Y40-1))</f>
        <v>8.1426238490746261E-2</v>
      </c>
      <c r="Z13" s="233">
        <f>IF(OR('5.5.1 (excl. taxes)'!Z40=0,'5.5.1 (excl. taxes)'!Z41=0,(ISERROR('5.5.1 (excl. taxes)'!Z41/'5.5.1 (excl. taxes)'!Z40-1))),"",('5.5.1 (excl. taxes)'!Z41/'5.5.1 (excl. taxes)'!Z40-1))</f>
        <v>-6.8571570242350166E-2</v>
      </c>
      <c r="AA13" s="233">
        <f>IF(OR('5.5.1 (excl. taxes)'!AA40=0,'5.5.1 (excl. taxes)'!AA41=0,(ISERROR('5.5.1 (excl. taxes)'!AA41/'5.5.1 (excl. taxes)'!AA40-1))),"",('5.5.1 (excl. taxes)'!AA41/'5.5.1 (excl. taxes)'!AA40-1))</f>
        <v>0.11004191929899299</v>
      </c>
      <c r="AB13" s="233">
        <f>IF(OR('5.5.1 (excl. taxes)'!AB40=0,'5.5.1 (excl. taxes)'!AB41=0,(ISERROR('5.5.1 (excl. taxes)'!AB41/'5.5.1 (excl. taxes)'!AB40-1))),"",('5.5.1 (excl. taxes)'!AB41/'5.5.1 (excl. taxes)'!AB40-1))</f>
        <v>0.12604800454921405</v>
      </c>
      <c r="AC13" s="233">
        <f>IF(OR('5.5.1 (excl. taxes)'!AC40=0,'5.5.1 (excl. taxes)'!AC41=0,(ISERROR('5.5.1 (excl. taxes)'!AC41/'5.5.1 (excl. taxes)'!AC40-1))),"",('5.5.1 (excl. taxes)'!AC41/'5.5.1 (excl. taxes)'!AC40-1))</f>
        <v>1.5654689106523456E-2</v>
      </c>
    </row>
    <row r="14" spans="1:29" ht="14.25" customHeight="1" x14ac:dyDescent="0.25">
      <c r="A14" s="280" t="s">
        <v>45</v>
      </c>
      <c r="B14" s="233">
        <f>IF(OR('5.5.1 (excl. taxes)'!B41=0,'5.5.1 (excl. taxes)'!B42=0,(ISERROR('5.5.1 (excl. taxes)'!B42/'5.5.1 (excl. taxes)'!B41-1))),"",('5.5.1 (excl. taxes)'!B42/'5.5.1 (excl. taxes)'!B41-1))</f>
        <v>2.4495884928486866E-2</v>
      </c>
      <c r="C14" s="233">
        <f>IF(OR('5.5.1 (excl. taxes)'!C41=0,'5.5.1 (excl. taxes)'!C42=0,(ISERROR('5.5.1 (excl. taxes)'!C42/'5.5.1 (excl. taxes)'!C41-1))),"",('5.5.1 (excl. taxes)'!C42/'5.5.1 (excl. taxes)'!C41-1))</f>
        <v>0.10601907308656755</v>
      </c>
      <c r="D14" s="233">
        <f>IF(OR('5.5.1 (excl. taxes)'!D41=0,'5.5.1 (excl. taxes)'!D42=0,(ISERROR('5.5.1 (excl. taxes)'!D42/'5.5.1 (excl. taxes)'!D41-1))),"",('5.5.1 (excl. taxes)'!D42/'5.5.1 (excl. taxes)'!D41-1))</f>
        <v>0.10291743384149021</v>
      </c>
      <c r="E14" s="233">
        <f>IF(OR('5.5.1 (excl. taxes)'!E41=0,'5.5.1 (excl. taxes)'!E42=0,(ISERROR('5.5.1 (excl. taxes)'!E42/'5.5.1 (excl. taxes)'!E41-1))),"",('5.5.1 (excl. taxes)'!E42/'5.5.1 (excl. taxes)'!E41-1))</f>
        <v>9.8321751791682344E-2</v>
      </c>
      <c r="F14" s="233">
        <f>IF(OR('5.5.1 (excl. taxes)'!F41=0,'5.5.1 (excl. taxes)'!F42=0,(ISERROR('5.5.1 (excl. taxes)'!F42/'5.5.1 (excl. taxes)'!F41-1))),"",('5.5.1 (excl. taxes)'!F42/'5.5.1 (excl. taxes)'!F41-1))</f>
        <v>5.5791527273505892E-2</v>
      </c>
      <c r="G14" s="233">
        <f>IF(OR('5.5.1 (excl. taxes)'!G41=0,'5.5.1 (excl. taxes)'!G42=0,(ISERROR('5.5.1 (excl. taxes)'!G42/'5.5.1 (excl. taxes)'!G41-1))),"",('5.5.1 (excl. taxes)'!G42/'5.5.1 (excl. taxes)'!G41-1))</f>
        <v>2.9919892293558625E-2</v>
      </c>
      <c r="H14" s="233">
        <f>IF(OR('5.5.1 (excl. taxes)'!H41=0,'5.5.1 (excl. taxes)'!H42=0,(ISERROR('5.5.1 (excl. taxes)'!H42/'5.5.1 (excl. taxes)'!H41-1))),"",('5.5.1 (excl. taxes)'!H42/'5.5.1 (excl. taxes)'!H41-1))</f>
        <v>6.0699609214530881E-2</v>
      </c>
      <c r="I14" s="233">
        <f>IF(OR('5.5.1 (excl. taxes)'!I41=0,'5.5.1 (excl. taxes)'!I42=0,(ISERROR('5.5.1 (excl. taxes)'!I42/'5.5.1 (excl. taxes)'!I41-1))),"",('5.5.1 (excl. taxes)'!I42/'5.5.1 (excl. taxes)'!I41-1))</f>
        <v>7.3612439941256325E-2</v>
      </c>
      <c r="J14" s="233">
        <f>IF(OR('5.5.1 (excl. taxes)'!J41=0,'5.5.1 (excl. taxes)'!J42=0,(ISERROR('5.5.1 (excl. taxes)'!J42/'5.5.1 (excl. taxes)'!J41-1))),"",('5.5.1 (excl. taxes)'!J42/'5.5.1 (excl. taxes)'!J41-1))</f>
        <v>-1.0492270825809169E-2</v>
      </c>
      <c r="K14" s="233">
        <f>IF(OR('5.5.1 (excl. taxes)'!K41=0,'5.5.1 (excl. taxes)'!K42=0,(ISERROR('5.5.1 (excl. taxes)'!K42/'5.5.1 (excl. taxes)'!K41-1))),"",('5.5.1 (excl. taxes)'!K42/'5.5.1 (excl. taxes)'!K41-1))</f>
        <v>3.5781564261379462E-2</v>
      </c>
      <c r="L14" s="233">
        <f>IF(OR('5.5.1 (excl. taxes)'!L41=0,'5.5.1 (excl. taxes)'!L42=0,(ISERROR('5.5.1 (excl. taxes)'!L42/'5.5.1 (excl. taxes)'!L41-1))),"",('5.5.1 (excl. taxes)'!L42/'5.5.1 (excl. taxes)'!L41-1))</f>
        <v>3.1498134203183925E-2</v>
      </c>
      <c r="M14" s="233">
        <f>IF(OR('5.5.1 (excl. taxes)'!M41=0,'5.5.1 (excl. taxes)'!M42=0,(ISERROR('5.5.1 (excl. taxes)'!M42/'5.5.1 (excl. taxes)'!M41-1))),"",('5.5.1 (excl. taxes)'!M42/'5.5.1 (excl. taxes)'!M41-1))</f>
        <v>5.1725867178393559E-2</v>
      </c>
      <c r="N14" s="233">
        <f>IF(OR('5.5.1 (excl. taxes)'!N41=0,'5.5.1 (excl. taxes)'!N42=0,(ISERROR('5.5.1 (excl. taxes)'!N42/'5.5.1 (excl. taxes)'!N41-1))),"",('5.5.1 (excl. taxes)'!N42/'5.5.1 (excl. taxes)'!N41-1))</f>
        <v>0.1525854649301428</v>
      </c>
      <c r="O14" s="233">
        <f>IF(OR('5.5.1 (excl. taxes)'!O41=0,'5.5.1 (excl. taxes)'!O42=0,(ISERROR('5.5.1 (excl. taxes)'!O42/'5.5.1 (excl. taxes)'!O41-1))),"",('5.5.1 (excl. taxes)'!O42/'5.5.1 (excl. taxes)'!O41-1))</f>
        <v>9.9741981177095651E-2</v>
      </c>
      <c r="P14" s="233">
        <f>IF(OR('5.5.1 (excl. taxes)'!P41=0,'5.5.1 (excl. taxes)'!P42=0,(ISERROR('5.5.1 (excl. taxes)'!P42/'5.5.1 (excl. taxes)'!P41-1))),"",('5.5.1 (excl. taxes)'!P42/'5.5.1 (excl. taxes)'!P41-1))</f>
        <v>9.5579767915670244E-2</v>
      </c>
      <c r="Q14" s="233" t="str">
        <f>IF(OR('5.5.1 (excl. taxes)'!Q41=0,'5.5.1 (excl. taxes)'!Q42=0,(ISERROR('5.5.1 (excl. taxes)'!Q42/'5.5.1 (excl. taxes)'!Q41-1))),"",('5.5.1 (excl. taxes)'!Q42/'5.5.1 (excl. taxes)'!Q41-1))</f>
        <v/>
      </c>
      <c r="R14" s="233">
        <f>IF(OR('5.5.1 (excl. taxes)'!R41=0,'5.5.1 (excl. taxes)'!R42=0,(ISERROR('5.5.1 (excl. taxes)'!R42/'5.5.1 (excl. taxes)'!R41-1))),"",('5.5.1 (excl. taxes)'!R42/'5.5.1 (excl. taxes)'!R41-1))</f>
        <v>9.2069904865710761E-2</v>
      </c>
      <c r="S14" s="233">
        <f>IF(OR('5.5.1 (excl. taxes)'!S41=0,'5.5.1 (excl. taxes)'!S42=0,(ISERROR('5.5.1 (excl. taxes)'!S42/'5.5.1 (excl. taxes)'!S41-1))),"",('5.5.1 (excl. taxes)'!S42/'5.5.1 (excl. taxes)'!S41-1))</f>
        <v>9.3630763052929611E-2</v>
      </c>
      <c r="T14" s="233">
        <f>IF(OR('5.5.1 (excl. taxes)'!T41=0,'5.5.1 (excl. taxes)'!T42=0,(ISERROR('5.5.1 (excl. taxes)'!T42/'5.5.1 (excl. taxes)'!T41-1))),"",('5.5.1 (excl. taxes)'!T42/'5.5.1 (excl. taxes)'!T41-1))</f>
        <v>-4.9079106612080703E-2</v>
      </c>
      <c r="U14" s="233">
        <f>IF(OR('5.5.1 (excl. taxes)'!U41=0,'5.5.1 (excl. taxes)'!U42=0,(ISERROR('5.5.1 (excl. taxes)'!U42/'5.5.1 (excl. taxes)'!U41-1))),"",('5.5.1 (excl. taxes)'!U42/'5.5.1 (excl. taxes)'!U41-1))</f>
        <v>8.5171016901945729E-2</v>
      </c>
      <c r="V14" s="233">
        <f>IF(OR('5.5.1 (excl. taxes)'!V41=0,'5.5.1 (excl. taxes)'!V42=0,(ISERROR('5.5.1 (excl. taxes)'!V42/'5.5.1 (excl. taxes)'!V41-1))),"",('5.5.1 (excl. taxes)'!V42/'5.5.1 (excl. taxes)'!V41-1))</f>
        <v>0.1668795170468178</v>
      </c>
      <c r="W14" s="233">
        <f>IF(OR('5.5.1 (excl. taxes)'!W41=0,'5.5.1 (excl. taxes)'!W42=0,(ISERROR('5.5.1 (excl. taxes)'!W42/'5.5.1 (excl. taxes)'!W41-1))),"",('5.5.1 (excl. taxes)'!W42/'5.5.1 (excl. taxes)'!W41-1))</f>
        <v>0.1025339289413405</v>
      </c>
      <c r="X14" s="233">
        <f>IF(OR('5.5.1 (excl. taxes)'!X41=0,'5.5.1 (excl. taxes)'!X42=0,(ISERROR('5.5.1 (excl. taxes)'!X42/'5.5.1 (excl. taxes)'!X41-1))),"",('5.5.1 (excl. taxes)'!X42/'5.5.1 (excl. taxes)'!X41-1))</f>
        <v>-8.401439906942143E-2</v>
      </c>
      <c r="Y14" s="233">
        <f>IF(OR('5.5.1 (excl. taxes)'!Y41=0,'5.5.1 (excl. taxes)'!Y42=0,(ISERROR('5.5.1 (excl. taxes)'!Y42/'5.5.1 (excl. taxes)'!Y41-1))),"",('5.5.1 (excl. taxes)'!Y42/'5.5.1 (excl. taxes)'!Y41-1))</f>
        <v>6.1107073341298168E-2</v>
      </c>
      <c r="Z14" s="233">
        <f>IF(OR('5.5.1 (excl. taxes)'!Z41=0,'5.5.1 (excl. taxes)'!Z42=0,(ISERROR('5.5.1 (excl. taxes)'!Z42/'5.5.1 (excl. taxes)'!Z41-1))),"",('5.5.1 (excl. taxes)'!Z42/'5.5.1 (excl. taxes)'!Z41-1))</f>
        <v>8.3974716577395414E-2</v>
      </c>
      <c r="AA14" s="233">
        <f>IF(OR('5.5.1 (excl. taxes)'!AA41=0,'5.5.1 (excl. taxes)'!AA42=0,(ISERROR('5.5.1 (excl. taxes)'!AA42/'5.5.1 (excl. taxes)'!AA41-1))),"",('5.5.1 (excl. taxes)'!AA42/'5.5.1 (excl. taxes)'!AA41-1))</f>
        <v>0.18846433828705011</v>
      </c>
      <c r="AB14" s="233">
        <f>IF(OR('5.5.1 (excl. taxes)'!AB41=0,'5.5.1 (excl. taxes)'!AB42=0,(ISERROR('5.5.1 (excl. taxes)'!AB42/'5.5.1 (excl. taxes)'!AB41-1))),"",('5.5.1 (excl. taxes)'!AB42/'5.5.1 (excl. taxes)'!AB41-1))</f>
        <v>-0.11537146347716787</v>
      </c>
      <c r="AC14" s="233">
        <f>IF(OR('5.5.1 (excl. taxes)'!AC41=0,'5.5.1 (excl. taxes)'!AC42=0,(ISERROR('5.5.1 (excl. taxes)'!AC42/'5.5.1 (excl. taxes)'!AC41-1))),"",('5.5.1 (excl. taxes)'!AC42/'5.5.1 (excl. taxes)'!AC41-1))</f>
        <v>-2.4847563247255344E-2</v>
      </c>
    </row>
    <row r="15" spans="1:29" ht="14.25" customHeight="1" x14ac:dyDescent="0.25">
      <c r="A15" s="280" t="s">
        <v>46</v>
      </c>
      <c r="B15" s="233">
        <f>IF(OR('5.5.1 (excl. taxes)'!B42=0,'5.5.1 (excl. taxes)'!B43=0,(ISERROR('5.5.1 (excl. taxes)'!B43/'5.5.1 (excl. taxes)'!B42-1))),"",('5.5.1 (excl. taxes)'!B43/'5.5.1 (excl. taxes)'!B42-1))</f>
        <v>-6.5395973366325189E-2</v>
      </c>
      <c r="C15" s="233">
        <f>IF(OR('5.5.1 (excl. taxes)'!C42=0,'5.5.1 (excl. taxes)'!C43=0,(ISERROR('5.5.1 (excl. taxes)'!C43/'5.5.1 (excl. taxes)'!C42-1))),"",('5.5.1 (excl. taxes)'!C43/'5.5.1 (excl. taxes)'!C42-1))</f>
        <v>-3.1669473540790527E-2</v>
      </c>
      <c r="D15" s="233">
        <f>IF(OR('5.5.1 (excl. taxes)'!D42=0,'5.5.1 (excl. taxes)'!D43=0,(ISERROR('5.5.1 (excl. taxes)'!D43/'5.5.1 (excl. taxes)'!D42-1))),"",('5.5.1 (excl. taxes)'!D43/'5.5.1 (excl. taxes)'!D42-1))</f>
        <v>-5.5267966298012783E-2</v>
      </c>
      <c r="E15" s="233">
        <f>IF(OR('5.5.1 (excl. taxes)'!E42=0,'5.5.1 (excl. taxes)'!E43=0,(ISERROR('5.5.1 (excl. taxes)'!E43/'5.5.1 (excl. taxes)'!E42-1))),"",('5.5.1 (excl. taxes)'!E43/'5.5.1 (excl. taxes)'!E42-1))</f>
        <v>-7.8430094705510545E-2</v>
      </c>
      <c r="F15" s="233">
        <f>IF(OR('5.5.1 (excl. taxes)'!F42=0,'5.5.1 (excl. taxes)'!F43=0,(ISERROR('5.5.1 (excl. taxes)'!F43/'5.5.1 (excl. taxes)'!F42-1))),"",('5.5.1 (excl. taxes)'!F43/'5.5.1 (excl. taxes)'!F42-1))</f>
        <v>-6.3962205240435277E-2</v>
      </c>
      <c r="G15" s="233">
        <f>IF(OR('5.5.1 (excl. taxes)'!G42=0,'5.5.1 (excl. taxes)'!G43=0,(ISERROR('5.5.1 (excl. taxes)'!G43/'5.5.1 (excl. taxes)'!G42-1))),"",('5.5.1 (excl. taxes)'!G43/'5.5.1 (excl. taxes)'!G42-1))</f>
        <v>-4.0861255096041771E-2</v>
      </c>
      <c r="H15" s="233">
        <f>IF(OR('5.5.1 (excl. taxes)'!H42=0,'5.5.1 (excl. taxes)'!H43=0,(ISERROR('5.5.1 (excl. taxes)'!H43/'5.5.1 (excl. taxes)'!H42-1))),"",('5.5.1 (excl. taxes)'!H43/'5.5.1 (excl. taxes)'!H42-1))</f>
        <v>-1.4638727583207944E-2</v>
      </c>
      <c r="I15" s="233">
        <f>IF(OR('5.5.1 (excl. taxes)'!I42=0,'5.5.1 (excl. taxes)'!I43=0,(ISERROR('5.5.1 (excl. taxes)'!I43/'5.5.1 (excl. taxes)'!I42-1))),"",('5.5.1 (excl. taxes)'!I43/'5.5.1 (excl. taxes)'!I42-1))</f>
        <v>5.4596157168442794E-2</v>
      </c>
      <c r="J15" s="233">
        <f>IF(OR('5.5.1 (excl. taxes)'!J42=0,'5.5.1 (excl. taxes)'!J43=0,(ISERROR('5.5.1 (excl. taxes)'!J43/'5.5.1 (excl. taxes)'!J42-1))),"",('5.5.1 (excl. taxes)'!J43/'5.5.1 (excl. taxes)'!J42-1))</f>
        <v>1.4242785409817715E-2</v>
      </c>
      <c r="K15" s="233">
        <f>IF(OR('5.5.1 (excl. taxes)'!K42=0,'5.5.1 (excl. taxes)'!K43=0,(ISERROR('5.5.1 (excl. taxes)'!K43/'5.5.1 (excl. taxes)'!K42-1))),"",('5.5.1 (excl. taxes)'!K43/'5.5.1 (excl. taxes)'!K42-1))</f>
        <v>-3.9588147764180737E-2</v>
      </c>
      <c r="L15" s="233">
        <f>IF(OR('5.5.1 (excl. taxes)'!L42=0,'5.5.1 (excl. taxes)'!L43=0,(ISERROR('5.5.1 (excl. taxes)'!L43/'5.5.1 (excl. taxes)'!L42-1))),"",('5.5.1 (excl. taxes)'!L43/'5.5.1 (excl. taxes)'!L42-1))</f>
        <v>-2.5167420924177009E-4</v>
      </c>
      <c r="M15" s="233">
        <f>IF(OR('5.5.1 (excl. taxes)'!M42=0,'5.5.1 (excl. taxes)'!M43=0,(ISERROR('5.5.1 (excl. taxes)'!M43/'5.5.1 (excl. taxes)'!M42-1))),"",('5.5.1 (excl. taxes)'!M43/'5.5.1 (excl. taxes)'!M42-1))</f>
        <v>-3.7291767934773734E-2</v>
      </c>
      <c r="N15" s="233">
        <f>IF(OR('5.5.1 (excl. taxes)'!N42=0,'5.5.1 (excl. taxes)'!N43=0,(ISERROR('5.5.1 (excl. taxes)'!N43/'5.5.1 (excl. taxes)'!N42-1))),"",('5.5.1 (excl. taxes)'!N43/'5.5.1 (excl. taxes)'!N42-1))</f>
        <v>-6.3962205240435277E-2</v>
      </c>
      <c r="O15" s="233">
        <f>IF(OR('5.5.1 (excl. taxes)'!O42=0,'5.5.1 (excl. taxes)'!O43=0,(ISERROR('5.5.1 (excl. taxes)'!O43/'5.5.1 (excl. taxes)'!O42-1))),"",('5.5.1 (excl. taxes)'!O43/'5.5.1 (excl. taxes)'!O42-1))</f>
        <v>-0.10619832091272441</v>
      </c>
      <c r="P15" s="233">
        <f>IF(OR('5.5.1 (excl. taxes)'!P42=0,'5.5.1 (excl. taxes)'!P43=0,(ISERROR('5.5.1 (excl. taxes)'!P43/'5.5.1 (excl. taxes)'!P42-1))),"",('5.5.1 (excl. taxes)'!P43/'5.5.1 (excl. taxes)'!P42-1))</f>
        <v>5.8295601552393217E-2</v>
      </c>
      <c r="Q15" s="233" t="str">
        <f>IF(OR('5.5.1 (excl. taxes)'!Q42=0,'5.5.1 (excl. taxes)'!Q43=0,(ISERROR('5.5.1 (excl. taxes)'!Q43/'5.5.1 (excl. taxes)'!Q42-1))),"",('5.5.1 (excl. taxes)'!Q43/'5.5.1 (excl. taxes)'!Q42-1))</f>
        <v/>
      </c>
      <c r="R15" s="233">
        <f>IF(OR('5.5.1 (excl. taxes)'!R42=0,'5.5.1 (excl. taxes)'!R43=0,(ISERROR('5.5.1 (excl. taxes)'!R43/'5.5.1 (excl. taxes)'!R42-1))),"",('5.5.1 (excl. taxes)'!R43/'5.5.1 (excl. taxes)'!R42-1))</f>
        <v>2.404243813332041E-3</v>
      </c>
      <c r="S15" s="233">
        <f>IF(OR('5.5.1 (excl. taxes)'!S42=0,'5.5.1 (excl. taxes)'!S43=0,(ISERROR('5.5.1 (excl. taxes)'!S43/'5.5.1 (excl. taxes)'!S42-1))),"",('5.5.1 (excl. taxes)'!S43/'5.5.1 (excl. taxes)'!S42-1))</f>
        <v>-4.3567797412046416E-2</v>
      </c>
      <c r="T15" s="233">
        <f>IF(OR('5.5.1 (excl. taxes)'!T42=0,'5.5.1 (excl. taxes)'!T43=0,(ISERROR('5.5.1 (excl. taxes)'!T43/'5.5.1 (excl. taxes)'!T42-1))),"",('5.5.1 (excl. taxes)'!T43/'5.5.1 (excl. taxes)'!T42-1))</f>
        <v>-8.1423196129759234E-2</v>
      </c>
      <c r="U15" s="233">
        <f>IF(OR('5.5.1 (excl. taxes)'!U42=0,'5.5.1 (excl. taxes)'!U43=0,(ISERROR('5.5.1 (excl. taxes)'!U43/'5.5.1 (excl. taxes)'!U42-1))),"",('5.5.1 (excl. taxes)'!U43/'5.5.1 (excl. taxes)'!U42-1))</f>
        <v>0.12690362353555673</v>
      </c>
      <c r="V15" s="233">
        <f>IF(OR('5.5.1 (excl. taxes)'!V42=0,'5.5.1 (excl. taxes)'!V43=0,(ISERROR('5.5.1 (excl. taxes)'!V43/'5.5.1 (excl. taxes)'!V42-1))),"",('5.5.1 (excl. taxes)'!V43/'5.5.1 (excl. taxes)'!V42-1))</f>
        <v>2.555880608968697E-2</v>
      </c>
      <c r="W15" s="233">
        <f>IF(OR('5.5.1 (excl. taxes)'!W42=0,'5.5.1 (excl. taxes)'!W43=0,(ISERROR('5.5.1 (excl. taxes)'!W43/'5.5.1 (excl. taxes)'!W42-1))),"",('5.5.1 (excl. taxes)'!W43/'5.5.1 (excl. taxes)'!W42-1))</f>
        <v>6.8998147891486283E-2</v>
      </c>
      <c r="X15" s="233">
        <f>IF(OR('5.5.1 (excl. taxes)'!X42=0,'5.5.1 (excl. taxes)'!X43=0,(ISERROR('5.5.1 (excl. taxes)'!X43/'5.5.1 (excl. taxes)'!X42-1))),"",('5.5.1 (excl. taxes)'!X43/'5.5.1 (excl. taxes)'!X42-1))</f>
        <v>-0.22492710372000202</v>
      </c>
      <c r="Y15" s="233">
        <f>IF(OR('5.5.1 (excl. taxes)'!Y42=0,'5.5.1 (excl. taxes)'!Y43=0,(ISERROR('5.5.1 (excl. taxes)'!Y43/'5.5.1 (excl. taxes)'!Y42-1))),"",('5.5.1 (excl. taxes)'!Y43/'5.5.1 (excl. taxes)'!Y42-1))</f>
        <v>-2.3531534730823034E-2</v>
      </c>
      <c r="Z15" s="233">
        <f>IF(OR('5.5.1 (excl. taxes)'!Z42=0,'5.5.1 (excl. taxes)'!Z43=0,(ISERROR('5.5.1 (excl. taxes)'!Z43/'5.5.1 (excl. taxes)'!Z42-1))),"",('5.5.1 (excl. taxes)'!Z43/'5.5.1 (excl. taxes)'!Z42-1))</f>
        <v>-3.838394808179324E-2</v>
      </c>
      <c r="AA15" s="233">
        <f>IF(OR('5.5.1 (excl. taxes)'!AA42=0,'5.5.1 (excl. taxes)'!AA43=0,(ISERROR('5.5.1 (excl. taxes)'!AA43/'5.5.1 (excl. taxes)'!AA42-1))),"",('5.5.1 (excl. taxes)'!AA43/'5.5.1 (excl. taxes)'!AA42-1))</f>
        <v>-7.3104148936935953E-2</v>
      </c>
      <c r="AB15" s="233">
        <f>IF(OR('5.5.1 (excl. taxes)'!AB42=0,'5.5.1 (excl. taxes)'!AB43=0,(ISERROR('5.5.1 (excl. taxes)'!AB43/'5.5.1 (excl. taxes)'!AB42-1))),"",('5.5.1 (excl. taxes)'!AB43/'5.5.1 (excl. taxes)'!AB42-1))</f>
        <v>0.10542044737032241</v>
      </c>
      <c r="AC15" s="233">
        <f>IF(OR('5.5.1 (excl. taxes)'!AC42=0,'5.5.1 (excl. taxes)'!AC43=0,(ISERROR('5.5.1 (excl. taxes)'!AC43/'5.5.1 (excl. taxes)'!AC42-1))),"",('5.5.1 (excl. taxes)'!AC43/'5.5.1 (excl. taxes)'!AC42-1))</f>
        <v>2.5575246432167464E-2</v>
      </c>
    </row>
    <row r="16" spans="1:29" ht="14.25" customHeight="1" x14ac:dyDescent="0.25">
      <c r="A16" s="280" t="s">
        <v>70</v>
      </c>
      <c r="B16" s="233">
        <f>IF(OR('5.5.1 (excl. taxes)'!B43=0,'5.5.1 (excl. taxes)'!B44=0,(ISERROR('5.5.1 (excl. taxes)'!B44/'5.5.1 (excl. taxes)'!B43-1))),"",('5.5.1 (excl. taxes)'!B44/'5.5.1 (excl. taxes)'!B43-1))</f>
        <v>2.7895098008838159E-2</v>
      </c>
      <c r="C16" s="233">
        <f>IF(OR('5.5.1 (excl. taxes)'!C43=0,'5.5.1 (excl. taxes)'!C44=0,(ISERROR('5.5.1 (excl. taxes)'!C44/'5.5.1 (excl. taxes)'!C43-1))),"",('5.5.1 (excl. taxes)'!C44/'5.5.1 (excl. taxes)'!C43-1))</f>
        <v>4.5669643414551153E-2</v>
      </c>
      <c r="D16" s="233">
        <f>IF(OR('5.5.1 (excl. taxes)'!D43=0,'5.5.1 (excl. taxes)'!D44=0,(ISERROR('5.5.1 (excl. taxes)'!D44/'5.5.1 (excl. taxes)'!D43-1))),"",('5.5.1 (excl. taxes)'!D44/'5.5.1 (excl. taxes)'!D43-1))</f>
        <v>2.4720196579157916E-2</v>
      </c>
      <c r="E16" s="233">
        <f>IF(OR('5.5.1 (excl. taxes)'!E43=0,'5.5.1 (excl. taxes)'!E44=0,(ISERROR('5.5.1 (excl. taxes)'!E44/'5.5.1 (excl. taxes)'!E43-1))),"",('5.5.1 (excl. taxes)'!E44/'5.5.1 (excl. taxes)'!E43-1))</f>
        <v>4.4145447104718016E-2</v>
      </c>
      <c r="F16" s="233">
        <f>IF(OR('5.5.1 (excl. taxes)'!F43=0,'5.5.1 (excl. taxes)'!F44=0,(ISERROR('5.5.1 (excl. taxes)'!F44/'5.5.1 (excl. taxes)'!F43-1))),"",('5.5.1 (excl. taxes)'!F44/'5.5.1 (excl. taxes)'!F43-1))</f>
        <v>9.1062436347384867E-2</v>
      </c>
      <c r="G16" s="233">
        <f>IF(OR('5.5.1 (excl. taxes)'!G43=0,'5.5.1 (excl. taxes)'!G44=0,(ISERROR('5.5.1 (excl. taxes)'!G44/'5.5.1 (excl. taxes)'!G43-1))),"",('5.5.1 (excl. taxes)'!G44/'5.5.1 (excl. taxes)'!G43-1))</f>
        <v>8.7603674117038288E-2</v>
      </c>
      <c r="H16" s="233">
        <f>IF(OR('5.5.1 (excl. taxes)'!H43=0,'5.5.1 (excl. taxes)'!H44=0,(ISERROR('5.5.1 (excl. taxes)'!H44/'5.5.1 (excl. taxes)'!H43-1))),"",('5.5.1 (excl. taxes)'!H44/'5.5.1 (excl. taxes)'!H43-1))</f>
        <v>0.15866490404123179</v>
      </c>
      <c r="I16" s="233">
        <f>IF(OR('5.5.1 (excl. taxes)'!I43=0,'5.5.1 (excl. taxes)'!I44=0,(ISERROR('5.5.1 (excl. taxes)'!I44/'5.5.1 (excl. taxes)'!I43-1))),"",('5.5.1 (excl. taxes)'!I44/'5.5.1 (excl. taxes)'!I43-1))</f>
        <v>9.842763389989706E-2</v>
      </c>
      <c r="J16" s="233">
        <f>IF(OR('5.5.1 (excl. taxes)'!J43=0,'5.5.1 (excl. taxes)'!J44=0,(ISERROR('5.5.1 (excl. taxes)'!J44/'5.5.1 (excl. taxes)'!J43-1))),"",('5.5.1 (excl. taxes)'!J44/'5.5.1 (excl. taxes)'!J43-1))</f>
        <v>2.863480203755886E-2</v>
      </c>
      <c r="K16" s="233">
        <f>IF(OR('5.5.1 (excl. taxes)'!K43=0,'5.5.1 (excl. taxes)'!K44=0,(ISERROR('5.5.1 (excl. taxes)'!K44/'5.5.1 (excl. taxes)'!K43-1))),"",('5.5.1 (excl. taxes)'!K44/'5.5.1 (excl. taxes)'!K43-1))</f>
        <v>1.2024985234547758E-2</v>
      </c>
      <c r="L16" s="233">
        <f>IF(OR('5.5.1 (excl. taxes)'!L43=0,'5.5.1 (excl. taxes)'!L44=0,(ISERROR('5.5.1 (excl. taxes)'!L44/'5.5.1 (excl. taxes)'!L43-1))),"",('5.5.1 (excl. taxes)'!L44/'5.5.1 (excl. taxes)'!L43-1))</f>
        <v>5.7949755688788462E-2</v>
      </c>
      <c r="M16" s="233">
        <f>IF(OR('5.5.1 (excl. taxes)'!M43=0,'5.5.1 (excl. taxes)'!M44=0,(ISERROR('5.5.1 (excl. taxes)'!M44/'5.5.1 (excl. taxes)'!M43-1))),"",('5.5.1 (excl. taxes)'!M44/'5.5.1 (excl. taxes)'!M43-1))</f>
        <v>8.1798882211062462E-2</v>
      </c>
      <c r="N16" s="233">
        <f>IF(OR('5.5.1 (excl. taxes)'!N43=0,'5.5.1 (excl. taxes)'!N44=0,(ISERROR('5.5.1 (excl. taxes)'!N44/'5.5.1 (excl. taxes)'!N43-1))),"",('5.5.1 (excl. taxes)'!N44/'5.5.1 (excl. taxes)'!N43-1))</f>
        <v>9.1062436347384867E-2</v>
      </c>
      <c r="O16" s="233">
        <f>IF(OR('5.5.1 (excl. taxes)'!O43=0,'5.5.1 (excl. taxes)'!O44=0,(ISERROR('5.5.1 (excl. taxes)'!O44/'5.5.1 (excl. taxes)'!O43-1))),"",('5.5.1 (excl. taxes)'!O44/'5.5.1 (excl. taxes)'!O43-1))</f>
        <v>5.7602275531130065E-2</v>
      </c>
      <c r="P16" s="233">
        <f>IF(OR('5.5.1 (excl. taxes)'!P43=0,'5.5.1 (excl. taxes)'!P44=0,(ISERROR('5.5.1 (excl. taxes)'!P44/'5.5.1 (excl. taxes)'!P43-1))),"",('5.5.1 (excl. taxes)'!P44/'5.5.1 (excl. taxes)'!P43-1))</f>
        <v>7.0899228359691424E-2</v>
      </c>
      <c r="Q16" s="233">
        <f>IF(OR('5.5.1 (excl. taxes)'!Q43=0,'5.5.1 (excl. taxes)'!Q44=0,(ISERROR('5.5.1 (excl. taxes)'!Q44/'5.5.1 (excl. taxes)'!Q43-1))),"",('5.5.1 (excl. taxes)'!Q44/'5.5.1 (excl. taxes)'!Q43-1))</f>
        <v>-1.0232631463506947E-2</v>
      </c>
      <c r="R16" s="233">
        <f>IF(OR('5.5.1 (excl. taxes)'!R43=0,'5.5.1 (excl. taxes)'!R44=0,(ISERROR('5.5.1 (excl. taxes)'!R44/'5.5.1 (excl. taxes)'!R43-1))),"",('5.5.1 (excl. taxes)'!R44/'5.5.1 (excl. taxes)'!R43-1))</f>
        <v>2.5776334259238309E-2</v>
      </c>
      <c r="S16" s="233">
        <f>IF(OR('5.5.1 (excl. taxes)'!S43=0,'5.5.1 (excl. taxes)'!S44=0,(ISERROR('5.5.1 (excl. taxes)'!S44/'5.5.1 (excl. taxes)'!S43-1))),"",('5.5.1 (excl. taxes)'!S44/'5.5.1 (excl. taxes)'!S43-1))</f>
        <v>3.9548238409145897E-2</v>
      </c>
      <c r="T16" s="233">
        <f>IF(OR('5.5.1 (excl. taxes)'!T43=0,'5.5.1 (excl. taxes)'!T44=0,(ISERROR('5.5.1 (excl. taxes)'!T44/'5.5.1 (excl. taxes)'!T43-1))),"",('5.5.1 (excl. taxes)'!T44/'5.5.1 (excl. taxes)'!T43-1))</f>
        <v>-9.4085988084808503E-2</v>
      </c>
      <c r="U16" s="233">
        <f>IF(OR('5.5.1 (excl. taxes)'!U43=0,'5.5.1 (excl. taxes)'!U44=0,(ISERROR('5.5.1 (excl. taxes)'!U44/'5.5.1 (excl. taxes)'!U43-1))),"",('5.5.1 (excl. taxes)'!U44/'5.5.1 (excl. taxes)'!U43-1))</f>
        <v>-0.11163538880200274</v>
      </c>
      <c r="V16" s="233">
        <f>IF(OR('5.5.1 (excl. taxes)'!V43=0,'5.5.1 (excl. taxes)'!V44=0,(ISERROR('5.5.1 (excl. taxes)'!V44/'5.5.1 (excl. taxes)'!V43-1))),"",('5.5.1 (excl. taxes)'!V44/'5.5.1 (excl. taxes)'!V43-1))</f>
        <v>7.0953907509296199E-2</v>
      </c>
      <c r="W16" s="233">
        <f>IF(OR('5.5.1 (excl. taxes)'!W43=0,'5.5.1 (excl. taxes)'!W44=0,(ISERROR('5.5.1 (excl. taxes)'!W44/'5.5.1 (excl. taxes)'!W43-1))),"",('5.5.1 (excl. taxes)'!W44/'5.5.1 (excl. taxes)'!W43-1))</f>
        <v>5.9799535374089663E-2</v>
      </c>
      <c r="X16" s="233">
        <f>IF(OR('5.5.1 (excl. taxes)'!X43=0,'5.5.1 (excl. taxes)'!X44=0,(ISERROR('5.5.1 (excl. taxes)'!X44/'5.5.1 (excl. taxes)'!X43-1))),"",('5.5.1 (excl. taxes)'!X44/'5.5.1 (excl. taxes)'!X43-1))</f>
        <v>0.12609086524727431</v>
      </c>
      <c r="Y16" s="233">
        <f>IF(OR('5.5.1 (excl. taxes)'!Y43=0,'5.5.1 (excl. taxes)'!Y44=0,(ISERROR('5.5.1 (excl. taxes)'!Y44/'5.5.1 (excl. taxes)'!Y43-1))),"",('5.5.1 (excl. taxes)'!Y44/'5.5.1 (excl. taxes)'!Y43-1))</f>
        <v>4.3072061978279619E-2</v>
      </c>
      <c r="Z16" s="233">
        <f>IF(OR('5.5.1 (excl. taxes)'!Z43=0,'5.5.1 (excl. taxes)'!Z44=0,(ISERROR('5.5.1 (excl. taxes)'!Z44/'5.5.1 (excl. taxes)'!Z43-1))),"",('5.5.1 (excl. taxes)'!Z44/'5.5.1 (excl. taxes)'!Z43-1))</f>
        <v>5.1762651791779968E-2</v>
      </c>
      <c r="AA16" s="233">
        <f>IF(OR('5.5.1 (excl. taxes)'!AA43=0,'5.5.1 (excl. taxes)'!AA44=0,(ISERROR('5.5.1 (excl. taxes)'!AA44/'5.5.1 (excl. taxes)'!AA43-1))),"",('5.5.1 (excl. taxes)'!AA44/'5.5.1 (excl. taxes)'!AA43-1))</f>
        <v>1.1538255986469848E-2</v>
      </c>
      <c r="AB16" s="233">
        <f>IF(OR('5.5.1 (excl. taxes)'!AB43=0,'5.5.1 (excl. taxes)'!AB44=0,(ISERROR('5.5.1 (excl. taxes)'!AB44/'5.5.1 (excl. taxes)'!AB43-1))),"",('5.5.1 (excl. taxes)'!AB44/'5.5.1 (excl. taxes)'!AB43-1))</f>
        <v>4.2479649228027716E-2</v>
      </c>
      <c r="AC16" s="233">
        <f>IF(OR('5.5.1 (excl. taxes)'!AC43=0,'5.5.1 (excl. taxes)'!AC44=0,(ISERROR('5.5.1 (excl. taxes)'!AC44/'5.5.1 (excl. taxes)'!AC43-1))),"",('5.5.1 (excl. taxes)'!AC44/'5.5.1 (excl. taxes)'!AC43-1))</f>
        <v>3.5095010050568254E-2</v>
      </c>
    </row>
    <row r="17" spans="1:29" ht="14.25" customHeight="1" x14ac:dyDescent="0.25">
      <c r="A17" s="280" t="s">
        <v>85</v>
      </c>
      <c r="B17" s="233">
        <f>IF(OR('5.5.1 (excl. taxes)'!B44=0,'5.5.1 (excl. taxes)'!B45=0,(ISERROR('5.5.1 (excl. taxes)'!B45/'5.5.1 (excl. taxes)'!B44-1))),"",('5.5.1 (excl. taxes)'!B45/'5.5.1 (excl. taxes)'!B44-1))</f>
        <v>-0.10376504018357857</v>
      </c>
      <c r="C17" s="233">
        <f>IF(OR('5.5.1 (excl. taxes)'!C44=0,'5.5.1 (excl. taxes)'!C45=0,(ISERROR('5.5.1 (excl. taxes)'!C45/'5.5.1 (excl. taxes)'!C44-1))),"",('5.5.1 (excl. taxes)'!C45/'5.5.1 (excl. taxes)'!C44-1))</f>
        <v>6.2394041723059956E-2</v>
      </c>
      <c r="D17" s="233">
        <f>IF(OR('5.5.1 (excl. taxes)'!D44=0,'5.5.1 (excl. taxes)'!D45=0,(ISERROR('5.5.1 (excl. taxes)'!D45/'5.5.1 (excl. taxes)'!D44-1))),"",('5.5.1 (excl. taxes)'!D45/'5.5.1 (excl. taxes)'!D44-1))</f>
        <v>-0.22437402958762975</v>
      </c>
      <c r="E17" s="233">
        <f>IF(OR('5.5.1 (excl. taxes)'!E44=0,'5.5.1 (excl. taxes)'!E45=0,(ISERROR('5.5.1 (excl. taxes)'!E45/'5.5.1 (excl. taxes)'!E44-1))),"",('5.5.1 (excl. taxes)'!E45/'5.5.1 (excl. taxes)'!E44-1))</f>
        <v>-7.5138286875314431E-2</v>
      </c>
      <c r="F17" s="233">
        <f>IF(OR('5.5.1 (excl. taxes)'!F44=0,'5.5.1 (excl. taxes)'!F45=0,(ISERROR('5.5.1 (excl. taxes)'!F45/'5.5.1 (excl. taxes)'!F44-1))),"",('5.5.1 (excl. taxes)'!F45/'5.5.1 (excl. taxes)'!F44-1))</f>
        <v>-2.7572505109321521E-2</v>
      </c>
      <c r="G17" s="233">
        <f>IF(OR('5.5.1 (excl. taxes)'!G44=0,'5.5.1 (excl. taxes)'!G45=0,(ISERROR('5.5.1 (excl. taxes)'!G45/'5.5.1 (excl. taxes)'!G44-1))),"",('5.5.1 (excl. taxes)'!G45/'5.5.1 (excl. taxes)'!G44-1))</f>
        <v>-8.6807034598172739E-2</v>
      </c>
      <c r="H17" s="233">
        <f>IF(OR('5.5.1 (excl. taxes)'!H44=0,'5.5.1 (excl. taxes)'!H45=0,(ISERROR('5.5.1 (excl. taxes)'!H45/'5.5.1 (excl. taxes)'!H44-1))),"",('5.5.1 (excl. taxes)'!H45/'5.5.1 (excl. taxes)'!H44-1))</f>
        <v>-2.9972622385786241E-2</v>
      </c>
      <c r="I17" s="233">
        <f>IF(OR('5.5.1 (excl. taxes)'!I44=0,'5.5.1 (excl. taxes)'!I45=0,(ISERROR('5.5.1 (excl. taxes)'!I45/'5.5.1 (excl. taxes)'!I44-1))),"",('5.5.1 (excl. taxes)'!I45/'5.5.1 (excl. taxes)'!I44-1))</f>
        <v>-1.148695902043384E-2</v>
      </c>
      <c r="J17" s="233">
        <f>IF(OR('5.5.1 (excl. taxes)'!J44=0,'5.5.1 (excl. taxes)'!J45=0,(ISERROR('5.5.1 (excl. taxes)'!J45/'5.5.1 (excl. taxes)'!J44-1))),"",('5.5.1 (excl. taxes)'!J45/'5.5.1 (excl. taxes)'!J44-1))</f>
        <v>-8.4286978040365446E-3</v>
      </c>
      <c r="K17" s="233">
        <f>IF(OR('5.5.1 (excl. taxes)'!K44=0,'5.5.1 (excl. taxes)'!K45=0,(ISERROR('5.5.1 (excl. taxes)'!K45/'5.5.1 (excl. taxes)'!K44-1))),"",('5.5.1 (excl. taxes)'!K45/'5.5.1 (excl. taxes)'!K44-1))</f>
        <v>-5.4217394764794147E-2</v>
      </c>
      <c r="L17" s="233">
        <f>IF(OR('5.5.1 (excl. taxes)'!L44=0,'5.5.1 (excl. taxes)'!L45=0,(ISERROR('5.5.1 (excl. taxes)'!L45/'5.5.1 (excl. taxes)'!L44-1))),"",('5.5.1 (excl. taxes)'!L45/'5.5.1 (excl. taxes)'!L44-1))</f>
        <v>-8.3951280535854655E-2</v>
      </c>
      <c r="M17" s="233">
        <f>IF(OR('5.5.1 (excl. taxes)'!M44=0,'5.5.1 (excl. taxes)'!M45=0,(ISERROR('5.5.1 (excl. taxes)'!M45/'5.5.1 (excl. taxes)'!M44-1))),"",('5.5.1 (excl. taxes)'!M45/'5.5.1 (excl. taxes)'!M44-1))</f>
        <v>-0.28524719261050702</v>
      </c>
      <c r="N17" s="233">
        <f>IF(OR('5.5.1 (excl. taxes)'!N44=0,'5.5.1 (excl. taxes)'!N45=0,(ISERROR('5.5.1 (excl. taxes)'!N45/'5.5.1 (excl. taxes)'!N44-1))),"",('5.5.1 (excl. taxes)'!N45/'5.5.1 (excl. taxes)'!N44-1))</f>
        <v>3.4609372895411106E-2</v>
      </c>
      <c r="O17" s="233">
        <f>IF(OR('5.5.1 (excl. taxes)'!O44=0,'5.5.1 (excl. taxes)'!O45=0,(ISERROR('5.5.1 (excl. taxes)'!O45/'5.5.1 (excl. taxes)'!O44-1))),"",('5.5.1 (excl. taxes)'!O45/'5.5.1 (excl. taxes)'!O44-1))</f>
        <v>-0.13965678385990588</v>
      </c>
      <c r="P17" s="233">
        <f>IF(OR('5.5.1 (excl. taxes)'!P44=0,'5.5.1 (excl. taxes)'!P45=0,(ISERROR('5.5.1 (excl. taxes)'!P45/'5.5.1 (excl. taxes)'!P44-1))),"",('5.5.1 (excl. taxes)'!P45/'5.5.1 (excl. taxes)'!P44-1))</f>
        <v>4.5730184775629734E-2</v>
      </c>
      <c r="Q17" s="233">
        <f>IF(OR('5.5.1 (excl. taxes)'!Q44=0,'5.5.1 (excl. taxes)'!Q45=0,(ISERROR('5.5.1 (excl. taxes)'!Q45/'5.5.1 (excl. taxes)'!Q44-1))),"",('5.5.1 (excl. taxes)'!Q45/'5.5.1 (excl. taxes)'!Q44-1))</f>
        <v>-6.6277876277357817E-2</v>
      </c>
      <c r="R17" s="233">
        <f>IF(OR('5.5.1 (excl. taxes)'!R44=0,'5.5.1 (excl. taxes)'!R45=0,(ISERROR('5.5.1 (excl. taxes)'!R45/'5.5.1 (excl. taxes)'!R44-1))),"",('5.5.1 (excl. taxes)'!R45/'5.5.1 (excl. taxes)'!R44-1))</f>
        <v>-0.1379496296488254</v>
      </c>
      <c r="S17" s="233">
        <f>IF(OR('5.5.1 (excl. taxes)'!S44=0,'5.5.1 (excl. taxes)'!S45=0,(ISERROR('5.5.1 (excl. taxes)'!S45/'5.5.1 (excl. taxes)'!S44-1))),"",('5.5.1 (excl. taxes)'!S45/'5.5.1 (excl. taxes)'!S44-1))</f>
        <v>-0.16675240419127801</v>
      </c>
      <c r="T17" s="233">
        <f>IF(OR('5.5.1 (excl. taxes)'!T44=0,'5.5.1 (excl. taxes)'!T45=0,(ISERROR('5.5.1 (excl. taxes)'!T45/'5.5.1 (excl. taxes)'!T44-1))),"",('5.5.1 (excl. taxes)'!T45/'5.5.1 (excl. taxes)'!T44-1))</f>
        <v>-0.15012224335639257</v>
      </c>
      <c r="U17" s="233">
        <f>IF(OR('5.5.1 (excl. taxes)'!U44=0,'5.5.1 (excl. taxes)'!U45=0,(ISERROR('5.5.1 (excl. taxes)'!U45/'5.5.1 (excl. taxes)'!U44-1))),"",('5.5.1 (excl. taxes)'!U45/'5.5.1 (excl. taxes)'!U44-1))</f>
        <v>-7.257756052859865E-2</v>
      </c>
      <c r="V17" s="233">
        <f>IF(OR('5.5.1 (excl. taxes)'!V44=0,'5.5.1 (excl. taxes)'!V45=0,(ISERROR('5.5.1 (excl. taxes)'!V45/'5.5.1 (excl. taxes)'!V44-1))),"",('5.5.1 (excl. taxes)'!V45/'5.5.1 (excl. taxes)'!V44-1))</f>
        <v>-2.8455356499758166E-2</v>
      </c>
      <c r="W17" s="233">
        <f>IF(OR('5.5.1 (excl. taxes)'!W44=0,'5.5.1 (excl. taxes)'!W45=0,(ISERROR('5.5.1 (excl. taxes)'!W45/'5.5.1 (excl. taxes)'!W44-1))),"",('5.5.1 (excl. taxes)'!W45/'5.5.1 (excl. taxes)'!W44-1))</f>
        <v>-1.4384156352272526E-2</v>
      </c>
      <c r="X17" s="233">
        <f>IF(OR('5.5.1 (excl. taxes)'!X44=0,'5.5.1 (excl. taxes)'!X45=0,(ISERROR('5.5.1 (excl. taxes)'!X45/'5.5.1 (excl. taxes)'!X44-1))),"",('5.5.1 (excl. taxes)'!X45/'5.5.1 (excl. taxes)'!X44-1))</f>
        <v>-0.21456901242493931</v>
      </c>
      <c r="Y17" s="233">
        <f>IF(OR('5.5.1 (excl. taxes)'!Y44=0,'5.5.1 (excl. taxes)'!Y45=0,(ISERROR('5.5.1 (excl. taxes)'!Y45/'5.5.1 (excl. taxes)'!Y44-1))),"",('5.5.1 (excl. taxes)'!Y45/'5.5.1 (excl. taxes)'!Y44-1))</f>
        <v>-7.2492034741870826E-2</v>
      </c>
      <c r="Z17" s="233">
        <f>IF(OR('5.5.1 (excl. taxes)'!Z44=0,'5.5.1 (excl. taxes)'!Z45=0,(ISERROR('5.5.1 (excl. taxes)'!Z45/'5.5.1 (excl. taxes)'!Z44-1))),"",('5.5.1 (excl. taxes)'!Z45/'5.5.1 (excl. taxes)'!Z44-1))</f>
        <v>-0.14814249382132028</v>
      </c>
      <c r="AA17" s="233">
        <f>IF(OR('5.5.1 (excl. taxes)'!AA44=0,'5.5.1 (excl. taxes)'!AA45=0,(ISERROR('5.5.1 (excl. taxes)'!AA45/'5.5.1 (excl. taxes)'!AA44-1))),"",('5.5.1 (excl. taxes)'!AA45/'5.5.1 (excl. taxes)'!AA44-1))</f>
        <v>-3.3623584251900263E-2</v>
      </c>
      <c r="AB17" s="233">
        <f>IF(OR('5.5.1 (excl. taxes)'!AB44=0,'5.5.1 (excl. taxes)'!AB45=0,(ISERROR('5.5.1 (excl. taxes)'!AB45/'5.5.1 (excl. taxes)'!AB44-1))),"",('5.5.1 (excl. taxes)'!AB45/'5.5.1 (excl. taxes)'!AB44-1))</f>
        <v>-0.15306766419269058</v>
      </c>
      <c r="AC17" s="233">
        <f>IF(OR('5.5.1 (excl. taxes)'!AC44=0,'5.5.1 (excl. taxes)'!AC45=0,(ISERROR('5.5.1 (excl. taxes)'!AC45/'5.5.1 (excl. taxes)'!AC44-1))),"",('5.5.1 (excl. taxes)'!AC45/'5.5.1 (excl. taxes)'!AC44-1))</f>
        <v>-2.0722815068071498E-2</v>
      </c>
    </row>
    <row r="18" spans="1:29" ht="14.25" customHeight="1" x14ac:dyDescent="0.25">
      <c r="A18" s="280" t="s">
        <v>86</v>
      </c>
      <c r="B18" s="233">
        <f>IF(OR('5.5.1 (excl. taxes)'!B45=0,'5.5.1 (excl. taxes)'!B46=0,(ISERROR('5.5.1 (excl. taxes)'!B46/'5.5.1 (excl. taxes)'!B45-1))),"",('5.5.1 (excl. taxes)'!B46/'5.5.1 (excl. taxes)'!B45-1))</f>
        <v>-0.13975564536701968</v>
      </c>
      <c r="C18" s="233">
        <f>IF(OR('5.5.1 (excl. taxes)'!C45=0,'5.5.1 (excl. taxes)'!C46=0,(ISERROR('5.5.1 (excl. taxes)'!C46/'5.5.1 (excl. taxes)'!C45-1))),"",('5.5.1 (excl. taxes)'!C46/'5.5.1 (excl. taxes)'!C45-1))</f>
        <v>-1.9057519507440945E-2</v>
      </c>
      <c r="D18" s="233">
        <f>IF(OR('5.5.1 (excl. taxes)'!D45=0,'5.5.1 (excl. taxes)'!D46=0,(ISERROR('5.5.1 (excl. taxes)'!D46/'5.5.1 (excl. taxes)'!D45-1))),"",('5.5.1 (excl. taxes)'!D46/'5.5.1 (excl. taxes)'!D45-1))</f>
        <v>-0.14657888428663945</v>
      </c>
      <c r="E18" s="233">
        <f>IF(OR('5.5.1 (excl. taxes)'!E45=0,'5.5.1 (excl. taxes)'!E46=0,(ISERROR('5.5.1 (excl. taxes)'!E46/'5.5.1 (excl. taxes)'!E45-1))),"",('5.5.1 (excl. taxes)'!E46/'5.5.1 (excl. taxes)'!E45-1))</f>
        <v>-0.12526371097904176</v>
      </c>
      <c r="F18" s="233">
        <f>IF(OR('5.5.1 (excl. taxes)'!F45=0,'5.5.1 (excl. taxes)'!F46=0,(ISERROR('5.5.1 (excl. taxes)'!F46/'5.5.1 (excl. taxes)'!F45-1))),"",('5.5.1 (excl. taxes)'!F46/'5.5.1 (excl. taxes)'!F45-1))</f>
        <v>-5.8149816603920823E-2</v>
      </c>
      <c r="G18" s="233">
        <f>IF(OR('5.5.1 (excl. taxes)'!G45=0,'5.5.1 (excl. taxes)'!G46=0,(ISERROR('5.5.1 (excl. taxes)'!G46/'5.5.1 (excl. taxes)'!G45-1))),"",('5.5.1 (excl. taxes)'!G46/'5.5.1 (excl. taxes)'!G45-1))</f>
        <v>-0.10368639704342053</v>
      </c>
      <c r="H18" s="233">
        <f>IF(OR('5.5.1 (excl. taxes)'!H45=0,'5.5.1 (excl. taxes)'!H46=0,(ISERROR('5.5.1 (excl. taxes)'!H46/'5.5.1 (excl. taxes)'!H45-1))),"",('5.5.1 (excl. taxes)'!H46/'5.5.1 (excl. taxes)'!H45-1))</f>
        <v>-9.164847961595346E-2</v>
      </c>
      <c r="I18" s="233">
        <f>IF(OR('5.5.1 (excl. taxes)'!I45=0,'5.5.1 (excl. taxes)'!I46=0,(ISERROR('5.5.1 (excl. taxes)'!I46/'5.5.1 (excl. taxes)'!I45-1))),"",('5.5.1 (excl. taxes)'!I46/'5.5.1 (excl. taxes)'!I45-1))</f>
        <v>-0.10844449793435185</v>
      </c>
      <c r="J18" s="233">
        <f>IF(OR('5.5.1 (excl. taxes)'!J45=0,'5.5.1 (excl. taxes)'!J46=0,(ISERROR('5.5.1 (excl. taxes)'!J46/'5.5.1 (excl. taxes)'!J45-1))),"",('5.5.1 (excl. taxes)'!J46/'5.5.1 (excl. taxes)'!J45-1))</f>
        <v>-0.10694006711585358</v>
      </c>
      <c r="K18" s="233">
        <f>IF(OR('5.5.1 (excl. taxes)'!K45=0,'5.5.1 (excl. taxes)'!K46=0,(ISERROR('5.5.1 (excl. taxes)'!K46/'5.5.1 (excl. taxes)'!K45-1))),"",('5.5.1 (excl. taxes)'!K46/'5.5.1 (excl. taxes)'!K45-1))</f>
        <v>-0.15495746444800051</v>
      </c>
      <c r="L18" s="233">
        <f>IF(OR('5.5.1 (excl. taxes)'!L45=0,'5.5.1 (excl. taxes)'!L46=0,(ISERROR('5.5.1 (excl. taxes)'!L46/'5.5.1 (excl. taxes)'!L45-1))),"",('5.5.1 (excl. taxes)'!L46/'5.5.1 (excl. taxes)'!L45-1))</f>
        <v>-0.1393809790800874</v>
      </c>
      <c r="M18" s="233">
        <f>IF(OR('5.5.1 (excl. taxes)'!M45=0,'5.5.1 (excl. taxes)'!M46=0,(ISERROR('5.5.1 (excl. taxes)'!M46/'5.5.1 (excl. taxes)'!M45-1))),"",('5.5.1 (excl. taxes)'!M46/'5.5.1 (excl. taxes)'!M45-1))</f>
        <v>-0.19171327561188301</v>
      </c>
      <c r="N18" s="233">
        <f>IF(OR('5.5.1 (excl. taxes)'!N45=0,'5.5.1 (excl. taxes)'!N46=0,(ISERROR('5.5.1 (excl. taxes)'!N46/'5.5.1 (excl. taxes)'!N45-1))),"",('5.5.1 (excl. taxes)'!N46/'5.5.1 (excl. taxes)'!N45-1))</f>
        <v>-0.30144044675335691</v>
      </c>
      <c r="O18" s="233">
        <f>IF(OR('5.5.1 (excl. taxes)'!O45=0,'5.5.1 (excl. taxes)'!O46=0,(ISERROR('5.5.1 (excl. taxes)'!O46/'5.5.1 (excl. taxes)'!O45-1))),"",('5.5.1 (excl. taxes)'!O46/'5.5.1 (excl. taxes)'!O45-1))</f>
        <v>-0.14988269360879136</v>
      </c>
      <c r="P18" s="233">
        <f>IF(OR('5.5.1 (excl. taxes)'!P45=0,'5.5.1 (excl. taxes)'!P46=0,(ISERROR('5.5.1 (excl. taxes)'!P46/'5.5.1 (excl. taxes)'!P45-1))),"",('5.5.1 (excl. taxes)'!P46/'5.5.1 (excl. taxes)'!P45-1))</f>
        <v>-2.2103970528039363E-2</v>
      </c>
      <c r="Q18" s="233">
        <f>IF(OR('5.5.1 (excl. taxes)'!Q45=0,'5.5.1 (excl. taxes)'!Q46=0,(ISERROR('5.5.1 (excl. taxes)'!Q46/'5.5.1 (excl. taxes)'!Q45-1))),"",('5.5.1 (excl. taxes)'!Q46/'5.5.1 (excl. taxes)'!Q45-1))</f>
        <v>-0.19308585809849377</v>
      </c>
      <c r="R18" s="233">
        <f>IF(OR('5.5.1 (excl. taxes)'!R45=0,'5.5.1 (excl. taxes)'!R46=0,(ISERROR('5.5.1 (excl. taxes)'!R46/'5.5.1 (excl. taxes)'!R45-1))),"",('5.5.1 (excl. taxes)'!R46/'5.5.1 (excl. taxes)'!R45-1))</f>
        <v>6.8605846410448423E-2</v>
      </c>
      <c r="S18" s="233">
        <f>IF(OR('5.5.1 (excl. taxes)'!S45=0,'5.5.1 (excl. taxes)'!S46=0,(ISERROR('5.5.1 (excl. taxes)'!S46/'5.5.1 (excl. taxes)'!S45-1))),"",('5.5.1 (excl. taxes)'!S46/'5.5.1 (excl. taxes)'!S45-1))</f>
        <v>-9.3619107557967429E-2</v>
      </c>
      <c r="T18" s="233">
        <f>IF(OR('5.5.1 (excl. taxes)'!T45=0,'5.5.1 (excl. taxes)'!T46=0,(ISERROR('5.5.1 (excl. taxes)'!T46/'5.5.1 (excl. taxes)'!T45-1))),"",('5.5.1 (excl. taxes)'!T46/'5.5.1 (excl. taxes)'!T45-1))</f>
        <v>-0.12740026301286211</v>
      </c>
      <c r="U18" s="233">
        <f>IF(OR('5.5.1 (excl. taxes)'!U45=0,'5.5.1 (excl. taxes)'!U46=0,(ISERROR('5.5.1 (excl. taxes)'!U46/'5.5.1 (excl. taxes)'!U45-1))),"",('5.5.1 (excl. taxes)'!U46/'5.5.1 (excl. taxes)'!U45-1))</f>
        <v>-5.0559757676912342E-2</v>
      </c>
      <c r="V18" s="233">
        <f>IF(OR('5.5.1 (excl. taxes)'!V45=0,'5.5.1 (excl. taxes)'!V46=0,(ISERROR('5.5.1 (excl. taxes)'!V46/'5.5.1 (excl. taxes)'!V45-1))),"",('5.5.1 (excl. taxes)'!V46/'5.5.1 (excl. taxes)'!V45-1))</f>
        <v>-8.7093262830827411E-3</v>
      </c>
      <c r="W18" s="233">
        <f>IF(OR('5.5.1 (excl. taxes)'!W45=0,'5.5.1 (excl. taxes)'!W46=0,(ISERROR('5.5.1 (excl. taxes)'!W46/'5.5.1 (excl. taxes)'!W45-1))),"",('5.5.1 (excl. taxes)'!W46/'5.5.1 (excl. taxes)'!W45-1))</f>
        <v>-9.7333963998675221E-2</v>
      </c>
      <c r="X18" s="233">
        <f>IF(OR('5.5.1 (excl. taxes)'!X45=0,'5.5.1 (excl. taxes)'!X46=0,(ISERROR('5.5.1 (excl. taxes)'!X46/'5.5.1 (excl. taxes)'!X45-1))),"",('5.5.1 (excl. taxes)'!X46/'5.5.1 (excl. taxes)'!X45-1))</f>
        <v>-0.2331003494371241</v>
      </c>
      <c r="Y18" s="233">
        <f>IF(OR('5.5.1 (excl. taxes)'!Y45=0,'5.5.1 (excl. taxes)'!Y46=0,(ISERROR('5.5.1 (excl. taxes)'!Y46/'5.5.1 (excl. taxes)'!Y45-1))),"",('5.5.1 (excl. taxes)'!Y46/'5.5.1 (excl. taxes)'!Y45-1))</f>
        <v>-8.0858664491488486E-2</v>
      </c>
      <c r="Z18" s="233">
        <f>IF(OR('5.5.1 (excl. taxes)'!Z45=0,'5.5.1 (excl. taxes)'!Z46=0,(ISERROR('5.5.1 (excl. taxes)'!Z46/'5.5.1 (excl. taxes)'!Z45-1))),"",('5.5.1 (excl. taxes)'!Z46/'5.5.1 (excl. taxes)'!Z45-1))</f>
        <v>-0.13719324336588579</v>
      </c>
      <c r="AA18" s="233">
        <f>IF(OR('5.5.1 (excl. taxes)'!AA45=0,'5.5.1 (excl. taxes)'!AA46=0,(ISERROR('5.5.1 (excl. taxes)'!AA46/'5.5.1 (excl. taxes)'!AA45-1))),"",('5.5.1 (excl. taxes)'!AA46/'5.5.1 (excl. taxes)'!AA45-1))</f>
        <v>3.1819829613088046E-2</v>
      </c>
      <c r="AB18" s="233">
        <f>IF(OR('5.5.1 (excl. taxes)'!AB45=0,'5.5.1 (excl. taxes)'!AB46=0,(ISERROR('5.5.1 (excl. taxes)'!AB46/'5.5.1 (excl. taxes)'!AB45-1))),"",('5.5.1 (excl. taxes)'!AB46/'5.5.1 (excl. taxes)'!AB45-1))</f>
        <v>-7.7039075735015561E-2</v>
      </c>
      <c r="AC18" s="233">
        <f>IF(OR('5.5.1 (excl. taxes)'!AC45=0,'5.5.1 (excl. taxes)'!AC46=0,(ISERROR('5.5.1 (excl. taxes)'!AC46/'5.5.1 (excl. taxes)'!AC45-1))),"",('5.5.1 (excl. taxes)'!AC46/'5.5.1 (excl. taxes)'!AC45-1))</f>
        <v>8.8907727479504484E-2</v>
      </c>
    </row>
    <row r="19" spans="1:29" ht="14.25" customHeight="1" x14ac:dyDescent="0.25">
      <c r="A19" s="280" t="s">
        <v>87</v>
      </c>
      <c r="B19" s="233">
        <f>IF(OR('5.5.1 (excl. taxes)'!B46=0,'5.5.1 (excl. taxes)'!B47=0,(ISERROR('5.5.1 (excl. taxes)'!B47/'5.5.1 (excl. taxes)'!B46-1))),"",('5.5.1 (excl. taxes)'!B47/'5.5.1 (excl. taxes)'!B46-1))</f>
        <v>0.10488643785702023</v>
      </c>
      <c r="C19" s="233">
        <f>IF(OR('5.5.1 (excl. taxes)'!C46=0,'5.5.1 (excl. taxes)'!C47=0,(ISERROR('5.5.1 (excl. taxes)'!C47/'5.5.1 (excl. taxes)'!C46-1))),"",('5.5.1 (excl. taxes)'!C47/'5.5.1 (excl. taxes)'!C46-1))</f>
        <v>8.7352276355793013E-2</v>
      </c>
      <c r="D19" s="233">
        <f>IF(OR('5.5.1 (excl. taxes)'!D46=0,'5.5.1 (excl. taxes)'!D47=0,(ISERROR('5.5.1 (excl. taxes)'!D47/'5.5.1 (excl. taxes)'!D46-1))),"",('5.5.1 (excl. taxes)'!D47/'5.5.1 (excl. taxes)'!D46-1))</f>
        <v>0.226903706054008</v>
      </c>
      <c r="E19" s="233">
        <f>IF(OR('5.5.1 (excl. taxes)'!E46=0,'5.5.1 (excl. taxes)'!E47=0,(ISERROR('5.5.1 (excl. taxes)'!E47/'5.5.1 (excl. taxes)'!E46-1))),"",('5.5.1 (excl. taxes)'!E47/'5.5.1 (excl. taxes)'!E46-1))</f>
        <v>0.13738559719631716</v>
      </c>
      <c r="F19" s="233">
        <f>IF(OR('5.5.1 (excl. taxes)'!F46=0,'5.5.1 (excl. taxes)'!F47=0,(ISERROR('5.5.1 (excl. taxes)'!F47/'5.5.1 (excl. taxes)'!F46-1))),"",('5.5.1 (excl. taxes)'!F47/'5.5.1 (excl. taxes)'!F46-1))</f>
        <v>0.11719095856527972</v>
      </c>
      <c r="G19" s="233">
        <f>IF(OR('5.5.1 (excl. taxes)'!G46=0,'5.5.1 (excl. taxes)'!G47=0,(ISERROR('5.5.1 (excl. taxes)'!G47/'5.5.1 (excl. taxes)'!G46-1))),"",('5.5.1 (excl. taxes)'!G47/'5.5.1 (excl. taxes)'!G46-1))</f>
        <v>9.449646889240837E-2</v>
      </c>
      <c r="H19" s="233">
        <f>IF(OR('5.5.1 (excl. taxes)'!H46=0,'5.5.1 (excl. taxes)'!H47=0,(ISERROR('5.5.1 (excl. taxes)'!H47/'5.5.1 (excl. taxes)'!H46-1))),"",('5.5.1 (excl. taxes)'!H47/'5.5.1 (excl. taxes)'!H46-1))</f>
        <v>8.711680303998337E-2</v>
      </c>
      <c r="I19" s="233">
        <f>IF(OR('5.5.1 (excl. taxes)'!I46=0,'5.5.1 (excl. taxes)'!I47=0,(ISERROR('5.5.1 (excl. taxes)'!I47/'5.5.1 (excl. taxes)'!I46-1))),"",('5.5.1 (excl. taxes)'!I47/'5.5.1 (excl. taxes)'!I46-1))</f>
        <v>9.0158362412800397E-2</v>
      </c>
      <c r="J19" s="233">
        <f>IF(OR('5.5.1 (excl. taxes)'!J46=0,'5.5.1 (excl. taxes)'!J47=0,(ISERROR('5.5.1 (excl. taxes)'!J47/'5.5.1 (excl. taxes)'!J46-1))),"",('5.5.1 (excl. taxes)'!J47/'5.5.1 (excl. taxes)'!J46-1))</f>
        <v>9.0212072954477751E-2</v>
      </c>
      <c r="K19" s="233">
        <f>IF(OR('5.5.1 (excl. taxes)'!K46=0,'5.5.1 (excl. taxes)'!K47=0,(ISERROR('5.5.1 (excl. taxes)'!K47/'5.5.1 (excl. taxes)'!K46-1))),"",('5.5.1 (excl. taxes)'!K47/'5.5.1 (excl. taxes)'!K46-1))</f>
        <v>0.13104725122203553</v>
      </c>
      <c r="L19" s="233">
        <f>IF(OR('5.5.1 (excl. taxes)'!L46=0,'5.5.1 (excl. taxes)'!L47=0,(ISERROR('5.5.1 (excl. taxes)'!L47/'5.5.1 (excl. taxes)'!L46-1))),"",('5.5.1 (excl. taxes)'!L47/'5.5.1 (excl. taxes)'!L46-1))</f>
        <v>8.8019080291444007E-2</v>
      </c>
      <c r="M19" s="233">
        <f>IF(OR('5.5.1 (excl. taxes)'!M46=0,'5.5.1 (excl. taxes)'!M47=0,(ISERROR('5.5.1 (excl. taxes)'!M47/'5.5.1 (excl. taxes)'!M46-1))),"",('5.5.1 (excl. taxes)'!M47/'5.5.1 (excl. taxes)'!M46-1))</f>
        <v>0.20134837855999077</v>
      </c>
      <c r="N19" s="233">
        <f>IF(OR('5.5.1 (excl. taxes)'!N46=0,'5.5.1 (excl. taxes)'!N47=0,(ISERROR('5.5.1 (excl. taxes)'!N47/'5.5.1 (excl. taxes)'!N46-1))),"",('5.5.1 (excl. taxes)'!N47/'5.5.1 (excl. taxes)'!N46-1))</f>
        <v>0.43032864059940401</v>
      </c>
      <c r="O19" s="233">
        <f>IF(OR('5.5.1 (excl. taxes)'!O46=0,'5.5.1 (excl. taxes)'!O47=0,(ISERROR('5.5.1 (excl. taxes)'!O47/'5.5.1 (excl. taxes)'!O46-1))),"",('5.5.1 (excl. taxes)'!O47/'5.5.1 (excl. taxes)'!O46-1))</f>
        <v>0.17124253666113609</v>
      </c>
      <c r="P19" s="233">
        <f>IF(OR('5.5.1 (excl. taxes)'!P46=0,'5.5.1 (excl. taxes)'!P47=0,(ISERROR('5.5.1 (excl. taxes)'!P47/'5.5.1 (excl. taxes)'!P46-1))),"",('5.5.1 (excl. taxes)'!P47/'5.5.1 (excl. taxes)'!P46-1))</f>
        <v>7.6740616715498255E-4</v>
      </c>
      <c r="Q19" s="233">
        <f>IF(OR('5.5.1 (excl. taxes)'!Q46=0,'5.5.1 (excl. taxes)'!Q47=0,(ISERROR('5.5.1 (excl. taxes)'!Q47/'5.5.1 (excl. taxes)'!Q46-1))),"",('5.5.1 (excl. taxes)'!Q47/'5.5.1 (excl. taxes)'!Q46-1))</f>
        <v>7.8882023303977977E-2</v>
      </c>
      <c r="R19" s="233">
        <f>IF(OR('5.5.1 (excl. taxes)'!R46=0,'5.5.1 (excl. taxes)'!R47=0,(ISERROR('5.5.1 (excl. taxes)'!R47/'5.5.1 (excl. taxes)'!R46-1))),"",('5.5.1 (excl. taxes)'!R47/'5.5.1 (excl. taxes)'!R46-1))</f>
        <v>0.23337486573085697</v>
      </c>
      <c r="S19" s="233">
        <f>IF(OR('5.5.1 (excl. taxes)'!S46=0,'5.5.1 (excl. taxes)'!S47=0,(ISERROR('5.5.1 (excl. taxes)'!S47/'5.5.1 (excl. taxes)'!S46-1))),"",('5.5.1 (excl. taxes)'!S47/'5.5.1 (excl. taxes)'!S46-1))</f>
        <v>0.15598428974036116</v>
      </c>
      <c r="T19" s="233">
        <f>IF(OR('5.5.1 (excl. taxes)'!T46=0,'5.5.1 (excl. taxes)'!T47=0,(ISERROR('5.5.1 (excl. taxes)'!T47/'5.5.1 (excl. taxes)'!T46-1))),"",('5.5.1 (excl. taxes)'!T47/'5.5.1 (excl. taxes)'!T46-1))</f>
        <v>0.11147140158446645</v>
      </c>
      <c r="U19" s="233">
        <f>IF(OR('5.5.1 (excl. taxes)'!U46=0,'5.5.1 (excl. taxes)'!U47=0,(ISERROR('5.5.1 (excl. taxes)'!U47/'5.5.1 (excl. taxes)'!U46-1))),"",('5.5.1 (excl. taxes)'!U47/'5.5.1 (excl. taxes)'!U46-1))</f>
        <v>0.12180529901103099</v>
      </c>
      <c r="V19" s="233">
        <f>IF(OR('5.5.1 (excl. taxes)'!V46=0,'5.5.1 (excl. taxes)'!V47=0,(ISERROR('5.5.1 (excl. taxes)'!V47/'5.5.1 (excl. taxes)'!V46-1))),"",('5.5.1 (excl. taxes)'!V47/'5.5.1 (excl. taxes)'!V46-1))</f>
        <v>8.5066669050777088E-2</v>
      </c>
      <c r="W19" s="233">
        <f>IF(OR('5.5.1 (excl. taxes)'!W46=0,'5.5.1 (excl. taxes)'!W47=0,(ISERROR('5.5.1 (excl. taxes)'!W47/'5.5.1 (excl. taxes)'!W46-1))),"",('5.5.1 (excl. taxes)'!W47/'5.5.1 (excl. taxes)'!W46-1))</f>
        <v>0.14563797806159839</v>
      </c>
      <c r="X19" s="233">
        <f>IF(OR('5.5.1 (excl. taxes)'!X46=0,'5.5.1 (excl. taxes)'!X47=0,(ISERROR('5.5.1 (excl. taxes)'!X47/'5.5.1 (excl. taxes)'!X46-1))),"",('5.5.1 (excl. taxes)'!X47/'5.5.1 (excl. taxes)'!X46-1))</f>
        <v>0.2523397720110141</v>
      </c>
      <c r="Y19" s="233">
        <f>IF(OR('5.5.1 (excl. taxes)'!Y46=0,'5.5.1 (excl. taxes)'!Y47=0,(ISERROR('5.5.1 (excl. taxes)'!Y47/'5.5.1 (excl. taxes)'!Y46-1))),"",('5.5.1 (excl. taxes)'!Y47/'5.5.1 (excl. taxes)'!Y46-1))</f>
        <v>7.3500443179731922E-2</v>
      </c>
      <c r="Z19" s="233">
        <f>IF(OR('5.5.1 (excl. taxes)'!Z46=0,'5.5.1 (excl. taxes)'!Z47=0,(ISERROR('5.5.1 (excl. taxes)'!Z47/'5.5.1 (excl. taxes)'!Z46-1))),"",('5.5.1 (excl. taxes)'!Z47/'5.5.1 (excl. taxes)'!Z46-1))</f>
        <v>0.12367988130907714</v>
      </c>
      <c r="AA19" s="233">
        <f>IF(OR('5.5.1 (excl. taxes)'!AA46=0,'5.5.1 (excl. taxes)'!AA47=0,(ISERROR('5.5.1 (excl. taxes)'!AA47/'5.5.1 (excl. taxes)'!AA46-1))),"",('5.5.1 (excl. taxes)'!AA47/'5.5.1 (excl. taxes)'!AA46-1))</f>
        <v>0.10641064684413037</v>
      </c>
      <c r="AB19" s="233">
        <f>IF(OR('5.5.1 (excl. taxes)'!AB46=0,'5.5.1 (excl. taxes)'!AB47=0,(ISERROR('5.5.1 (excl. taxes)'!AB47/'5.5.1 (excl. taxes)'!AB46-1))),"",('5.5.1 (excl. taxes)'!AB47/'5.5.1 (excl. taxes)'!AB46-1))</f>
        <v>9.1422268580568566E-2</v>
      </c>
      <c r="AC19" s="233">
        <f>IF(OR('5.5.1 (excl. taxes)'!AC46=0,'5.5.1 (excl. taxes)'!AC47=0,(ISERROR('5.5.1 (excl. taxes)'!AC47/'5.5.1 (excl. taxes)'!AC46-1))),"",('5.5.1 (excl. taxes)'!AC47/'5.5.1 (excl. taxes)'!AC46-1))</f>
        <v>0.12385836539231732</v>
      </c>
    </row>
    <row r="20" spans="1:29" ht="14.25" customHeight="1" x14ac:dyDescent="0.25">
      <c r="A20" s="280" t="s">
        <v>88</v>
      </c>
      <c r="B20" s="233">
        <f>IF(OR('5.5.1 (excl. taxes)'!B47=0,'5.5.1 (excl. taxes)'!B48=0,(ISERROR('5.5.1 (excl. taxes)'!B48/'5.5.1 (excl. taxes)'!B47-1))),"",('5.5.1 (excl. taxes)'!B48/'5.5.1 (excl. taxes)'!B47-1))</f>
        <v>4.744542766703419E-2</v>
      </c>
      <c r="C20" s="233">
        <f>IF(OR('5.5.1 (excl. taxes)'!C47=0,'5.5.1 (excl. taxes)'!C48=0,(ISERROR('5.5.1 (excl. taxes)'!C48/'5.5.1 (excl. taxes)'!C47-1))),"",('5.5.1 (excl. taxes)'!C48/'5.5.1 (excl. taxes)'!C47-1))</f>
        <v>0.14699161374686942</v>
      </c>
      <c r="D20" s="233">
        <f>IF(OR('5.5.1 (excl. taxes)'!D47=0,'5.5.1 (excl. taxes)'!D48=0,(ISERROR('5.5.1 (excl. taxes)'!D48/'5.5.1 (excl. taxes)'!D47-1))),"",('5.5.1 (excl. taxes)'!D48/'5.5.1 (excl. taxes)'!D47-1))</f>
        <v>6.4000505655956719E-2</v>
      </c>
      <c r="E20" s="233">
        <f>IF(OR('5.5.1 (excl. taxes)'!E47=0,'5.5.1 (excl. taxes)'!E48=0,(ISERROR('5.5.1 (excl. taxes)'!E48/'5.5.1 (excl. taxes)'!E47-1))),"",('5.5.1 (excl. taxes)'!E48/'5.5.1 (excl. taxes)'!E47-1))</f>
        <v>0.1430562157034434</v>
      </c>
      <c r="F20" s="233">
        <f>IF(OR('5.5.1 (excl. taxes)'!F47=0,'5.5.1 (excl. taxes)'!F48=0,(ISERROR('5.5.1 (excl. taxes)'!F48/'5.5.1 (excl. taxes)'!F47-1))),"",('5.5.1 (excl. taxes)'!F48/'5.5.1 (excl. taxes)'!F47-1))</f>
        <v>7.7293422801492317E-2</v>
      </c>
      <c r="G20" s="233">
        <f>IF(OR('5.5.1 (excl. taxes)'!G47=0,'5.5.1 (excl. taxes)'!G48=0,(ISERROR('5.5.1 (excl. taxes)'!G48/'5.5.1 (excl. taxes)'!G47-1))),"",('5.5.1 (excl. taxes)'!G48/'5.5.1 (excl. taxes)'!G47-1))</f>
        <v>6.8722745651532691E-2</v>
      </c>
      <c r="H20" s="233">
        <f>IF(OR('5.5.1 (excl. taxes)'!H47=0,'5.5.1 (excl. taxes)'!H48=0,(ISERROR('5.5.1 (excl. taxes)'!H48/'5.5.1 (excl. taxes)'!H47-1))),"",('5.5.1 (excl. taxes)'!H48/'5.5.1 (excl. taxes)'!H47-1))</f>
        <v>1.4258309886654885E-2</v>
      </c>
      <c r="I20" s="233">
        <f>IF(OR('5.5.1 (excl. taxes)'!I47=0,'5.5.1 (excl. taxes)'!I48=0,(ISERROR('5.5.1 (excl. taxes)'!I48/'5.5.1 (excl. taxes)'!I47-1))),"",('5.5.1 (excl. taxes)'!I48/'5.5.1 (excl. taxes)'!I47-1))</f>
        <v>3.5549564765178454E-2</v>
      </c>
      <c r="J20" s="233">
        <f>IF(OR('5.5.1 (excl. taxes)'!J47=0,'5.5.1 (excl. taxes)'!J48=0,(ISERROR('5.5.1 (excl. taxes)'!J48/'5.5.1 (excl. taxes)'!J47-1))),"",('5.5.1 (excl. taxes)'!J48/'5.5.1 (excl. taxes)'!J47-1))</f>
        <v>9.7007545381653681E-2</v>
      </c>
      <c r="K20" s="233">
        <f>IF(OR('5.5.1 (excl. taxes)'!K47=0,'5.5.1 (excl. taxes)'!K48=0,(ISERROR('5.5.1 (excl. taxes)'!K48/'5.5.1 (excl. taxes)'!K47-1))),"",('5.5.1 (excl. taxes)'!K48/'5.5.1 (excl. taxes)'!K47-1))</f>
        <v>-7.9091250262998236E-2</v>
      </c>
      <c r="L20" s="233">
        <f>IF(OR('5.5.1 (excl. taxes)'!L47=0,'5.5.1 (excl. taxes)'!L48=0,(ISERROR('5.5.1 (excl. taxes)'!L48/'5.5.1 (excl. taxes)'!L47-1))),"",('5.5.1 (excl. taxes)'!L48/'5.5.1 (excl. taxes)'!L47-1))</f>
        <v>3.8847954582348354E-3</v>
      </c>
      <c r="M20" s="233">
        <f>IF(OR('5.5.1 (excl. taxes)'!M47=0,'5.5.1 (excl. taxes)'!M48=0,(ISERROR('5.5.1 (excl. taxes)'!M48/'5.5.1 (excl. taxes)'!M47-1))),"",('5.5.1 (excl. taxes)'!M48/'5.5.1 (excl. taxes)'!M47-1))</f>
        <v>-4.7125578831452519E-2</v>
      </c>
      <c r="N20" s="233">
        <f>IF(OR('5.5.1 (excl. taxes)'!N47=0,'5.5.1 (excl. taxes)'!N48=0,(ISERROR('5.5.1 (excl. taxes)'!N48/'5.5.1 (excl. taxes)'!N47-1))),"",('5.5.1 (excl. taxes)'!N48/'5.5.1 (excl. taxes)'!N47-1))</f>
        <v>0.13305451588438766</v>
      </c>
      <c r="O20" s="233">
        <f>IF(OR('5.5.1 (excl. taxes)'!O47=0,'5.5.1 (excl. taxes)'!O48=0,(ISERROR('5.5.1 (excl. taxes)'!O48/'5.5.1 (excl. taxes)'!O47-1))),"",('5.5.1 (excl. taxes)'!O48/'5.5.1 (excl. taxes)'!O47-1))</f>
        <v>7.7180916953054179E-2</v>
      </c>
      <c r="P20" s="233">
        <f>IF(OR('5.5.1 (excl. taxes)'!P47=0,'5.5.1 (excl. taxes)'!P48=0,(ISERROR('5.5.1 (excl. taxes)'!P48/'5.5.1 (excl. taxes)'!P47-1))),"",('5.5.1 (excl. taxes)'!P48/'5.5.1 (excl. taxes)'!P47-1))</f>
        <v>5.7859881491809206E-2</v>
      </c>
      <c r="Q20" s="233">
        <f>IF(OR('5.5.1 (excl. taxes)'!Q47=0,'5.5.1 (excl. taxes)'!Q48=0,(ISERROR('5.5.1 (excl. taxes)'!Q48/'5.5.1 (excl. taxes)'!Q47-1))),"",('5.5.1 (excl. taxes)'!Q48/'5.5.1 (excl. taxes)'!Q47-1))</f>
        <v>0.2310335398691421</v>
      </c>
      <c r="R20" s="233">
        <f>IF(OR('5.5.1 (excl. taxes)'!R47=0,'5.5.1 (excl. taxes)'!R48=0,(ISERROR('5.5.1 (excl. taxes)'!R48/'5.5.1 (excl. taxes)'!R47-1))),"",('5.5.1 (excl. taxes)'!R48/'5.5.1 (excl. taxes)'!R47-1))</f>
        <v>6.7742957873961007E-2</v>
      </c>
      <c r="S20" s="233">
        <f>IF(OR('5.5.1 (excl. taxes)'!S47=0,'5.5.1 (excl. taxes)'!S48=0,(ISERROR('5.5.1 (excl. taxes)'!S48/'5.5.1 (excl. taxes)'!S47-1))),"",('5.5.1 (excl. taxes)'!S48/'5.5.1 (excl. taxes)'!S47-1))</f>
        <v>0.10387439281604527</v>
      </c>
      <c r="T20" s="233">
        <f>IF(OR('5.5.1 (excl. taxes)'!T47=0,'5.5.1 (excl. taxes)'!T48=0,(ISERROR('5.5.1 (excl. taxes)'!T48/'5.5.1 (excl. taxes)'!T47-1))),"",('5.5.1 (excl. taxes)'!T48/'5.5.1 (excl. taxes)'!T47-1))</f>
        <v>7.4344062406761724E-2</v>
      </c>
      <c r="U20" s="233">
        <f>IF(OR('5.5.1 (excl. taxes)'!U47=0,'5.5.1 (excl. taxes)'!U48=0,(ISERROR('5.5.1 (excl. taxes)'!U48/'5.5.1 (excl. taxes)'!U47-1))),"",('5.5.1 (excl. taxes)'!U48/'5.5.1 (excl. taxes)'!U47-1))</f>
        <v>6.407195975819957E-2</v>
      </c>
      <c r="V20" s="233">
        <f>IF(OR('5.5.1 (excl. taxes)'!V47=0,'5.5.1 (excl. taxes)'!V48=0,(ISERROR('5.5.1 (excl. taxes)'!V48/'5.5.1 (excl. taxes)'!V47-1))),"",('5.5.1 (excl. taxes)'!V48/'5.5.1 (excl. taxes)'!V47-1))</f>
        <v>-3.9466576823092847E-2</v>
      </c>
      <c r="W20" s="233">
        <f>IF(OR('5.5.1 (excl. taxes)'!W47=0,'5.5.1 (excl. taxes)'!W48=0,(ISERROR('5.5.1 (excl. taxes)'!W48/'5.5.1 (excl. taxes)'!W47-1))),"",('5.5.1 (excl. taxes)'!W48/'5.5.1 (excl. taxes)'!W47-1))</f>
        <v>8.0347647844702497E-2</v>
      </c>
      <c r="X20" s="233">
        <f>IF(OR('5.5.1 (excl. taxes)'!X47=0,'5.5.1 (excl. taxes)'!X48=0,(ISERROR('5.5.1 (excl. taxes)'!X48/'5.5.1 (excl. taxes)'!X47-1))),"",('5.5.1 (excl. taxes)'!X48/'5.5.1 (excl. taxes)'!X47-1))</f>
        <v>0.14481511677052739</v>
      </c>
      <c r="Y20" s="233">
        <f>IF(OR('5.5.1 (excl. taxes)'!Y47=0,'5.5.1 (excl. taxes)'!Y48=0,(ISERROR('5.5.1 (excl. taxes)'!Y48/'5.5.1 (excl. taxes)'!Y47-1))),"",('5.5.1 (excl. taxes)'!Y48/'5.5.1 (excl. taxes)'!Y47-1))</f>
        <v>0.10765518907648963</v>
      </c>
      <c r="Z20" s="233">
        <f>IF(OR('5.5.1 (excl. taxes)'!Z47=0,'5.5.1 (excl. taxes)'!Z48=0,(ISERROR('5.5.1 (excl. taxes)'!Z48/'5.5.1 (excl. taxes)'!Z47-1))),"",('5.5.1 (excl. taxes)'!Z48/'5.5.1 (excl. taxes)'!Z47-1))</f>
        <v>2.6819011644305446E-2</v>
      </c>
      <c r="AA20" s="233">
        <f>IF(OR('5.5.1 (excl. taxes)'!AA47=0,'5.5.1 (excl. taxes)'!AA48=0,(ISERROR('5.5.1 (excl. taxes)'!AA48/'5.5.1 (excl. taxes)'!AA47-1))),"",('5.5.1 (excl. taxes)'!AA48/'5.5.1 (excl. taxes)'!AA47-1))</f>
        <v>4.0266981349515119E-2</v>
      </c>
      <c r="AB20" s="233">
        <f>IF(OR('5.5.1 (excl. taxes)'!AB47=0,'5.5.1 (excl. taxes)'!AB48=0,(ISERROR('5.5.1 (excl. taxes)'!AB48/'5.5.1 (excl. taxes)'!AB47-1))),"",('5.5.1 (excl. taxes)'!AB48/'5.5.1 (excl. taxes)'!AB47-1))</f>
        <v>-0.13197998827882773</v>
      </c>
      <c r="AC20" s="233">
        <f>IF(OR('5.5.1 (excl. taxes)'!AC47=0,'5.5.1 (excl. taxes)'!AC48=0,(ISERROR('5.5.1 (excl. taxes)'!AC48/'5.5.1 (excl. taxes)'!AC47-1))),"",('5.5.1 (excl. taxes)'!AC48/'5.5.1 (excl. taxes)'!AC47-1))</f>
        <v>7.6237929142282335E-2</v>
      </c>
    </row>
    <row r="21" spans="1:29" ht="14.25" customHeight="1" x14ac:dyDescent="0.25">
      <c r="A21" s="280" t="s">
        <v>90</v>
      </c>
      <c r="B21" s="233">
        <f>IF(OR('5.5.1 (excl. taxes)'!B48=0,'5.5.1 (excl. taxes)'!B49=0,(ISERROR('5.5.1 (excl. taxes)'!B49/'5.5.1 (excl. taxes)'!B48-1))),"",('5.5.1 (excl. taxes)'!B49/'5.5.1 (excl. taxes)'!B48-1))</f>
        <v>2.1108267310540052E-2</v>
      </c>
      <c r="C21" s="233">
        <f>IF(OR('5.5.1 (excl. taxes)'!C48=0,'5.5.1 (excl. taxes)'!C49=0,(ISERROR('5.5.1 (excl. taxes)'!C49/'5.5.1 (excl. taxes)'!C48-1))),"",('5.5.1 (excl. taxes)'!C49/'5.5.1 (excl. taxes)'!C48-1))</f>
        <v>6.3426566726161981E-2</v>
      </c>
      <c r="D21" s="233">
        <f>IF(OR('5.5.1 (excl. taxes)'!D48=0,'5.5.1 (excl. taxes)'!D49=0,(ISERROR('5.5.1 (excl. taxes)'!D49/'5.5.1 (excl. taxes)'!D48-1))),"",('5.5.1 (excl. taxes)'!D49/'5.5.1 (excl. taxes)'!D48-1))</f>
        <v>0.10892989459857683</v>
      </c>
      <c r="E21" s="233">
        <f>IF(OR('5.5.1 (excl. taxes)'!E48=0,'5.5.1 (excl. taxes)'!E49=0,(ISERROR('5.5.1 (excl. taxes)'!E49/'5.5.1 (excl. taxes)'!E48-1))),"",('5.5.1 (excl. taxes)'!E49/'5.5.1 (excl. taxes)'!E48-1))</f>
        <v>6.1986582491644571E-2</v>
      </c>
      <c r="F21" s="233">
        <f>IF(OR('5.5.1 (excl. taxes)'!F48=0,'5.5.1 (excl. taxes)'!F49=0,(ISERROR('5.5.1 (excl. taxes)'!F49/'5.5.1 (excl. taxes)'!F48-1))),"",('5.5.1 (excl. taxes)'!F49/'5.5.1 (excl. taxes)'!F48-1))</f>
        <v>4.8967639780594263E-2</v>
      </c>
      <c r="G21" s="233">
        <f>IF(OR('5.5.1 (excl. taxes)'!G48=0,'5.5.1 (excl. taxes)'!G49=0,(ISERROR('5.5.1 (excl. taxes)'!G49/'5.5.1 (excl. taxes)'!G48-1))),"",('5.5.1 (excl. taxes)'!G49/'5.5.1 (excl. taxes)'!G48-1))</f>
        <v>5.3222301606907774E-3</v>
      </c>
      <c r="H21" s="233">
        <f>IF(OR('5.5.1 (excl. taxes)'!H48=0,'5.5.1 (excl. taxes)'!H49=0,(ISERROR('5.5.1 (excl. taxes)'!H49/'5.5.1 (excl. taxes)'!H48-1))),"",('5.5.1 (excl. taxes)'!H49/'5.5.1 (excl. taxes)'!H48-1))</f>
        <v>2.3489134320886951E-2</v>
      </c>
      <c r="I21" s="233">
        <f>IF(OR('5.5.1 (excl. taxes)'!I48=0,'5.5.1 (excl. taxes)'!I49=0,(ISERROR('5.5.1 (excl. taxes)'!I49/'5.5.1 (excl. taxes)'!I48-1))),"",('5.5.1 (excl. taxes)'!I49/'5.5.1 (excl. taxes)'!I48-1))</f>
        <v>3.2810465518938736E-2</v>
      </c>
      <c r="J21" s="233">
        <f>IF(OR('5.5.1 (excl. taxes)'!J48=0,'5.5.1 (excl. taxes)'!J49=0,(ISERROR('5.5.1 (excl. taxes)'!J49/'5.5.1 (excl. taxes)'!J48-1))),"",('5.5.1 (excl. taxes)'!J49/'5.5.1 (excl. taxes)'!J48-1))</f>
        <v>3.9050765583995339E-2</v>
      </c>
      <c r="K21" s="233">
        <f>IF(OR('5.5.1 (excl. taxes)'!K48=0,'5.5.1 (excl. taxes)'!K49=0,(ISERROR('5.5.1 (excl. taxes)'!K49/'5.5.1 (excl. taxes)'!K48-1))),"",('5.5.1 (excl. taxes)'!K49/'5.5.1 (excl. taxes)'!K48-1))</f>
        <v>0.14129101776490849</v>
      </c>
      <c r="L21" s="233">
        <f>IF(OR('5.5.1 (excl. taxes)'!L48=0,'5.5.1 (excl. taxes)'!L49=0,(ISERROR('5.5.1 (excl. taxes)'!L49/'5.5.1 (excl. taxes)'!L48-1))),"",('5.5.1 (excl. taxes)'!L49/'5.5.1 (excl. taxes)'!L48-1))</f>
        <v>7.9047571802971728E-2</v>
      </c>
      <c r="M21" s="233">
        <f>IF(OR('5.5.1 (excl. taxes)'!M48=0,'5.5.1 (excl. taxes)'!M49=0,(ISERROR('5.5.1 (excl. taxes)'!M49/'5.5.1 (excl. taxes)'!M48-1))),"",('5.5.1 (excl. taxes)'!M49/'5.5.1 (excl. taxes)'!M48-1))</f>
        <v>-5.8969402893952472E-2</v>
      </c>
      <c r="N21" s="233">
        <f>IF(OR('5.5.1 (excl. taxes)'!N48=0,'5.5.1 (excl. taxes)'!N49=0,(ISERROR('5.5.1 (excl. taxes)'!N49/'5.5.1 (excl. taxes)'!N48-1))),"",('5.5.1 (excl. taxes)'!N49/'5.5.1 (excl. taxes)'!N48-1))</f>
        <v>3.4120296427941232E-2</v>
      </c>
      <c r="O21" s="233">
        <f>IF(OR('5.5.1 (excl. taxes)'!O48=0,'5.5.1 (excl. taxes)'!O49=0,(ISERROR('5.5.1 (excl. taxes)'!O49/'5.5.1 (excl. taxes)'!O48-1))),"",('5.5.1 (excl. taxes)'!O49/'5.5.1 (excl. taxes)'!O48-1))</f>
        <v>5.775995004614054E-2</v>
      </c>
      <c r="P21" s="233">
        <f>IF(OR('5.5.1 (excl. taxes)'!P48=0,'5.5.1 (excl. taxes)'!P49=0,(ISERROR('5.5.1 (excl. taxes)'!P49/'5.5.1 (excl. taxes)'!P48-1))),"",('5.5.1 (excl. taxes)'!P49/'5.5.1 (excl. taxes)'!P48-1))</f>
        <v>7.762767710049423E-2</v>
      </c>
      <c r="Q21" s="233">
        <f>IF(OR('5.5.1 (excl. taxes)'!Q48=0,'5.5.1 (excl. taxes)'!Q49=0,(ISERROR('5.5.1 (excl. taxes)'!Q49/'5.5.1 (excl. taxes)'!Q48-1))),"",('5.5.1 (excl. taxes)'!Q49/'5.5.1 (excl. taxes)'!Q48-1))</f>
        <v>1.0618981221517831E-2</v>
      </c>
      <c r="R21" s="233">
        <f>IF(OR('5.5.1 (excl. taxes)'!R48=0,'5.5.1 (excl. taxes)'!R49=0,(ISERROR('5.5.1 (excl. taxes)'!R49/'5.5.1 (excl. taxes)'!R48-1))),"",('5.5.1 (excl. taxes)'!R49/'5.5.1 (excl. taxes)'!R48-1))</f>
        <v>5.3347156252041561E-3</v>
      </c>
      <c r="S21" s="233">
        <f>IF(OR('5.5.1 (excl. taxes)'!S48=0,'5.5.1 (excl. taxes)'!S49=0,(ISERROR('5.5.1 (excl. taxes)'!S49/'5.5.1 (excl. taxes)'!S48-1))),"",('5.5.1 (excl. taxes)'!S49/'5.5.1 (excl. taxes)'!S48-1))</f>
        <v>8.3881128841989838E-2</v>
      </c>
      <c r="T21" s="233">
        <f>IF(OR('5.5.1 (excl. taxes)'!T48=0,'5.5.1 (excl. taxes)'!T49=0,(ISERROR('5.5.1 (excl. taxes)'!T49/'5.5.1 (excl. taxes)'!T48-1))),"",('5.5.1 (excl. taxes)'!T49/'5.5.1 (excl. taxes)'!T48-1))</f>
        <v>-1.5181711252203134E-2</v>
      </c>
      <c r="U21" s="233">
        <f>IF(OR('5.5.1 (excl. taxes)'!U48=0,'5.5.1 (excl. taxes)'!U49=0,(ISERROR('5.5.1 (excl. taxes)'!U49/'5.5.1 (excl. taxes)'!U48-1))),"",('5.5.1 (excl. taxes)'!U49/'5.5.1 (excl. taxes)'!U48-1))</f>
        <v>1.890284656957042E-2</v>
      </c>
      <c r="V21" s="233">
        <f>IF(OR('5.5.1 (excl. taxes)'!V48=0,'5.5.1 (excl. taxes)'!V49=0,(ISERROR('5.5.1 (excl. taxes)'!V49/'5.5.1 (excl. taxes)'!V48-1))),"",('5.5.1 (excl. taxes)'!V49/'5.5.1 (excl. taxes)'!V48-1))</f>
        <v>-2.2737775082492862E-2</v>
      </c>
      <c r="W21" s="233">
        <f>IF(OR('5.5.1 (excl. taxes)'!W48=0,'5.5.1 (excl. taxes)'!W49=0,(ISERROR('5.5.1 (excl. taxes)'!W49/'5.5.1 (excl. taxes)'!W48-1))),"",('5.5.1 (excl. taxes)'!W49/'5.5.1 (excl. taxes)'!W48-1))</f>
        <v>-5.5071536551525968E-2</v>
      </c>
      <c r="X21" s="233">
        <f>IF(OR('5.5.1 (excl. taxes)'!X48=0,'5.5.1 (excl. taxes)'!X49=0,(ISERROR('5.5.1 (excl. taxes)'!X49/'5.5.1 (excl. taxes)'!X48-1))),"",('5.5.1 (excl. taxes)'!X49/'5.5.1 (excl. taxes)'!X48-1))</f>
        <v>0.21211048417220235</v>
      </c>
      <c r="Y21" s="233">
        <f>IF(OR('5.5.1 (excl. taxes)'!Y48=0,'5.5.1 (excl. taxes)'!Y49=0,(ISERROR('5.5.1 (excl. taxes)'!Y49/'5.5.1 (excl. taxes)'!Y48-1))),"",('5.5.1 (excl. taxes)'!Y49/'5.5.1 (excl. taxes)'!Y48-1))</f>
        <v>1.3370938836187785E-2</v>
      </c>
      <c r="Z21" s="233">
        <f>IF(OR('5.5.1 (excl. taxes)'!Z48=0,'5.5.1 (excl. taxes)'!Z49=0,(ISERROR('5.5.1 (excl. taxes)'!Z49/'5.5.1 (excl. taxes)'!Z48-1))),"",('5.5.1 (excl. taxes)'!Z49/'5.5.1 (excl. taxes)'!Z48-1))</f>
        <v>4.4514204124342704E-2</v>
      </c>
      <c r="AA21" s="233">
        <f>IF(OR('5.5.1 (excl. taxes)'!AA48=0,'5.5.1 (excl. taxes)'!AA49=0,(ISERROR('5.5.1 (excl. taxes)'!AA49/'5.5.1 (excl. taxes)'!AA48-1))),"",('5.5.1 (excl. taxes)'!AA49/'5.5.1 (excl. taxes)'!AA48-1))</f>
        <v>-3.7053242047362267E-2</v>
      </c>
      <c r="AB21" s="233">
        <f>IF(OR('5.5.1 (excl. taxes)'!AB48=0,'5.5.1 (excl. taxes)'!AB49=0,(ISERROR('5.5.1 (excl. taxes)'!AB49/'5.5.1 (excl. taxes)'!AB48-1))),"",('5.5.1 (excl. taxes)'!AB49/'5.5.1 (excl. taxes)'!AB48-1))</f>
        <v>-0.11360647859278272</v>
      </c>
      <c r="AC21" s="233">
        <f>IF(OR('5.5.1 (excl. taxes)'!AC48=0,'5.5.1 (excl. taxes)'!AC49=0,(ISERROR('5.5.1 (excl. taxes)'!AC49/'5.5.1 (excl. taxes)'!AC48-1))),"",('5.5.1 (excl. taxes)'!AC49/'5.5.1 (excl. taxes)'!AC48-1))</f>
        <v>-3.5872694270624006E-2</v>
      </c>
    </row>
    <row r="22" spans="1:29" ht="14.25" customHeight="1" x14ac:dyDescent="0.25">
      <c r="A22" s="280" t="s">
        <v>92</v>
      </c>
      <c r="B22" s="233">
        <f>IF(OR('5.5.1 (excl. taxes)'!B49=0,'5.5.1 (excl. taxes)'!B50=0,(ISERROR('5.5.1 (excl. taxes)'!B50/'5.5.1 (excl. taxes)'!B49-1))),"",('5.5.1 (excl. taxes)'!B50/'5.5.1 (excl. taxes)'!B49-1))</f>
        <v>3.9876459725911362E-2</v>
      </c>
      <c r="C22" s="233">
        <f>IF(OR('5.5.1 (excl. taxes)'!C49=0,'5.5.1 (excl. taxes)'!C50=0,(ISERROR('5.5.1 (excl. taxes)'!C50/'5.5.1 (excl. taxes)'!C49-1))),"",('5.5.1 (excl. taxes)'!C50/'5.5.1 (excl. taxes)'!C49-1))</f>
        <v>7.1529229672639971E-4</v>
      </c>
      <c r="D22" s="233">
        <f>IF(OR('5.5.1 (excl. taxes)'!D49=0,'5.5.1 (excl. taxes)'!D50=0,(ISERROR('5.5.1 (excl. taxes)'!D50/'5.5.1 (excl. taxes)'!D49-1))),"",('5.5.1 (excl. taxes)'!D50/'5.5.1 (excl. taxes)'!D49-1))</f>
        <v>-3.6325901223954737E-3</v>
      </c>
      <c r="E22" s="233">
        <f>IF(OR('5.5.1 (excl. taxes)'!E49=0,'5.5.1 (excl. taxes)'!E50=0,(ISERROR('5.5.1 (excl. taxes)'!E50/'5.5.1 (excl. taxes)'!E49-1))),"",('5.5.1 (excl. taxes)'!E50/'5.5.1 (excl. taxes)'!E49-1))</f>
        <v>9.628892340137285E-2</v>
      </c>
      <c r="F22" s="233">
        <f>IF(OR('5.5.1 (excl. taxes)'!F49=0,'5.5.1 (excl. taxes)'!F50=0,(ISERROR('5.5.1 (excl. taxes)'!F50/'5.5.1 (excl. taxes)'!F49-1))),"",('5.5.1 (excl. taxes)'!F50/'5.5.1 (excl. taxes)'!F49-1))</f>
        <v>3.8063068111558795E-2</v>
      </c>
      <c r="G22" s="233">
        <f>IF(OR('5.5.1 (excl. taxes)'!G49=0,'5.5.1 (excl. taxes)'!G50=0,(ISERROR('5.5.1 (excl. taxes)'!G50/'5.5.1 (excl. taxes)'!G49-1))),"",('5.5.1 (excl. taxes)'!G50/'5.5.1 (excl. taxes)'!G49-1))</f>
        <v>4.6273856963914284E-3</v>
      </c>
      <c r="H22" s="233">
        <f>IF(OR('5.5.1 (excl. taxes)'!H49=0,'5.5.1 (excl. taxes)'!H50=0,(ISERROR('5.5.1 (excl. taxes)'!H50/'5.5.1 (excl. taxes)'!H49-1))),"",('5.5.1 (excl. taxes)'!H50/'5.5.1 (excl. taxes)'!H49-1))</f>
        <v>3.4367173449635136E-2</v>
      </c>
      <c r="I22" s="233">
        <f>IF(OR('5.5.1 (excl. taxes)'!I49=0,'5.5.1 (excl. taxes)'!I50=0,(ISERROR('5.5.1 (excl. taxes)'!I50/'5.5.1 (excl. taxes)'!I49-1))),"",('5.5.1 (excl. taxes)'!I50/'5.5.1 (excl. taxes)'!I49-1))</f>
        <v>5.2175465518656816E-2</v>
      </c>
      <c r="J22" s="233">
        <f>IF(OR('5.5.1 (excl. taxes)'!J49=0,'5.5.1 (excl. taxes)'!J50=0,(ISERROR('5.5.1 (excl. taxes)'!J50/'5.5.1 (excl. taxes)'!J49-1))),"",('5.5.1 (excl. taxes)'!J50/'5.5.1 (excl. taxes)'!J49-1))</f>
        <v>1.7494101678487972E-2</v>
      </c>
      <c r="K22" s="233">
        <f>IF(OR('5.5.1 (excl. taxes)'!K49=0,'5.5.1 (excl. taxes)'!K50=0,(ISERROR('5.5.1 (excl. taxes)'!K50/'5.5.1 (excl. taxes)'!K49-1))),"",('5.5.1 (excl. taxes)'!K50/'5.5.1 (excl. taxes)'!K49-1))</f>
        <v>6.9442982069058967E-3</v>
      </c>
      <c r="L22" s="233">
        <f>IF(OR('5.5.1 (excl. taxes)'!L49=0,'5.5.1 (excl. taxes)'!L50=0,(ISERROR('5.5.1 (excl. taxes)'!L50/'5.5.1 (excl. taxes)'!L49-1))),"",('5.5.1 (excl. taxes)'!L50/'5.5.1 (excl. taxes)'!L49-1))</f>
        <v>0.14083819091940875</v>
      </c>
      <c r="M22" s="233">
        <f>IF(OR('5.5.1 (excl. taxes)'!M49=0,'5.5.1 (excl. taxes)'!M50=0,(ISERROR('5.5.1 (excl. taxes)'!M50/'5.5.1 (excl. taxes)'!M49-1))),"",('5.5.1 (excl. taxes)'!M50/'5.5.1 (excl. taxes)'!M49-1))</f>
        <v>0.16126001304587501</v>
      </c>
      <c r="N22" s="233">
        <f>IF(OR('5.5.1 (excl. taxes)'!N49=0,'5.5.1 (excl. taxes)'!N50=0,(ISERROR('5.5.1 (excl. taxes)'!N50/'5.5.1 (excl. taxes)'!N49-1))),"",('5.5.1 (excl. taxes)'!N50/'5.5.1 (excl. taxes)'!N49-1))</f>
        <v>-3.4704969990590806E-2</v>
      </c>
      <c r="O22" s="233">
        <f>IF(OR('5.5.1 (excl. taxes)'!O49=0,'5.5.1 (excl. taxes)'!O50=0,(ISERROR('5.5.1 (excl. taxes)'!O50/'5.5.1 (excl. taxes)'!O49-1))),"",('5.5.1 (excl. taxes)'!O50/'5.5.1 (excl. taxes)'!O49-1))</f>
        <v>1.722585270274557E-2</v>
      </c>
      <c r="P22" s="233">
        <f>IF(OR('5.5.1 (excl. taxes)'!P49=0,'5.5.1 (excl. taxes)'!P50=0,(ISERROR('5.5.1 (excl. taxes)'!P50/'5.5.1 (excl. taxes)'!P49-1))),"",('5.5.1 (excl. taxes)'!P50/'5.5.1 (excl. taxes)'!P49-1))</f>
        <v>6.7021341649850186E-2</v>
      </c>
      <c r="Q22" s="233">
        <f>IF(OR('5.5.1 (excl. taxes)'!Q49=0,'5.5.1 (excl. taxes)'!Q50=0,(ISERROR('5.5.1 (excl. taxes)'!Q50/'5.5.1 (excl. taxes)'!Q49-1))),"",('5.5.1 (excl. taxes)'!Q50/'5.5.1 (excl. taxes)'!Q49-1))</f>
        <v>-2.395202609979008E-2</v>
      </c>
      <c r="R22" s="233">
        <f>IF(OR('5.5.1 (excl. taxes)'!R49=0,'5.5.1 (excl. taxes)'!R50=0,(ISERROR('5.5.1 (excl. taxes)'!R50/'5.5.1 (excl. taxes)'!R49-1))),"",('5.5.1 (excl. taxes)'!R50/'5.5.1 (excl. taxes)'!R49-1))</f>
        <v>3.8550244110583831E-2</v>
      </c>
      <c r="S22" s="233">
        <f>IF(OR('5.5.1 (excl. taxes)'!S49=0,'5.5.1 (excl. taxes)'!S50=0,(ISERROR('5.5.1 (excl. taxes)'!S50/'5.5.1 (excl. taxes)'!S49-1))),"",('5.5.1 (excl. taxes)'!S50/'5.5.1 (excl. taxes)'!S49-1))</f>
        <v>9.8200157110442277E-2</v>
      </c>
      <c r="T22" s="233">
        <f>IF(OR('5.5.1 (excl. taxes)'!T49=0,'5.5.1 (excl. taxes)'!T50=0,(ISERROR('5.5.1 (excl. taxes)'!T50/'5.5.1 (excl. taxes)'!T49-1))),"",('5.5.1 (excl. taxes)'!T50/'5.5.1 (excl. taxes)'!T49-1))</f>
        <v>-2.8133976167024954E-2</v>
      </c>
      <c r="U22" s="233">
        <f>IF(OR('5.5.1 (excl. taxes)'!U49=0,'5.5.1 (excl. taxes)'!U50=0,(ISERROR('5.5.1 (excl. taxes)'!U50/'5.5.1 (excl. taxes)'!U49-1))),"",('5.5.1 (excl. taxes)'!U50/'5.5.1 (excl. taxes)'!U49-1))</f>
        <v>0.11043845871809066</v>
      </c>
      <c r="V22" s="233">
        <f>IF(OR('5.5.1 (excl. taxes)'!V49=0,'5.5.1 (excl. taxes)'!V50=0,(ISERROR('5.5.1 (excl. taxes)'!V50/'5.5.1 (excl. taxes)'!V49-1))),"",('5.5.1 (excl. taxes)'!V50/'5.5.1 (excl. taxes)'!V49-1))</f>
        <v>-3.0945010004726381E-2</v>
      </c>
      <c r="W22" s="233">
        <f>IF(OR('5.5.1 (excl. taxes)'!W49=0,'5.5.1 (excl. taxes)'!W50=0,(ISERROR('5.5.1 (excl. taxes)'!W50/'5.5.1 (excl. taxes)'!W49-1))),"",('5.5.1 (excl. taxes)'!W50/'5.5.1 (excl. taxes)'!W49-1))</f>
        <v>-2.930087344055643E-3</v>
      </c>
      <c r="X22" s="233">
        <f>IF(OR('5.5.1 (excl. taxes)'!X49=0,'5.5.1 (excl. taxes)'!X50=0,(ISERROR('5.5.1 (excl. taxes)'!X50/'5.5.1 (excl. taxes)'!X49-1))),"",('5.5.1 (excl. taxes)'!X50/'5.5.1 (excl. taxes)'!X49-1))</f>
        <v>-2.4838405307958555E-2</v>
      </c>
      <c r="Y22" s="233">
        <f>IF(OR('5.5.1 (excl. taxes)'!Y49=0,'5.5.1 (excl. taxes)'!Y50=0,(ISERROR('5.5.1 (excl. taxes)'!Y50/'5.5.1 (excl. taxes)'!Y49-1))),"",('5.5.1 (excl. taxes)'!Y50/'5.5.1 (excl. taxes)'!Y49-1))</f>
        <v>-2.5200576141094833E-2</v>
      </c>
      <c r="Z22" s="233">
        <f>IF(OR('5.5.1 (excl. taxes)'!Z49=0,'5.5.1 (excl. taxes)'!Z50=0,(ISERROR('5.5.1 (excl. taxes)'!Z50/'5.5.1 (excl. taxes)'!Z49-1))),"",('5.5.1 (excl. taxes)'!Z50/'5.5.1 (excl. taxes)'!Z49-1))</f>
        <v>5.7682476341822442E-2</v>
      </c>
      <c r="AA22" s="233">
        <f>IF(OR('5.5.1 (excl. taxes)'!AA49=0,'5.5.1 (excl. taxes)'!AA50=0,(ISERROR('5.5.1 (excl. taxes)'!AA50/'5.5.1 (excl. taxes)'!AA49-1))),"",('5.5.1 (excl. taxes)'!AA50/'5.5.1 (excl. taxes)'!AA49-1))</f>
        <v>4.7626323782058888E-2</v>
      </c>
      <c r="AB22" s="233">
        <f>IF(OR('5.5.1 (excl. taxes)'!AB49=0,'5.5.1 (excl. taxes)'!AB50=0,(ISERROR('5.5.1 (excl. taxes)'!AB50/'5.5.1 (excl. taxes)'!AB49-1))),"",('5.5.1 (excl. taxes)'!AB50/'5.5.1 (excl. taxes)'!AB49-1))</f>
        <v>6.8919343024581803E-2</v>
      </c>
      <c r="AC22" s="233">
        <f>IF(OR('5.5.1 (excl. taxes)'!AC49=0,'5.5.1 (excl. taxes)'!AC50=0,(ISERROR('5.5.1 (excl. taxes)'!AC50/'5.5.1 (excl. taxes)'!AC49-1))),"",('5.5.1 (excl. taxes)'!AC50/'5.5.1 (excl. taxes)'!AC49-1))</f>
        <v>5.881340378102351E-2</v>
      </c>
    </row>
    <row r="23" spans="1:29" ht="14.25" customHeight="1" x14ac:dyDescent="0.25">
      <c r="A23" s="280" t="s">
        <v>112</v>
      </c>
      <c r="B23" s="233">
        <f>IF(OR('5.5.1 (excl. taxes)'!B50=0,'5.5.1 (excl. taxes)'!B51=0,(ISERROR('5.5.1 (excl. taxes)'!B51/'5.5.1 (excl. taxes)'!B50-1))),"",('5.5.1 (excl. taxes)'!B51/'5.5.1 (excl. taxes)'!B50-1))</f>
        <v>4.8566452215639266E-2</v>
      </c>
      <c r="C23" s="233">
        <f>IF(OR('5.5.1 (excl. taxes)'!C50=0,'5.5.1 (excl. taxes)'!C51=0,(ISERROR('5.5.1 (excl. taxes)'!C51/'5.5.1 (excl. taxes)'!C50-1))),"",('5.5.1 (excl. taxes)'!C51/'5.5.1 (excl. taxes)'!C50-1))</f>
        <v>-3.5019011947922341E-2</v>
      </c>
      <c r="D23" s="233">
        <f>IF(OR('5.5.1 (excl. taxes)'!D50=0,'5.5.1 (excl. taxes)'!D51=0,(ISERROR('5.5.1 (excl. taxes)'!D51/'5.5.1 (excl. taxes)'!D50-1))),"",('5.5.1 (excl. taxes)'!D51/'5.5.1 (excl. taxes)'!D50-1))</f>
        <v>-9.5971208701122079E-2</v>
      </c>
      <c r="E23" s="233">
        <f>IF(OR('5.5.1 (excl. taxes)'!E50=0,'5.5.1 (excl. taxes)'!E51=0,(ISERROR('5.5.1 (excl. taxes)'!E51/'5.5.1 (excl. taxes)'!E50-1))),"",('5.5.1 (excl. taxes)'!E51/'5.5.1 (excl. taxes)'!E50-1))</f>
        <v>2.3868843163796782E-3</v>
      </c>
      <c r="F23" s="233">
        <f>IF(OR('5.5.1 (excl. taxes)'!F50=0,'5.5.1 (excl. taxes)'!F51=0,(ISERROR('5.5.1 (excl. taxes)'!F51/'5.5.1 (excl. taxes)'!F50-1))),"",('5.5.1 (excl. taxes)'!F51/'5.5.1 (excl. taxes)'!F50-1))</f>
        <v>8.875830108809879E-2</v>
      </c>
      <c r="G23" s="233">
        <f>IF(OR('5.5.1 (excl. taxes)'!G50=0,'5.5.1 (excl. taxes)'!G51=0,(ISERROR('5.5.1 (excl. taxes)'!G51/'5.5.1 (excl. taxes)'!G50-1))),"",('5.5.1 (excl. taxes)'!G51/'5.5.1 (excl. taxes)'!G50-1))</f>
        <v>4.4499414775824198E-2</v>
      </c>
      <c r="H23" s="233" t="str">
        <f>IF(OR('5.5.1 (excl. taxes)'!H50=0,'5.5.1 (excl. taxes)'!H51=0,(ISERROR('5.5.1 (excl. taxes)'!H51/'5.5.1 (excl. taxes)'!H50-1))),"",('5.5.1 (excl. taxes)'!H51/'5.5.1 (excl. taxes)'!H50-1))</f>
        <v/>
      </c>
      <c r="I23" s="233">
        <f>IF(OR('5.5.1 (excl. taxes)'!I50=0,'5.5.1 (excl. taxes)'!I51=0,(ISERROR('5.5.1 (excl. taxes)'!I51/'5.5.1 (excl. taxes)'!I50-1))),"",('5.5.1 (excl. taxes)'!I51/'5.5.1 (excl. taxes)'!I50-1))</f>
        <v>5.7233520168200602E-3</v>
      </c>
      <c r="J23" s="233" t="str">
        <f>IF(OR('5.5.1 (excl. taxes)'!J50=0,'5.5.1 (excl. taxes)'!J51=0,(ISERROR('5.5.1 (excl. taxes)'!J51/'5.5.1 (excl. taxes)'!J50-1))),"",('5.5.1 (excl. taxes)'!J51/'5.5.1 (excl. taxes)'!J50-1))</f>
        <v/>
      </c>
      <c r="K23" s="233">
        <f>IF(OR('5.5.1 (excl. taxes)'!K50=0,'5.5.1 (excl. taxes)'!K51=0,(ISERROR('5.5.1 (excl. taxes)'!K51/'5.5.1 (excl. taxes)'!K50-1))),"",('5.5.1 (excl. taxes)'!K51/'5.5.1 (excl. taxes)'!K50-1))</f>
        <v>0.12698604269814484</v>
      </c>
      <c r="L23" s="233">
        <f>IF(OR('5.5.1 (excl. taxes)'!L50=0,'5.5.1 (excl. taxes)'!L51=0,(ISERROR('5.5.1 (excl. taxes)'!L51/'5.5.1 (excl. taxes)'!L50-1))),"",('5.5.1 (excl. taxes)'!L51/'5.5.1 (excl. taxes)'!L50-1))</f>
        <v>-2.526723557384225E-2</v>
      </c>
      <c r="M23" s="233">
        <f>IF(OR('5.5.1 (excl. taxes)'!M50=0,'5.5.1 (excl. taxes)'!M51=0,(ISERROR('5.5.1 (excl. taxes)'!M51/'5.5.1 (excl. taxes)'!M50-1))),"",('5.5.1 (excl. taxes)'!M51/'5.5.1 (excl. taxes)'!M50-1))</f>
        <v>-3.2570660936864781E-2</v>
      </c>
      <c r="N23" s="233">
        <f>IF(OR('5.5.1 (excl. taxes)'!N50=0,'5.5.1 (excl. taxes)'!N51=0,(ISERROR('5.5.1 (excl. taxes)'!N51/'5.5.1 (excl. taxes)'!N50-1))),"",('5.5.1 (excl. taxes)'!N51/'5.5.1 (excl. taxes)'!N50-1))</f>
        <v>-4.9474193423466928E-2</v>
      </c>
      <c r="O23" s="233">
        <f>IF(OR('5.5.1 (excl. taxes)'!O50=0,'5.5.1 (excl. taxes)'!O51=0,(ISERROR('5.5.1 (excl. taxes)'!O51/'5.5.1 (excl. taxes)'!O50-1))),"",('5.5.1 (excl. taxes)'!O51/'5.5.1 (excl. taxes)'!O50-1))</f>
        <v>-0.14352701734745166</v>
      </c>
      <c r="P23" s="233">
        <f>IF(OR('5.5.1 (excl. taxes)'!P50=0,'5.5.1 (excl. taxes)'!P51=0,(ISERROR('5.5.1 (excl. taxes)'!P51/'5.5.1 (excl. taxes)'!P50-1))),"",('5.5.1 (excl. taxes)'!P51/'5.5.1 (excl. taxes)'!P50-1))</f>
        <v>1.6116052495844801E-3</v>
      </c>
      <c r="Q23" s="233">
        <f>IF(OR('5.5.1 (excl. taxes)'!Q50=0,'5.5.1 (excl. taxes)'!Q51=0,(ISERROR('5.5.1 (excl. taxes)'!Q51/'5.5.1 (excl. taxes)'!Q50-1))),"",('5.5.1 (excl. taxes)'!Q51/'5.5.1 (excl. taxes)'!Q50-1))</f>
        <v>-0.10048385368051604</v>
      </c>
      <c r="R23" s="233">
        <f>IF(OR('5.5.1 (excl. taxes)'!R50=0,'5.5.1 (excl. taxes)'!R51=0,(ISERROR('5.5.1 (excl. taxes)'!R51/'5.5.1 (excl. taxes)'!R50-1))),"",('5.5.1 (excl. taxes)'!R51/'5.5.1 (excl. taxes)'!R50-1))</f>
        <v>-4.2518161930521048E-2</v>
      </c>
      <c r="S23" s="233">
        <f>IF(OR('5.5.1 (excl. taxes)'!S50=0,'5.5.1 (excl. taxes)'!S51=0,(ISERROR('5.5.1 (excl. taxes)'!S51/'5.5.1 (excl. taxes)'!S50-1))),"",('5.5.1 (excl. taxes)'!S51/'5.5.1 (excl. taxes)'!S50-1))</f>
        <v>5.1459752454801944E-2</v>
      </c>
      <c r="T23" s="233">
        <f>IF(OR('5.5.1 (excl. taxes)'!T50=0,'5.5.1 (excl. taxes)'!T51=0,(ISERROR('5.5.1 (excl. taxes)'!T51/'5.5.1 (excl. taxes)'!T50-1))),"",('5.5.1 (excl. taxes)'!T51/'5.5.1 (excl. taxes)'!T50-1))</f>
        <v>-6.007388149934112E-2</v>
      </c>
      <c r="U23" s="233">
        <f>IF(OR('5.5.1 (excl. taxes)'!U50=0,'5.5.1 (excl. taxes)'!U51=0,(ISERROR('5.5.1 (excl. taxes)'!U51/'5.5.1 (excl. taxes)'!U50-1))),"",('5.5.1 (excl. taxes)'!U51/'5.5.1 (excl. taxes)'!U50-1))</f>
        <v>-1.6699907277371473E-2</v>
      </c>
      <c r="V23" s="233">
        <f>IF(OR('5.5.1 (excl. taxes)'!V50=0,'5.5.1 (excl. taxes)'!V51=0,(ISERROR('5.5.1 (excl. taxes)'!V51/'5.5.1 (excl. taxes)'!V50-1))),"",('5.5.1 (excl. taxes)'!V51/'5.5.1 (excl. taxes)'!V50-1))</f>
        <v>1.0036089102320345E-2</v>
      </c>
      <c r="W23" s="233">
        <f>IF(OR('5.5.1 (excl. taxes)'!W50=0,'5.5.1 (excl. taxes)'!W51=0,(ISERROR('5.5.1 (excl. taxes)'!W51/'5.5.1 (excl. taxes)'!W50-1))),"",('5.5.1 (excl. taxes)'!W51/'5.5.1 (excl. taxes)'!W50-1))</f>
        <v>-1.3339193477611588E-2</v>
      </c>
      <c r="X23" s="233">
        <f>IF(OR('5.5.1 (excl. taxes)'!X50=0,'5.5.1 (excl. taxes)'!X51=0,(ISERROR('5.5.1 (excl. taxes)'!X51/'5.5.1 (excl. taxes)'!X50-1))),"",('5.5.1 (excl. taxes)'!X51/'5.5.1 (excl. taxes)'!X50-1))</f>
        <v>-0.4103472015174735</v>
      </c>
      <c r="Y23" s="233">
        <f>IF(OR('5.5.1 (excl. taxes)'!Y50=0,'5.5.1 (excl. taxes)'!Y51=0,(ISERROR('5.5.1 (excl. taxes)'!Y51/'5.5.1 (excl. taxes)'!Y50-1))),"",('5.5.1 (excl. taxes)'!Y51/'5.5.1 (excl. taxes)'!Y50-1))</f>
        <v>8.3408284446928826E-2</v>
      </c>
      <c r="Z23" s="233">
        <f>IF(OR('5.5.1 (excl. taxes)'!Z50=0,'5.5.1 (excl. taxes)'!Z51=0,(ISERROR('5.5.1 (excl. taxes)'!Z51/'5.5.1 (excl. taxes)'!Z50-1))),"",('5.5.1 (excl. taxes)'!Z51/'5.5.1 (excl. taxes)'!Z50-1))</f>
        <v>7.9615261669662374E-2</v>
      </c>
      <c r="AA23" s="233">
        <f>IF(OR('5.5.1 (excl. taxes)'!AA50=0,'5.5.1 (excl. taxes)'!AA51=0,(ISERROR('5.5.1 (excl. taxes)'!AA51/'5.5.1 (excl. taxes)'!AA50-1))),"",('5.5.1 (excl. taxes)'!AA51/'5.5.1 (excl. taxes)'!AA50-1))</f>
        <v>5.280365601292103E-2</v>
      </c>
      <c r="AB23" s="233">
        <f>IF(OR('5.5.1 (excl. taxes)'!AB50=0,'5.5.1 (excl. taxes)'!AB51=0,(ISERROR('5.5.1 (excl. taxes)'!AB51/'5.5.1 (excl. taxes)'!AB50-1))),"",('5.5.1 (excl. taxes)'!AB51/'5.5.1 (excl. taxes)'!AB50-1))</f>
        <v>-3.4206661021042306E-2</v>
      </c>
      <c r="AC23" s="233" t="str">
        <f>IF(OR('5.5.1 (excl. taxes)'!AC50=0,'5.5.1 (excl. taxes)'!AC51=0,(ISERROR('5.5.1 (excl. taxes)'!AC51/'5.5.1 (excl. taxes)'!AC50-1))),"",('5.5.1 (excl. taxes)'!AC51/'5.5.1 (excl. taxes)'!AC50-1))</f>
        <v/>
      </c>
    </row>
    <row r="24" spans="1:29" ht="14.25" customHeight="1" x14ac:dyDescent="0.25">
      <c r="A24" s="280" t="s">
        <v>122</v>
      </c>
      <c r="B24" s="233">
        <f>IF(OR('5.5.1 (excl. taxes)'!B51=0,'5.5.1 (excl. taxes)'!B52=0,(ISERROR('5.5.1 (excl. taxes)'!B52/'5.5.1 (excl. taxes)'!B51-1))),"",('5.5.1 (excl. taxes)'!B52/'5.5.1 (excl. taxes)'!B51-1))</f>
        <v>-4.7192634759168905E-3</v>
      </c>
      <c r="C24" s="233">
        <f>IF(OR('5.5.1 (excl. taxes)'!C51=0,'5.5.1 (excl. taxes)'!C52=0,(ISERROR('5.5.1 (excl. taxes)'!C52/'5.5.1 (excl. taxes)'!C51-1))),"",('5.5.1 (excl. taxes)'!C52/'5.5.1 (excl. taxes)'!C51-1))</f>
        <v>6.8502075651388772E-4</v>
      </c>
      <c r="D24" s="233">
        <f>IF(OR('5.5.1 (excl. taxes)'!D51=0,'5.5.1 (excl. taxes)'!D52=0,(ISERROR('5.5.1 (excl. taxes)'!D52/'5.5.1 (excl. taxes)'!D51-1))),"",('5.5.1 (excl. taxes)'!D52/'5.5.1 (excl. taxes)'!D51-1))</f>
        <v>0.26743247913727686</v>
      </c>
      <c r="E24" s="233">
        <f>IF(OR('5.5.1 (excl. taxes)'!E51=0,'5.5.1 (excl. taxes)'!E52=0,(ISERROR('5.5.1 (excl. taxes)'!E52/'5.5.1 (excl. taxes)'!E51-1))),"",('5.5.1 (excl. taxes)'!E52/'5.5.1 (excl. taxes)'!E51-1))</f>
        <v>2.3931878368679937E-2</v>
      </c>
      <c r="F24" s="233">
        <f>IF(OR('5.5.1 (excl. taxes)'!F51=0,'5.5.1 (excl. taxes)'!F52=0,(ISERROR('5.5.1 (excl. taxes)'!F52/'5.5.1 (excl. taxes)'!F51-1))),"",('5.5.1 (excl. taxes)'!F52/'5.5.1 (excl. taxes)'!F51-1))</f>
        <v>4.4828793534175126E-3</v>
      </c>
      <c r="G24" s="233">
        <f>IF(OR('5.5.1 (excl. taxes)'!G51=0,'5.5.1 (excl. taxes)'!G52=0,(ISERROR('5.5.1 (excl. taxes)'!G52/'5.5.1 (excl. taxes)'!G51-1))),"",('5.5.1 (excl. taxes)'!G52/'5.5.1 (excl. taxes)'!G51-1))</f>
        <v>6.0655373649099564E-2</v>
      </c>
      <c r="H24" s="233" t="str">
        <f>IF(OR('5.5.1 (excl. taxes)'!H51=0,'5.5.1 (excl. taxes)'!H52=0,(ISERROR('5.5.1 (excl. taxes)'!H52/'5.5.1 (excl. taxes)'!H51-1))),"",('5.5.1 (excl. taxes)'!H52/'5.5.1 (excl. taxes)'!H51-1))</f>
        <v/>
      </c>
      <c r="I24" s="233">
        <f>IF(OR('5.5.1 (excl. taxes)'!I51=0,'5.5.1 (excl. taxes)'!I52=0,(ISERROR('5.5.1 (excl. taxes)'!I52/'5.5.1 (excl. taxes)'!I51-1))),"",('5.5.1 (excl. taxes)'!I52/'5.5.1 (excl. taxes)'!I51-1))</f>
        <v>5.77134542474802E-2</v>
      </c>
      <c r="J24" s="233" t="str">
        <f>IF(OR('5.5.1 (excl. taxes)'!J51=0,'5.5.1 (excl. taxes)'!J52=0,(ISERROR('5.5.1 (excl. taxes)'!J52/'5.5.1 (excl. taxes)'!J51-1))),"",('5.5.1 (excl. taxes)'!J52/'5.5.1 (excl. taxes)'!J51-1))</f>
        <v/>
      </c>
      <c r="K24" s="233">
        <f>IF(OR('5.5.1 (excl. taxes)'!K51=0,'5.5.1 (excl. taxes)'!K52=0,(ISERROR('5.5.1 (excl. taxes)'!K52/'5.5.1 (excl. taxes)'!K51-1))),"",('5.5.1 (excl. taxes)'!K52/'5.5.1 (excl. taxes)'!K51-1))</f>
        <v>-4.0335522256837897E-2</v>
      </c>
      <c r="L24" s="233">
        <f>IF(OR('5.5.1 (excl. taxes)'!L51=0,'5.5.1 (excl. taxes)'!L52=0,(ISERROR('5.5.1 (excl. taxes)'!L52/'5.5.1 (excl. taxes)'!L51-1))),"",('5.5.1 (excl. taxes)'!L52/'5.5.1 (excl. taxes)'!L51-1))</f>
        <v>7.0476344542426572E-2</v>
      </c>
      <c r="M24" s="233">
        <f>IF(OR('5.5.1 (excl. taxes)'!M51=0,'5.5.1 (excl. taxes)'!M52=0,(ISERROR('5.5.1 (excl. taxes)'!M52/'5.5.1 (excl. taxes)'!M51-1))),"",('5.5.1 (excl. taxes)'!M52/'5.5.1 (excl. taxes)'!M51-1))</f>
        <v>-2.4664664786738011E-2</v>
      </c>
      <c r="N24" s="233">
        <f>IF(OR('5.5.1 (excl. taxes)'!N51=0,'5.5.1 (excl. taxes)'!N52=0,(ISERROR('5.5.1 (excl. taxes)'!N52/'5.5.1 (excl. taxes)'!N51-1))),"",('5.5.1 (excl. taxes)'!N52/'5.5.1 (excl. taxes)'!N51-1))</f>
        <v>9.8792727988112006E-2</v>
      </c>
      <c r="O24" s="233" t="str">
        <f>IF(OR('5.5.1 (excl. taxes)'!O51=0,'5.5.1 (excl. taxes)'!O52=0,(ISERROR('5.5.1 (excl. taxes)'!O52/'5.5.1 (excl. taxes)'!O51-1))),"",('5.5.1 (excl. taxes)'!O52/'5.5.1 (excl. taxes)'!O51-1))</f>
        <v/>
      </c>
      <c r="P24" s="233">
        <f>IF(OR('5.5.1 (excl. taxes)'!P51=0,'5.5.1 (excl. taxes)'!P52=0,(ISERROR('5.5.1 (excl. taxes)'!P52/'5.5.1 (excl. taxes)'!P51-1))),"",('5.5.1 (excl. taxes)'!P52/'5.5.1 (excl. taxes)'!P51-1))</f>
        <v>0.10491999857939982</v>
      </c>
      <c r="Q24" s="233">
        <f>IF(OR('5.5.1 (excl. taxes)'!Q51=0,'5.5.1 (excl. taxes)'!Q52=0,(ISERROR('5.5.1 (excl. taxes)'!Q52/'5.5.1 (excl. taxes)'!Q51-1))),"",('5.5.1 (excl. taxes)'!Q52/'5.5.1 (excl. taxes)'!Q51-1))</f>
        <v>-5.7826517431995295E-2</v>
      </c>
      <c r="R24" s="233">
        <f>IF(OR('5.5.1 (excl. taxes)'!R51=0,'5.5.1 (excl. taxes)'!R52=0,(ISERROR('5.5.1 (excl. taxes)'!R52/'5.5.1 (excl. taxes)'!R51-1))),"",('5.5.1 (excl. taxes)'!R52/'5.5.1 (excl. taxes)'!R51-1))</f>
        <v>6.8077370622348754E-2</v>
      </c>
      <c r="S24" s="233">
        <f>IF(OR('5.5.1 (excl. taxes)'!S51=0,'5.5.1 (excl. taxes)'!S52=0,(ISERROR('5.5.1 (excl. taxes)'!S52/'5.5.1 (excl. taxes)'!S51-1))),"",('5.5.1 (excl. taxes)'!S52/'5.5.1 (excl. taxes)'!S51-1))</f>
        <v>-2.3519935642499989E-2</v>
      </c>
      <c r="T24" s="233">
        <f>IF(OR('5.5.1 (excl. taxes)'!T51=0,'5.5.1 (excl. taxes)'!T52=0,(ISERROR('5.5.1 (excl. taxes)'!T52/'5.5.1 (excl. taxes)'!T51-1))),"",('5.5.1 (excl. taxes)'!T52/'5.5.1 (excl. taxes)'!T51-1))</f>
        <v>-4.6393044726836363E-2</v>
      </c>
      <c r="U24" s="233">
        <f>IF(OR('5.5.1 (excl. taxes)'!U51=0,'5.5.1 (excl. taxes)'!U52=0,(ISERROR('5.5.1 (excl. taxes)'!U52/'5.5.1 (excl. taxes)'!U51-1))),"",('5.5.1 (excl. taxes)'!U52/'5.5.1 (excl. taxes)'!U51-1))</f>
        <v>-0.12286179309318346</v>
      </c>
      <c r="V24" s="233">
        <f>IF(OR('5.5.1 (excl. taxes)'!V51=0,'5.5.1 (excl. taxes)'!V52=0,(ISERROR('5.5.1 (excl. taxes)'!V52/'5.5.1 (excl. taxes)'!V51-1))),"",('5.5.1 (excl. taxes)'!V52/'5.5.1 (excl. taxes)'!V51-1))</f>
        <v>-2.7325342865344271E-2</v>
      </c>
      <c r="W24" s="233" t="str">
        <f>IF(OR('5.5.1 (excl. taxes)'!W51=0,'5.5.1 (excl. taxes)'!W52=0,(ISERROR('5.5.1 (excl. taxes)'!W52/'5.5.1 (excl. taxes)'!W51-1))),"",('5.5.1 (excl. taxes)'!W52/'5.5.1 (excl. taxes)'!W51-1))</f>
        <v/>
      </c>
      <c r="X24" s="233">
        <f>IF(OR('5.5.1 (excl. taxes)'!X51=0,'5.5.1 (excl. taxes)'!X52=0,(ISERROR('5.5.1 (excl. taxes)'!X52/'5.5.1 (excl. taxes)'!X51-1))),"",('5.5.1 (excl. taxes)'!X52/'5.5.1 (excl. taxes)'!X51-1))</f>
        <v>1.3881048785432277</v>
      </c>
      <c r="Y24" s="233">
        <f>IF(OR('5.5.1 (excl. taxes)'!Y51=0,'5.5.1 (excl. taxes)'!Y52=0,(ISERROR('5.5.1 (excl. taxes)'!Y52/'5.5.1 (excl. taxes)'!Y51-1))),"",('5.5.1 (excl. taxes)'!Y52/'5.5.1 (excl. taxes)'!Y51-1))</f>
        <v>4.1626161033653686E-2</v>
      </c>
      <c r="Z24" s="233">
        <f>IF(OR('5.5.1 (excl. taxes)'!Z51=0,'5.5.1 (excl. taxes)'!Z52=0,(ISERROR('5.5.1 (excl. taxes)'!Z52/'5.5.1 (excl. taxes)'!Z51-1))),"",('5.5.1 (excl. taxes)'!Z52/'5.5.1 (excl. taxes)'!Z51-1))</f>
        <v>-6.3877900331434923E-2</v>
      </c>
      <c r="AA24" s="233">
        <f>IF(OR('5.5.1 (excl. taxes)'!AA51=0,'5.5.1 (excl. taxes)'!AA52=0,(ISERROR('5.5.1 (excl. taxes)'!AA52/'5.5.1 (excl. taxes)'!AA51-1))),"",('5.5.1 (excl. taxes)'!AA52/'5.5.1 (excl. taxes)'!AA51-1))</f>
        <v>-2.2986168173135146E-2</v>
      </c>
      <c r="AB24" s="233">
        <f>IF(OR('5.5.1 (excl. taxes)'!AB51=0,'5.5.1 (excl. taxes)'!AB52=0,(ISERROR('5.5.1 (excl. taxes)'!AB52/'5.5.1 (excl. taxes)'!AB51-1))),"",('5.5.1 (excl. taxes)'!AB52/'5.5.1 (excl. taxes)'!AB51-1))</f>
        <v>-0.12194357889277141</v>
      </c>
      <c r="AC24" s="233" t="str">
        <f>IF(OR('5.5.1 (excl. taxes)'!AC51=0,'5.5.1 (excl. taxes)'!AC52=0,(ISERROR('5.5.1 (excl. taxes)'!AC52/'5.5.1 (excl. taxes)'!AC51-1))),"",('5.5.1 (excl. taxes)'!AC52/'5.5.1 (excl. taxes)'!AC51-1))</f>
        <v/>
      </c>
    </row>
    <row r="25" spans="1:29" x14ac:dyDescent="0.25">
      <c r="A25" s="281" t="s">
        <v>131</v>
      </c>
      <c r="B25" s="233">
        <f>IF(OR('5.5.1 (excl. taxes)'!B52=0,'5.5.1 (excl. taxes)'!B53=0,(ISERROR('5.5.1 (excl. taxes)'!B53/'5.5.1 (excl. taxes)'!B52-1))),"",('5.5.1 (excl. taxes)'!B53/'5.5.1 (excl. taxes)'!B52-1))</f>
        <v>0.30416876243603319</v>
      </c>
      <c r="C25" s="233">
        <f>IF(OR('5.5.1 (excl. taxes)'!C52=0,'5.5.1 (excl. taxes)'!C53=0,(ISERROR('5.5.1 (excl. taxes)'!C53/'5.5.1 (excl. taxes)'!C52-1))),"",('5.5.1 (excl. taxes)'!C53/'5.5.1 (excl. taxes)'!C52-1))</f>
        <v>0.69010049615893809</v>
      </c>
      <c r="D25" s="233">
        <f>IF(OR('5.5.1 (excl. taxes)'!D52=0,'5.5.1 (excl. taxes)'!D53=0,(ISERROR('5.5.1 (excl. taxes)'!D53/'5.5.1 (excl. taxes)'!D52-1))),"",('5.5.1 (excl. taxes)'!D53/'5.5.1 (excl. taxes)'!D52-1))</f>
        <v>1.2432526446184506</v>
      </c>
      <c r="E25" s="233">
        <f>IF(OR('5.5.1 (excl. taxes)'!E52=0,'5.5.1 (excl. taxes)'!E53=0,(ISERROR('5.5.1 (excl. taxes)'!E53/'5.5.1 (excl. taxes)'!E52-1))),"",('5.5.1 (excl. taxes)'!E53/'5.5.1 (excl. taxes)'!E52-1))</f>
        <v>0.22821208215972111</v>
      </c>
      <c r="F25" s="233">
        <f>IF(OR('5.5.1 (excl. taxes)'!F52=0,'5.5.1 (excl. taxes)'!F53=0,(ISERROR('5.5.1 (excl. taxes)'!F53/'5.5.1 (excl. taxes)'!F52-1))),"",('5.5.1 (excl. taxes)'!F53/'5.5.1 (excl. taxes)'!F52-1))</f>
        <v>0.22793665141462349</v>
      </c>
      <c r="G25" s="233">
        <f>IF(OR('5.5.1 (excl. taxes)'!G52=0,'5.5.1 (excl. taxes)'!G53=0,(ISERROR('5.5.1 (excl. taxes)'!G53/'5.5.1 (excl. taxes)'!G52-1))),"",('5.5.1 (excl. taxes)'!G53/'5.5.1 (excl. taxes)'!G52-1))</f>
        <v>0.32975067312733986</v>
      </c>
      <c r="H25" s="233">
        <f>IF(OR('5.5.1 (excl. taxes)'!H52=0,'5.5.1 (excl. taxes)'!H53=0,(ISERROR('5.5.1 (excl. taxes)'!H53/'5.5.1 (excl. taxes)'!H52-1))),"",('5.5.1 (excl. taxes)'!H53/'5.5.1 (excl. taxes)'!H52-1))</f>
        <v>1.4915518051742089</v>
      </c>
      <c r="I25" s="233">
        <f>IF(OR('5.5.1 (excl. taxes)'!I52=0,'5.5.1 (excl. taxes)'!I53=0,(ISERROR('5.5.1 (excl. taxes)'!I53/'5.5.1 (excl. taxes)'!I52-1))),"",('5.5.1 (excl. taxes)'!I53/'5.5.1 (excl. taxes)'!I52-1))</f>
        <v>0.19960341382816127</v>
      </c>
      <c r="J25" s="233" t="str">
        <f>IF(OR('5.5.1 (excl. taxes)'!J52=0,'5.5.1 (excl. taxes)'!J53=0,(ISERROR('5.5.1 (excl. taxes)'!J53/'5.5.1 (excl. taxes)'!J52-1))),"",('5.5.1 (excl. taxes)'!J53/'5.5.1 (excl. taxes)'!J52-1))</f>
        <v/>
      </c>
      <c r="K25" s="233">
        <f>IF(OR('5.5.1 (excl. taxes)'!K52=0,'5.5.1 (excl. taxes)'!K53=0,(ISERROR('5.5.1 (excl. taxes)'!K53/'5.5.1 (excl. taxes)'!K52-1))),"",('5.5.1 (excl. taxes)'!K53/'5.5.1 (excl. taxes)'!K52-1))</f>
        <v>0.14073495067898167</v>
      </c>
      <c r="L25" s="233">
        <f>IF(OR('5.5.1 (excl. taxes)'!L52=0,'5.5.1 (excl. taxes)'!L53=0,(ISERROR('5.5.1 (excl. taxes)'!L53/'5.5.1 (excl. taxes)'!L52-1))),"",('5.5.1 (excl. taxes)'!L53/'5.5.1 (excl. taxes)'!L52-1))</f>
        <v>0.77791350592416553</v>
      </c>
      <c r="M25" s="233">
        <f>IF(OR('5.5.1 (excl. taxes)'!M52=0,'5.5.1 (excl. taxes)'!M53=0,(ISERROR('5.5.1 (excl. taxes)'!M53/'5.5.1 (excl. taxes)'!M52-1))),"",('5.5.1 (excl. taxes)'!M53/'5.5.1 (excl. taxes)'!M52-1))</f>
        <v>0.60645592111546098</v>
      </c>
      <c r="N25" s="233">
        <f>IF(OR('5.5.1 (excl. taxes)'!N52=0,'5.5.1 (excl. taxes)'!N53=0,(ISERROR('5.5.1 (excl. taxes)'!N53/'5.5.1 (excl. taxes)'!N52-1))),"",('5.5.1 (excl. taxes)'!N53/'5.5.1 (excl. taxes)'!N52-1))</f>
        <v>0.41823958647124604</v>
      </c>
      <c r="O25" s="233" t="str">
        <f>IF(OR('5.5.1 (excl. taxes)'!O52=0,'5.5.1 (excl. taxes)'!O53=0,(ISERROR('5.5.1 (excl. taxes)'!O53/'5.5.1 (excl. taxes)'!O52-1))),"",('5.5.1 (excl. taxes)'!O53/'5.5.1 (excl. taxes)'!O52-1))</f>
        <v/>
      </c>
      <c r="P25" s="233">
        <f>IF(OR('5.5.1 (excl. taxes)'!P52=0,'5.5.1 (excl. taxes)'!P53=0,(ISERROR('5.5.1 (excl. taxes)'!P53/'5.5.1 (excl. taxes)'!P52-1))),"",('5.5.1 (excl. taxes)'!P53/'5.5.1 (excl. taxes)'!P52-1))</f>
        <v>0.58050048458842274</v>
      </c>
      <c r="Q25" s="233" t="str">
        <f>IF(OR('5.5.1 (excl. taxes)'!Q52=0,'5.5.1 (excl. taxes)'!Q53=0,(ISERROR('5.5.1 (excl. taxes)'!Q53/'5.5.1 (excl. taxes)'!Q52-1))),"",('5.5.1 (excl. taxes)'!Q53/'5.5.1 (excl. taxes)'!Q52-1))</f>
        <v/>
      </c>
      <c r="R25" s="233">
        <f>IF(OR('5.5.1 (excl. taxes)'!R52=0,'5.5.1 (excl. taxes)'!R53=0,(ISERROR('5.5.1 (excl. taxes)'!R53/'5.5.1 (excl. taxes)'!R52-1))),"",('5.5.1 (excl. taxes)'!R53/'5.5.1 (excl. taxes)'!R52-1))</f>
        <v>0.12303836007646929</v>
      </c>
      <c r="S25" s="233">
        <f>IF(OR('5.5.1 (excl. taxes)'!S52=0,'5.5.1 (excl. taxes)'!S53=0,(ISERROR('5.5.1 (excl. taxes)'!S53/'5.5.1 (excl. taxes)'!S52-1))),"",('5.5.1 (excl. taxes)'!S53/'5.5.1 (excl. taxes)'!S52-1))</f>
        <v>0.3532419476162143</v>
      </c>
      <c r="T25" s="233">
        <f>IF(OR('5.5.1 (excl. taxes)'!T52=0,'5.5.1 (excl. taxes)'!T53=0,(ISERROR('5.5.1 (excl. taxes)'!T53/'5.5.1 (excl. taxes)'!T52-1))),"",('5.5.1 (excl. taxes)'!T53/'5.5.1 (excl. taxes)'!T52-1))</f>
        <v>-1.9282939680572819E-2</v>
      </c>
      <c r="U25" s="233">
        <f>IF(OR('5.5.1 (excl. taxes)'!U52=0,'5.5.1 (excl. taxes)'!U53=0,(ISERROR('5.5.1 (excl. taxes)'!U53/'5.5.1 (excl. taxes)'!U52-1))),"",('5.5.1 (excl. taxes)'!U53/'5.5.1 (excl. taxes)'!U52-1))</f>
        <v>0.22684446102380074</v>
      </c>
      <c r="V25" s="233">
        <f>IF(OR('5.5.1 (excl. taxes)'!V52=0,'5.5.1 (excl. taxes)'!V53=0,(ISERROR('5.5.1 (excl. taxes)'!V53/'5.5.1 (excl. taxes)'!V52-1))),"",('5.5.1 (excl. taxes)'!V53/'5.5.1 (excl. taxes)'!V52-1))</f>
        <v>9.9106551506121354E-2</v>
      </c>
      <c r="W25" s="233" t="str">
        <f>IF(OR('5.5.1 (excl. taxes)'!W52=0,'5.5.1 (excl. taxes)'!W53=0,(ISERROR('5.5.1 (excl. taxes)'!W53/'5.5.1 (excl. taxes)'!W52-1))),"",('5.5.1 (excl. taxes)'!W53/'5.5.1 (excl. taxes)'!W52-1))</f>
        <v/>
      </c>
      <c r="X25" s="233">
        <f>IF(OR('5.5.1 (excl. taxes)'!X52=0,'5.5.1 (excl. taxes)'!X53=0,(ISERROR('5.5.1 (excl. taxes)'!X53/'5.5.1 (excl. taxes)'!X52-1))),"",('5.5.1 (excl. taxes)'!X53/'5.5.1 (excl. taxes)'!X52-1))</f>
        <v>1.0818889428916254</v>
      </c>
      <c r="Y25" s="233">
        <f>IF(OR('5.5.1 (excl. taxes)'!Y52=0,'5.5.1 (excl. taxes)'!Y53=0,(ISERROR('5.5.1 (excl. taxes)'!Y53/'5.5.1 (excl. taxes)'!Y52-1))),"",('5.5.1 (excl. taxes)'!Y53/'5.5.1 (excl. taxes)'!Y52-1))</f>
        <v>0.19823478309607645</v>
      </c>
      <c r="Z25" s="233">
        <f>IF(OR('5.5.1 (excl. taxes)'!Z52=0,'5.5.1 (excl. taxes)'!Z53=0,(ISERROR('5.5.1 (excl. taxes)'!Z53/'5.5.1 (excl. taxes)'!Z52-1))),"",('5.5.1 (excl. taxes)'!Z53/'5.5.1 (excl. taxes)'!Z52-1))</f>
        <v>0.13705094292645392</v>
      </c>
      <c r="AA25" s="233">
        <f>IF(OR('5.5.1 (excl. taxes)'!AA52=0,'5.5.1 (excl. taxes)'!AA53=0,(ISERROR('5.5.1 (excl. taxes)'!AA53/'5.5.1 (excl. taxes)'!AA52-1))),"",('5.5.1 (excl. taxes)'!AA53/'5.5.1 (excl. taxes)'!AA52-1))</f>
        <v>9.4316997597067687E-2</v>
      </c>
      <c r="AB25" s="233">
        <f>IF(OR('5.5.1 (excl. taxes)'!AB52=0,'5.5.1 (excl. taxes)'!AB53=0,(ISERROR('5.5.1 (excl. taxes)'!AB53/'5.5.1 (excl. taxes)'!AB52-1))),"",('5.5.1 (excl. taxes)'!AB53/'5.5.1 (excl. taxes)'!AB52-1))</f>
        <v>0.12739615074162081</v>
      </c>
      <c r="AC25" s="233" t="str">
        <f>IF(OR('5.5.1 (excl. taxes)'!AC52=0,'5.5.1 (excl. taxes)'!AC53=0,(ISERROR('5.5.1 (excl. taxes)'!AC53/'5.5.1 (excl. taxes)'!AC52-1))),"",('5.5.1 (excl. taxes)'!AC53/'5.5.1 (excl. taxes)'!AC52-1))</f>
        <v/>
      </c>
    </row>
    <row r="26" spans="1:29" x14ac:dyDescent="0.25">
      <c r="A26" s="280" t="s">
        <v>133</v>
      </c>
      <c r="B26" s="233">
        <f>IF(OR('5.5.1 (excl. taxes)'!B53=0,'5.5.1 (excl. taxes)'!B54=0,(ISERROR('5.5.1 (excl. taxes)'!B54/'5.5.1 (excl. taxes)'!B53-1))),"",('5.5.1 (excl. taxes)'!B54/'5.5.1 (excl. taxes)'!B53-1))</f>
        <v>0.61688962504969602</v>
      </c>
      <c r="C26" s="233">
        <f>IF(OR('5.5.1 (excl. taxes)'!C53=0,'5.5.1 (excl. taxes)'!C54=0,(ISERROR('5.5.1 (excl. taxes)'!C54/'5.5.1 (excl. taxes)'!C53-1))),"",('5.5.1 (excl. taxes)'!C54/'5.5.1 (excl. taxes)'!C53-1))</f>
        <v>-2.0569805143682007E-3</v>
      </c>
      <c r="D26" s="233">
        <f>IF(OR('5.5.1 (excl. taxes)'!D53=0,'5.5.1 (excl. taxes)'!D54=0,(ISERROR('5.5.1 (excl. taxes)'!D54/'5.5.1 (excl. taxes)'!D53-1))),"",('5.5.1 (excl. taxes)'!D54/'5.5.1 (excl. taxes)'!D53-1))</f>
        <v>-0.17275952512394599</v>
      </c>
      <c r="E26" s="233">
        <f>IF(OR('5.5.1 (excl. taxes)'!E53=0,'5.5.1 (excl. taxes)'!E54=0,(ISERROR('5.5.1 (excl. taxes)'!E54/'5.5.1 (excl. taxes)'!E53-1))),"",('5.5.1 (excl. taxes)'!E54/'5.5.1 (excl. taxes)'!E53-1))</f>
        <v>0.11597568526935409</v>
      </c>
      <c r="F26" s="233">
        <f>IF(OR('5.5.1 (excl. taxes)'!F53=0,'5.5.1 (excl. taxes)'!F54=0,(ISERROR('5.5.1 (excl. taxes)'!F54/'5.5.1 (excl. taxes)'!F53-1))),"",('5.5.1 (excl. taxes)'!F54/'5.5.1 (excl. taxes)'!F53-1))</f>
        <v>0.25657810378323753</v>
      </c>
      <c r="G26" s="233">
        <f>IF(OR('5.5.1 (excl. taxes)'!G53=0,'5.5.1 (excl. taxes)'!G54=0,(ISERROR('5.5.1 (excl. taxes)'!G54/'5.5.1 (excl. taxes)'!G53-1))),"",('5.5.1 (excl. taxes)'!G54/'5.5.1 (excl. taxes)'!G53-1))</f>
        <v>0.41072540668445168</v>
      </c>
      <c r="H26" s="233">
        <f>IF(OR('5.5.1 (excl. taxes)'!H53=0,'5.5.1 (excl. taxes)'!H54=0,(ISERROR('5.5.1 (excl. taxes)'!H54/'5.5.1 (excl. taxes)'!H53-1))),"",('5.5.1 (excl. taxes)'!H54/'5.5.1 (excl. taxes)'!H53-1))</f>
        <v>-0.20729193773725207</v>
      </c>
      <c r="I26" s="233">
        <f>IF(OR('5.5.1 (excl. taxes)'!I53=0,'5.5.1 (excl. taxes)'!I54=0,(ISERROR('5.5.1 (excl. taxes)'!I54/'5.5.1 (excl. taxes)'!I53-1))),"",('5.5.1 (excl. taxes)'!I54/'5.5.1 (excl. taxes)'!I53-1))</f>
        <v>0.31900868812837091</v>
      </c>
      <c r="J26" s="233">
        <f>IF(OR('5.5.1 (excl. taxes)'!J53=0,'5.5.1 (excl. taxes)'!J54=0,(ISERROR('5.5.1 (excl. taxes)'!J54/'5.5.1 (excl. taxes)'!J53-1))),"",('5.5.1 (excl. taxes)'!J54/'5.5.1 (excl. taxes)'!J53-1))</f>
        <v>4.5900398338347692E-3</v>
      </c>
      <c r="K26" s="233">
        <f>IF(OR('5.5.1 (excl. taxes)'!K53=0,'5.5.1 (excl. taxes)'!K54=0,(ISERROR('5.5.1 (excl. taxes)'!K54/'5.5.1 (excl. taxes)'!K53-1))),"",('5.5.1 (excl. taxes)'!K54/'5.5.1 (excl. taxes)'!K53-1))</f>
        <v>0.81667560032535969</v>
      </c>
      <c r="L26" s="233">
        <f>IF(OR('5.5.1 (excl. taxes)'!L53=0,'5.5.1 (excl. taxes)'!L54=0,(ISERROR('5.5.1 (excl. taxes)'!L54/'5.5.1 (excl. taxes)'!L53-1))),"",('5.5.1 (excl. taxes)'!L54/'5.5.1 (excl. taxes)'!L53-1))</f>
        <v>8.2576631885738605E-2</v>
      </c>
      <c r="M26" s="233">
        <f>IF(OR('5.5.1 (excl. taxes)'!M53=0,'5.5.1 (excl. taxes)'!M54=0,(ISERROR('5.5.1 (excl. taxes)'!M54/'5.5.1 (excl. taxes)'!M53-1))),"",('5.5.1 (excl. taxes)'!M54/'5.5.1 (excl. taxes)'!M53-1))</f>
        <v>0.36926869765988002</v>
      </c>
      <c r="N26" s="233">
        <f>IF(OR('5.5.1 (excl. taxes)'!N53=0,'5.5.1 (excl. taxes)'!N54=0,(ISERROR('5.5.1 (excl. taxes)'!N54/'5.5.1 (excl. taxes)'!N53-1))),"",('5.5.1 (excl. taxes)'!N54/'5.5.1 (excl. taxes)'!N53-1))</f>
        <v>-0.19227213667911403</v>
      </c>
      <c r="O26" s="233">
        <f>IF(OR('5.5.1 (excl. taxes)'!O53=0,'5.5.1 (excl. taxes)'!O54=0,(ISERROR('5.5.1 (excl. taxes)'!O54/'5.5.1 (excl. taxes)'!O53-1))),"",('5.5.1 (excl. taxes)'!O54/'5.5.1 (excl. taxes)'!O53-1))</f>
        <v>-0.263162676611987</v>
      </c>
      <c r="P26" s="233">
        <f>IF(OR('5.5.1 (excl. taxes)'!P53=0,'5.5.1 (excl. taxes)'!P54=0,(ISERROR('5.5.1 (excl. taxes)'!P54/'5.5.1 (excl. taxes)'!P53-1))),"",('5.5.1 (excl. taxes)'!P54/'5.5.1 (excl. taxes)'!P53-1))</f>
        <v>0.12020103954812922</v>
      </c>
      <c r="Q26" s="233" t="str">
        <f>IF(OR('5.5.1 (excl. taxes)'!Q53=0,'5.5.1 (excl. taxes)'!Q54=0,(ISERROR('5.5.1 (excl. taxes)'!Q54/'5.5.1 (excl. taxes)'!Q53-1))),"",('5.5.1 (excl. taxes)'!Q54/'5.5.1 (excl. taxes)'!Q53-1))</f>
        <v/>
      </c>
      <c r="R26" s="233">
        <f>IF(OR('5.5.1 (excl. taxes)'!R53=0,'5.5.1 (excl. taxes)'!R54=0,(ISERROR('5.5.1 (excl. taxes)'!R54/'5.5.1 (excl. taxes)'!R53-1))),"",('5.5.1 (excl. taxes)'!R54/'5.5.1 (excl. taxes)'!R53-1))</f>
        <v>7.7962054201347275E-2</v>
      </c>
      <c r="S26" s="233">
        <f>IF(OR('5.5.1 (excl. taxes)'!S53=0,'5.5.1 (excl. taxes)'!S54=0,(ISERROR('5.5.1 (excl. taxes)'!S54/'5.5.1 (excl. taxes)'!S53-1))),"",('5.5.1 (excl. taxes)'!S54/'5.5.1 (excl. taxes)'!S53-1))</f>
        <v>0.29924063914770493</v>
      </c>
      <c r="T26" s="233">
        <f>IF(OR('5.5.1 (excl. taxes)'!T53=0,'5.5.1 (excl. taxes)'!T54=0,(ISERROR('5.5.1 (excl. taxes)'!T54/'5.5.1 (excl. taxes)'!T53-1))),"",('5.5.1 (excl. taxes)'!T54/'5.5.1 (excl. taxes)'!T53-1))</f>
        <v>0.15503609245549832</v>
      </c>
      <c r="U26" s="233">
        <f>IF(OR('5.5.1 (excl. taxes)'!U53=0,'5.5.1 (excl. taxes)'!U54=0,(ISERROR('5.5.1 (excl. taxes)'!U54/'5.5.1 (excl. taxes)'!U53-1))),"",('5.5.1 (excl. taxes)'!U54/'5.5.1 (excl. taxes)'!U53-1))</f>
        <v>-0.1959026733935495</v>
      </c>
      <c r="V26" s="233">
        <f>IF(OR('5.5.1 (excl. taxes)'!V53=0,'5.5.1 (excl. taxes)'!V54=0,(ISERROR('5.5.1 (excl. taxes)'!V54/'5.5.1 (excl. taxes)'!V53-1))),"",('5.5.1 (excl. taxes)'!V54/'5.5.1 (excl. taxes)'!V53-1))</f>
        <v>0.21050161778830345</v>
      </c>
      <c r="W26" s="233">
        <f>IF(OR('5.5.1 (excl. taxes)'!W53=0,'5.5.1 (excl. taxes)'!W54=0,(ISERROR('5.5.1 (excl. taxes)'!W54/'5.5.1 (excl. taxes)'!W53-1))),"",('5.5.1 (excl. taxes)'!W54/'5.5.1 (excl. taxes)'!W53-1))</f>
        <v>7.4492119266715839E-3</v>
      </c>
      <c r="X26" s="233">
        <f>IF(OR('5.5.1 (excl. taxes)'!X53=0,'5.5.1 (excl. taxes)'!X54=0,(ISERROR('5.5.1 (excl. taxes)'!X54/'5.5.1 (excl. taxes)'!X53-1))),"",('5.5.1 (excl. taxes)'!X54/'5.5.1 (excl. taxes)'!X53-1))</f>
        <v>-0.56373096971596071</v>
      </c>
      <c r="Y26" s="233">
        <f>IF(OR('5.5.1 (excl. taxes)'!Y53=0,'5.5.1 (excl. taxes)'!Y54=0,(ISERROR('5.5.1 (excl. taxes)'!Y54/'5.5.1 (excl. taxes)'!Y53-1))),"",('5.5.1 (excl. taxes)'!Y54/'5.5.1 (excl. taxes)'!Y53-1))</f>
        <v>0.12587949523987563</v>
      </c>
      <c r="Z26" s="233">
        <f>IF(OR('5.5.1 (excl. taxes)'!Z53=0,'5.5.1 (excl. taxes)'!Z54=0,(ISERROR('5.5.1 (excl. taxes)'!Z54/'5.5.1 (excl. taxes)'!Z53-1))),"",('5.5.1 (excl. taxes)'!Z54/'5.5.1 (excl. taxes)'!Z53-1))</f>
        <v>4.3919131915738818E-2</v>
      </c>
      <c r="AA26" s="233">
        <f>IF(OR('5.5.1 (excl. taxes)'!AA53=0,'5.5.1 (excl. taxes)'!AA54=0,(ISERROR('5.5.1 (excl. taxes)'!AA54/'5.5.1 (excl. taxes)'!AA53-1))),"",('5.5.1 (excl. taxes)'!AA54/'5.5.1 (excl. taxes)'!AA53-1))</f>
        <v>0.36894897148053873</v>
      </c>
      <c r="AB26" s="233">
        <f>IF(OR('5.5.1 (excl. taxes)'!AB53=0,'5.5.1 (excl. taxes)'!AB54=0,(ISERROR('5.5.1 (excl. taxes)'!AB54/'5.5.1 (excl. taxes)'!AB53-1))),"",('5.5.1 (excl. taxes)'!AB54/'5.5.1 (excl. taxes)'!AB53-1))</f>
        <v>-0.27798937940877622</v>
      </c>
      <c r="AC26" s="233" t="str">
        <f>IF(OR('5.5.1 (excl. taxes)'!AC53=0,'5.5.1 (excl. taxes)'!AC54=0,(ISERROR('5.5.1 (excl. taxes)'!AC54/'5.5.1 (excl. taxes)'!AC53-1))),"",('5.5.1 (excl. taxes)'!AC54/'5.5.1 (excl. taxes)'!AC53-1))</f>
        <v/>
      </c>
    </row>
    <row r="27" spans="1:29" x14ac:dyDescent="0.25">
      <c r="A27" s="284" t="s">
        <v>135</v>
      </c>
      <c r="B27" s="282">
        <f>IF(OR('5.5.1 (excl. taxes)'!B54=0,'5.5.1 (excl. taxes)'!B55=0,(ISERROR('5.5.1 (excl. taxes)'!B55/'5.5.1 (excl. taxes)'!B54-1))),"",('5.5.1 (excl. taxes)'!B55/'5.5.1 (excl. taxes)'!B54-1))</f>
        <v>-3.3005273023467008E-2</v>
      </c>
      <c r="C27" s="282">
        <f>IF(OR('5.5.1 (excl. taxes)'!C54=0,'5.5.1 (excl. taxes)'!C55=0,(ISERROR('5.5.1 (excl. taxes)'!C55/'5.5.1 (excl. taxes)'!C54-1))),"",('5.5.1 (excl. taxes)'!C55/'5.5.1 (excl. taxes)'!C54-1))</f>
        <v>-0.25066634088008777</v>
      </c>
      <c r="D27" s="282">
        <f>IF(OR('5.5.1 (excl. taxes)'!D54=0,'5.5.1 (excl. taxes)'!D55=0,(ISERROR('5.5.1 (excl. taxes)'!D55/'5.5.1 (excl. taxes)'!D54-1))),"",('5.5.1 (excl. taxes)'!D55/'5.5.1 (excl. taxes)'!D54-1))</f>
        <v>-0.22729739193251541</v>
      </c>
      <c r="E27" s="282">
        <f>IF(OR('5.5.1 (excl. taxes)'!E54=0,'5.5.1 (excl. taxes)'!E55=0,(ISERROR('5.5.1 (excl. taxes)'!E55/'5.5.1 (excl. taxes)'!E54-1))),"",('5.5.1 (excl. taxes)'!E55/'5.5.1 (excl. taxes)'!E54-1))</f>
        <v>-0.11817872704657995</v>
      </c>
      <c r="F27" s="282">
        <f>IF(OR('5.5.1 (excl. taxes)'!F54=0,'5.5.1 (excl. taxes)'!F55=0,(ISERROR('5.5.1 (excl. taxes)'!F55/'5.5.1 (excl. taxes)'!F54-1))),"",('5.5.1 (excl. taxes)'!F55/'5.5.1 (excl. taxes)'!F54-1))</f>
        <v>7.0524161462555135E-2</v>
      </c>
      <c r="G27" s="26">
        <f>IF(OR('5.5.1 (excl. taxes)'!G54=0,'5.5.1 (excl. taxes)'!G55=0,(ISERROR('5.5.1 (excl. taxes)'!G55/'5.5.1 (excl. taxes)'!G54-1))),"",('5.5.1 (excl. taxes)'!G55/'5.5.1 (excl. taxes)'!G54-1))</f>
        <v>-6.7464695866300439E-2</v>
      </c>
      <c r="H27" s="26">
        <f>IF(OR('5.5.1 (excl. taxes)'!H54=0,'5.5.1 (excl. taxes)'!H55=0,(ISERROR('5.5.1 (excl. taxes)'!H55/'5.5.1 (excl. taxes)'!H54-1))),"",('5.5.1 (excl. taxes)'!H55/'5.5.1 (excl. taxes)'!H54-1))</f>
        <v>-0.30280209272711367</v>
      </c>
      <c r="I27" s="282">
        <f>IF(OR('5.5.1 (excl. taxes)'!I54=0,'5.5.1 (excl. taxes)'!I55=0,(ISERROR('5.5.1 (excl. taxes)'!I55/'5.5.1 (excl. taxes)'!I54-1))),"",('5.5.1 (excl. taxes)'!I55/'5.5.1 (excl. taxes)'!I54-1))</f>
        <v>-0.10639544049585126</v>
      </c>
      <c r="J27" s="282">
        <f>IF(OR('5.5.1 (excl. taxes)'!J54=0,'5.5.1 (excl. taxes)'!J55=0,(ISERROR('5.5.1 (excl. taxes)'!J55/'5.5.1 (excl. taxes)'!J54-1))),"",('5.5.1 (excl. taxes)'!J55/'5.5.1 (excl. taxes)'!J54-1))</f>
        <v>-0.17998488527905454</v>
      </c>
      <c r="K27" s="282">
        <f>IF(OR('5.5.1 (excl. taxes)'!K54=0,'5.5.1 (excl. taxes)'!K55=0,(ISERROR('5.5.1 (excl. taxes)'!K55/'5.5.1 (excl. taxes)'!K54-1))),"",('5.5.1 (excl. taxes)'!K55/'5.5.1 (excl. taxes)'!K54-1))</f>
        <v>1.242327981753899E-2</v>
      </c>
      <c r="L27" s="282">
        <f>IF(OR('5.5.1 (excl. taxes)'!L54=0,'5.5.1 (excl. taxes)'!L55=0,(ISERROR('5.5.1 (excl. taxes)'!L55/'5.5.1 (excl. taxes)'!L54-1))),"",('5.5.1 (excl. taxes)'!L55/'5.5.1 (excl. taxes)'!L54-1))</f>
        <v>-5.0130923226634261E-2</v>
      </c>
      <c r="M27" s="282">
        <f>IF(OR('5.5.1 (excl. taxes)'!M54=0,'5.5.1 (excl. taxes)'!M55=0,(ISERROR('5.5.1 (excl. taxes)'!M55/'5.5.1 (excl. taxes)'!M54-1))),"",('5.5.1 (excl. taxes)'!M55/'5.5.1 (excl. taxes)'!M54-1))</f>
        <v>-0.31220764028993053</v>
      </c>
      <c r="N27" s="282">
        <f>IF(OR('5.5.1 (excl. taxes)'!N54=0,'5.5.1 (excl. taxes)'!N55=0,(ISERROR('5.5.1 (excl. taxes)'!N55/'5.5.1 (excl. taxes)'!N54-1))),"",('5.5.1 (excl. taxes)'!N55/'5.5.1 (excl. taxes)'!N54-1))</f>
        <v>-9.0719979192519951E-2</v>
      </c>
      <c r="O27" s="282" t="str">
        <f>IF(OR('5.5.1 (excl. taxes)'!O54=0,'5.5.1 (excl. taxes)'!O55=0,(ISERROR('5.5.1 (excl. taxes)'!O55/'5.5.1 (excl. taxes)'!O54-1))),"",('5.5.1 (excl. taxes)'!O55/'5.5.1 (excl. taxes)'!O54-1))</f>
        <v/>
      </c>
      <c r="P27" s="282">
        <f>IF(OR('5.5.1 (excl. taxes)'!P54=0,'5.5.1 (excl. taxes)'!P55=0,(ISERROR('5.5.1 (excl. taxes)'!P55/'5.5.1 (excl. taxes)'!P54-1))),"",('5.5.1 (excl. taxes)'!P55/'5.5.1 (excl. taxes)'!P54-1))</f>
        <v>-0.1518128423251518</v>
      </c>
      <c r="Q27" s="282" t="str">
        <f>IF(OR('5.5.1 (excl. taxes)'!Q54=0,'5.5.1 (excl. taxes)'!Q55=0,(ISERROR('5.5.1 (excl. taxes)'!Q55/'5.5.1 (excl. taxes)'!Q54-1))),"",('5.5.1 (excl. taxes)'!Q55/'5.5.1 (excl. taxes)'!Q54-1))</f>
        <v/>
      </c>
      <c r="R27" s="282">
        <f>IF(OR('5.5.1 (excl. taxes)'!R54=0,'5.5.1 (excl. taxes)'!R55=0,(ISERROR('5.5.1 (excl. taxes)'!R55/'5.5.1 (excl. taxes)'!R54-1))),"",('5.5.1 (excl. taxes)'!R55/'5.5.1 (excl. taxes)'!R54-1))</f>
        <v>-5.6534842263844087E-2</v>
      </c>
      <c r="S27" s="26">
        <f>IF(OR('5.5.1 (excl. taxes)'!S54=0,'5.5.1 (excl. taxes)'!S55=0,(ISERROR('5.5.1 (excl. taxes)'!S55/'5.5.1 (excl. taxes)'!S54-1))),"",('5.5.1 (excl. taxes)'!S55/'5.5.1 (excl. taxes)'!S54-1))</f>
        <v>3.8212240917860463E-2</v>
      </c>
      <c r="T27" s="282">
        <f>IF(OR('5.5.1 (excl. taxes)'!T54=0,'5.5.1 (excl. taxes)'!T55=0,(ISERROR('5.5.1 (excl. taxes)'!T55/'5.5.1 (excl. taxes)'!T54-1))),"",('5.5.1 (excl. taxes)'!T55/'5.5.1 (excl. taxes)'!T54-1))</f>
        <v>-6.175514651533065E-2</v>
      </c>
      <c r="U27" s="282">
        <f>IF(OR('5.5.1 (excl. taxes)'!U54=0,'5.5.1 (excl. taxes)'!U55=0,(ISERROR('5.5.1 (excl. taxes)'!U55/'5.5.1 (excl. taxes)'!U54-1))),"",('5.5.1 (excl. taxes)'!U55/'5.5.1 (excl. taxes)'!U54-1))</f>
        <v>-4.2733011101971918E-2</v>
      </c>
      <c r="V27" s="282">
        <f>IF(OR('5.5.1 (excl. taxes)'!V54=0,'5.5.1 (excl. taxes)'!V55=0,(ISERROR('5.5.1 (excl. taxes)'!V55/'5.5.1 (excl. taxes)'!V54-1))),"",('5.5.1 (excl. taxes)'!V55/'5.5.1 (excl. taxes)'!V54-1))</f>
        <v>-2.6975478684023391E-2</v>
      </c>
      <c r="W27" s="282">
        <f>IF(OR('5.5.1 (excl. taxes)'!W54=0,'5.5.1 (excl. taxes)'!W55=0,(ISERROR('5.5.1 (excl. taxes)'!W55/'5.5.1 (excl. taxes)'!W54-1))),"",('5.5.1 (excl. taxes)'!W55/'5.5.1 (excl. taxes)'!W54-1))</f>
        <v>3.6050185206393248E-3</v>
      </c>
      <c r="X27" s="282">
        <f>IF(OR('5.5.1 (excl. taxes)'!X54=0,'5.5.1 (excl. taxes)'!X55=0,(ISERROR('5.5.1 (excl. taxes)'!X55/'5.5.1 (excl. taxes)'!X54-1))),"",('5.5.1 (excl. taxes)'!X55/'5.5.1 (excl. taxes)'!X54-1))</f>
        <v>-0.20905546774883199</v>
      </c>
      <c r="Y27" s="282">
        <f>IF(OR('5.5.1 (excl. taxes)'!Y54=0,'5.5.1 (excl. taxes)'!Y55=0,(ISERROR('5.5.1 (excl. taxes)'!Y55/'5.5.1 (excl. taxes)'!Y54-1))),"",('5.5.1 (excl. taxes)'!Y55/'5.5.1 (excl. taxes)'!Y54-1))</f>
        <v>6.8830480693008456E-2</v>
      </c>
      <c r="Z27" s="282">
        <f>IF(OR('5.5.1 (excl. taxes)'!Z54=0,'5.5.1 (excl. taxes)'!Z55=0,(ISERROR('5.5.1 (excl. taxes)'!Z55/'5.5.1 (excl. taxes)'!Z54-1))),"",('5.5.1 (excl. taxes)'!Z55/'5.5.1 (excl. taxes)'!Z54-1))</f>
        <v>8.9376654760954688E-2</v>
      </c>
      <c r="AA27" s="282">
        <f>IF(OR('5.5.1 (excl. taxes)'!AA54=0,'5.5.1 (excl. taxes)'!AA55=0,(ISERROR('5.5.1 (excl. taxes)'!AA55/'5.5.1 (excl. taxes)'!AA54-1))),"",('5.5.1 (excl. taxes)'!AA55/'5.5.1 (excl. taxes)'!AA54-1))</f>
        <v>0.18171214818746417</v>
      </c>
      <c r="AB27" s="282">
        <f>IF(OR('5.5.1 (excl. taxes)'!AB54=0,'5.5.1 (excl. taxes)'!AB55=0,(ISERROR('5.5.1 (excl. taxes)'!AB55/'5.5.1 (excl. taxes)'!AB54-1))),"",('5.5.1 (excl. taxes)'!AB55/'5.5.1 (excl. taxes)'!AB54-1))</f>
        <v>-0.17911188617531859</v>
      </c>
      <c r="AC27" s="283" t="str">
        <f>IF(OR('5.5.1 (excl. taxes)'!AC54=0,'5.5.1 (excl. taxes)'!AC55=0,(ISERROR('5.5.1 (excl. taxes)'!AC55/'5.5.1 (excl. taxes)'!AC54-1))),"",('5.5.1 (excl. taxes)'!AC55/'5.5.1 (excl. taxes)'!AC54-1))</f>
        <v/>
      </c>
    </row>
  </sheetData>
  <phoneticPr fontId="4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17EF-F5CB-4285-B1F9-08A1A5F26F73}">
  <sheetPr>
    <tabColor theme="4" tint="0.39997558519241921"/>
  </sheetPr>
  <dimension ref="A1:AC27"/>
  <sheetViews>
    <sheetView showGridLines="0" zoomScaleNormal="100" workbookViewId="0"/>
  </sheetViews>
  <sheetFormatPr defaultRowHeight="12.5" x14ac:dyDescent="0.25"/>
  <cols>
    <col min="1" max="33" width="12.7265625" customWidth="1"/>
  </cols>
  <sheetData>
    <row r="1" spans="1:29" ht="18" customHeight="1" x14ac:dyDescent="0.25">
      <c r="A1" s="241" t="s">
        <v>103</v>
      </c>
    </row>
    <row r="2" spans="1:29" ht="18" customHeight="1" x14ac:dyDescent="0.25">
      <c r="A2" s="239" t="s">
        <v>130</v>
      </c>
    </row>
    <row r="3" spans="1:29" ht="18" customHeight="1" x14ac:dyDescent="0.25">
      <c r="A3" s="239" t="s">
        <v>110</v>
      </c>
    </row>
    <row r="4" spans="1:29" ht="18" customHeight="1" x14ac:dyDescent="0.25">
      <c r="A4" s="166" t="s">
        <v>111</v>
      </c>
    </row>
    <row r="5" spans="1:29" s="13" customFormat="1" ht="32.15" customHeight="1" x14ac:dyDescent="0.25">
      <c r="A5" s="270" t="s">
        <v>104</v>
      </c>
      <c r="B5" s="271" t="s">
        <v>0</v>
      </c>
      <c r="C5" s="271" t="s">
        <v>1</v>
      </c>
      <c r="D5" s="271" t="s">
        <v>2</v>
      </c>
      <c r="E5" s="271" t="s">
        <v>3</v>
      </c>
      <c r="F5" s="271" t="s">
        <v>4</v>
      </c>
      <c r="G5" s="271" t="s">
        <v>5</v>
      </c>
      <c r="H5" s="271" t="s">
        <v>6</v>
      </c>
      <c r="I5" s="271" t="s">
        <v>7</v>
      </c>
      <c r="J5" s="271" t="s">
        <v>8</v>
      </c>
      <c r="K5" s="271" t="s">
        <v>9</v>
      </c>
      <c r="L5" s="271" t="s">
        <v>10</v>
      </c>
      <c r="M5" s="271" t="s">
        <v>11</v>
      </c>
      <c r="N5" s="271" t="s">
        <v>12</v>
      </c>
      <c r="O5" s="271" t="s">
        <v>13</v>
      </c>
      <c r="P5" s="271" t="s">
        <v>89</v>
      </c>
      <c r="Q5" s="271" t="s">
        <v>55</v>
      </c>
      <c r="R5" s="271" t="s">
        <v>17</v>
      </c>
      <c r="S5" s="271" t="s">
        <v>31</v>
      </c>
      <c r="T5" s="271" t="s">
        <v>32</v>
      </c>
      <c r="U5" s="271" t="s">
        <v>15</v>
      </c>
      <c r="V5" s="271" t="s">
        <v>56</v>
      </c>
      <c r="W5" s="271" t="s">
        <v>57</v>
      </c>
      <c r="X5" s="271" t="s">
        <v>58</v>
      </c>
      <c r="Y5" s="271" t="s">
        <v>33</v>
      </c>
      <c r="Z5" s="271" t="s">
        <v>67</v>
      </c>
      <c r="AA5" s="271" t="s">
        <v>59</v>
      </c>
      <c r="AB5" s="271" t="s">
        <v>60</v>
      </c>
      <c r="AC5" s="271" t="s">
        <v>18</v>
      </c>
    </row>
    <row r="6" spans="1:29" ht="14.25" customHeight="1" x14ac:dyDescent="0.25">
      <c r="A6" s="280" t="s">
        <v>47</v>
      </c>
      <c r="B6" s="233">
        <f>IF(OR('5.5.1 (inc. taxes)'!B33=0,'5.5.1 (inc. taxes)'!B34=0,(ISERROR('5.5.1 (inc. taxes)'!B34/'5.5.1 (inc. taxes)'!B33-1))),"",('5.5.1 (inc. taxes)'!B34/'5.5.1 (inc. taxes)'!B33-1))</f>
        <v>7.6383719249394133E-2</v>
      </c>
      <c r="C6" s="233" t="str">
        <f>IF(OR('5.5.1 (inc. taxes)'!C33=0,'5.5.1 (inc. taxes)'!C34=0,(ISERROR('5.5.1 (inc. taxes)'!C34/'5.5.1 (inc. taxes)'!C33-1))),"",('5.5.1 (inc. taxes)'!C34/'5.5.1 (inc. taxes)'!C33-1))</f>
        <v/>
      </c>
      <c r="D6" s="233">
        <f>IF(OR('5.5.1 (inc. taxes)'!D33=0,'5.5.1 (inc. taxes)'!D34=0,(ISERROR('5.5.1 (inc. taxes)'!D34/'5.5.1 (inc. taxes)'!D33-1))),"",('5.5.1 (inc. taxes)'!D34/'5.5.1 (inc. taxes)'!D33-1))</f>
        <v>0.12819843776993967</v>
      </c>
      <c r="E6" s="233">
        <f>IF(OR('5.5.1 (inc. taxes)'!E33=0,'5.5.1 (inc. taxes)'!E34=0,(ISERROR('5.5.1 (inc. taxes)'!E34/'5.5.1 (inc. taxes)'!E33-1))),"",('5.5.1 (inc. taxes)'!E34/'5.5.1 (inc. taxes)'!E33-1))</f>
        <v>0.21394874974098843</v>
      </c>
      <c r="F6" s="233">
        <f>IF(OR('5.5.1 (inc. taxes)'!F33=0,'5.5.1 (inc. taxes)'!F34=0,(ISERROR('5.5.1 (inc. taxes)'!F34/'5.5.1 (inc. taxes)'!F33-1))),"",('5.5.1 (inc. taxes)'!F34/'5.5.1 (inc. taxes)'!F33-1))</f>
        <v>0.11254588834089985</v>
      </c>
      <c r="G6" s="233">
        <f>IF(OR('5.5.1 (inc. taxes)'!G33=0,'5.5.1 (inc. taxes)'!G34=0,(ISERROR('5.5.1 (inc. taxes)'!G34/'5.5.1 (inc. taxes)'!G33-1))),"",('5.5.1 (inc. taxes)'!G34/'5.5.1 (inc. taxes)'!G33-1))</f>
        <v>0.18963253830964777</v>
      </c>
      <c r="H6" s="233">
        <f>IF(OR('5.5.1 (inc. taxes)'!H33=0,'5.5.1 (inc. taxes)'!H34=0,(ISERROR('5.5.1 (inc. taxes)'!H34/'5.5.1 (inc. taxes)'!H33-1))),"",('5.5.1 (inc. taxes)'!H34/'5.5.1 (inc. taxes)'!H33-1))</f>
        <v>0.14707436908970561</v>
      </c>
      <c r="I6" s="233">
        <f>IF(OR('5.5.1 (inc. taxes)'!I33=0,'5.5.1 (inc. taxes)'!I34=0,(ISERROR('5.5.1 (inc. taxes)'!I34/'5.5.1 (inc. taxes)'!I33-1))),"",('5.5.1 (inc. taxes)'!I34/'5.5.1 (inc. taxes)'!I33-1))</f>
        <v>0.25552962482564467</v>
      </c>
      <c r="J6" s="233">
        <f>IF(OR('5.5.1 (inc. taxes)'!J33=0,'5.5.1 (inc. taxes)'!J34=0,(ISERROR('5.5.1 (inc. taxes)'!J34/'5.5.1 (inc. taxes)'!J33-1))),"",('5.5.1 (inc. taxes)'!J34/'5.5.1 (inc. taxes)'!J33-1))</f>
        <v>0.1011373507751594</v>
      </c>
      <c r="K6" s="233">
        <f>IF(OR('5.5.1 (inc. taxes)'!K33=0,'5.5.1 (inc. taxes)'!K34=0,(ISERROR('5.5.1 (inc. taxes)'!K34/'5.5.1 (inc. taxes)'!K33-1))),"",('5.5.1 (inc. taxes)'!K34/'5.5.1 (inc. taxes)'!K33-1))</f>
        <v>0.17268804782974745</v>
      </c>
      <c r="L6" s="233">
        <f>IF(OR('5.5.1 (inc. taxes)'!L33=0,'5.5.1 (inc. taxes)'!L34=0,(ISERROR('5.5.1 (inc. taxes)'!L34/'5.5.1 (inc. taxes)'!L33-1))),"",('5.5.1 (inc. taxes)'!L34/'5.5.1 (inc. taxes)'!L33-1))</f>
        <v>0.14872149679161484</v>
      </c>
      <c r="M6" s="233">
        <f>IF(OR('5.5.1 (inc. taxes)'!M33=0,'5.5.1 (inc. taxes)'!M34=0,(ISERROR('5.5.1 (inc. taxes)'!M34/'5.5.1 (inc. taxes)'!M33-1))),"",('5.5.1 (inc. taxes)'!M34/'5.5.1 (inc. taxes)'!M33-1))</f>
        <v>0.1305882754615677</v>
      </c>
      <c r="N6" s="233">
        <f>IF(OR('5.5.1 (inc. taxes)'!N33=0,'5.5.1 (inc. taxes)'!N34=0,(ISERROR('5.5.1 (inc. taxes)'!N34/'5.5.1 (inc. taxes)'!N33-1))),"",('5.5.1 (inc. taxes)'!N34/'5.5.1 (inc. taxes)'!N33-1))</f>
        <v>0.10660205226784014</v>
      </c>
      <c r="O6" s="233" t="str">
        <f>IF(OR('5.5.1 (inc. taxes)'!O33=0,'5.5.1 (inc. taxes)'!O34=0,(ISERROR('5.5.1 (inc. taxes)'!O34/'5.5.1 (inc. taxes)'!O33-1))),"",('5.5.1 (inc. taxes)'!O34/'5.5.1 (inc. taxes)'!O33-1))</f>
        <v/>
      </c>
      <c r="P6" s="233">
        <f>IF(OR('5.5.1 (inc. taxes)'!P33=0,'5.5.1 (inc. taxes)'!P34=0,(ISERROR('5.5.1 (inc. taxes)'!P34/'5.5.1 (inc. taxes)'!P33-1))),"",('5.5.1 (inc. taxes)'!P34/'5.5.1 (inc. taxes)'!P33-1))</f>
        <v>9.9715099715100841E-3</v>
      </c>
      <c r="Q6" s="233">
        <f>IF(OR('5.5.1 (inc. taxes)'!Q33=0,'5.5.1 (inc. taxes)'!Q34=0,(ISERROR('5.5.1 (inc. taxes)'!Q34/'5.5.1 (inc. taxes)'!Q33-1))),"",('5.5.1 (inc. taxes)'!Q34/'5.5.1 (inc. taxes)'!Q33-1))</f>
        <v>0.13569551753654974</v>
      </c>
      <c r="R6" s="233">
        <f>IF(OR('5.5.1 (inc. taxes)'!R33=0,'5.5.1 (inc. taxes)'!R34=0,(ISERROR('5.5.1 (inc. taxes)'!R34/'5.5.1 (inc. taxes)'!R33-1))),"",('5.5.1 (inc. taxes)'!R34/'5.5.1 (inc. taxes)'!R33-1))</f>
        <v>4.4500855012065799E-2</v>
      </c>
      <c r="S6" s="233">
        <f>IF(OR('5.5.1 (inc. taxes)'!S33=0,'5.5.1 (inc. taxes)'!S34=0,(ISERROR('5.5.1 (inc. taxes)'!S34/'5.5.1 (inc. taxes)'!S33-1))),"",('5.5.1 (inc. taxes)'!S34/'5.5.1 (inc. taxes)'!S33-1))</f>
        <v>2.1709454471635636E-2</v>
      </c>
      <c r="T6" s="233">
        <f>IF(OR('5.5.1 (inc. taxes)'!T33=0,'5.5.1 (inc. taxes)'!T34=0,(ISERROR('5.5.1 (inc. taxes)'!T34/'5.5.1 (inc. taxes)'!T33-1))),"",('5.5.1 (inc. taxes)'!T34/'5.5.1 (inc. taxes)'!T33-1))</f>
        <v>0.17599597313383897</v>
      </c>
      <c r="U6" s="233">
        <f>IF(OR('5.5.1 (inc. taxes)'!U33=0,'5.5.1 (inc. taxes)'!U34=0,(ISERROR('5.5.1 (inc. taxes)'!U34/'5.5.1 (inc. taxes)'!U33-1))),"",('5.5.1 (inc. taxes)'!U34/'5.5.1 (inc. taxes)'!U33-1))</f>
        <v>-2.1446906274313449E-2</v>
      </c>
      <c r="V6" s="233">
        <f>IF(OR('5.5.1 (inc. taxes)'!V33=0,'5.5.1 (inc. taxes)'!V34=0,(ISERROR('5.5.1 (inc. taxes)'!V34/'5.5.1 (inc. taxes)'!V33-1))),"",('5.5.1 (inc. taxes)'!V34/'5.5.1 (inc. taxes)'!V33-1))</f>
        <v>-2.4091039041506668E-2</v>
      </c>
      <c r="W6" s="233">
        <f>IF(OR('5.5.1 (inc. taxes)'!W33=0,'5.5.1 (inc. taxes)'!W34=0,(ISERROR('5.5.1 (inc. taxes)'!W34/'5.5.1 (inc. taxes)'!W33-1))),"",('5.5.1 (inc. taxes)'!W34/'5.5.1 (inc. taxes)'!W33-1))</f>
        <v>0.2313584207601882</v>
      </c>
      <c r="X6" s="233">
        <f>IF(OR('5.5.1 (inc. taxes)'!X33=0,'5.5.1 (inc. taxes)'!X34=0,(ISERROR('5.5.1 (inc. taxes)'!X34/'5.5.1 (inc. taxes)'!X33-1))),"",('5.5.1 (inc. taxes)'!X34/'5.5.1 (inc. taxes)'!X33-1))</f>
        <v>0.40917574352931685</v>
      </c>
      <c r="Y6" s="233">
        <f>IF(OR('5.5.1 (inc. taxes)'!Y33=0,'5.5.1 (inc. taxes)'!Y34=0,(ISERROR('5.5.1 (inc. taxes)'!Y34/'5.5.1 (inc. taxes)'!Y33-1))),"",('5.5.1 (inc. taxes)'!Y34/'5.5.1 (inc. taxes)'!Y33-1))</f>
        <v>3.666575965609975E-2</v>
      </c>
      <c r="Z6" s="233">
        <f>IF(OR('5.5.1 (inc. taxes)'!Z33=0,'5.5.1 (inc. taxes)'!Z34=0,(ISERROR('5.5.1 (inc. taxes)'!Z34/'5.5.1 (inc. taxes)'!Z33-1))),"",('5.5.1 (inc. taxes)'!Z34/'5.5.1 (inc. taxes)'!Z33-1))</f>
        <v>0.39276026013257037</v>
      </c>
      <c r="AA6" s="233">
        <f>IF(OR('5.5.1 (inc. taxes)'!AA33=0,'5.5.1 (inc. taxes)'!AA34=0,(ISERROR('5.5.1 (inc. taxes)'!AA34/'5.5.1 (inc. taxes)'!AA33-1))),"",('5.5.1 (inc. taxes)'!AA34/'5.5.1 (inc. taxes)'!AA33-1))</f>
        <v>4.3571586311359711E-2</v>
      </c>
      <c r="AB6" s="233">
        <f>IF(OR('5.5.1 (inc. taxes)'!AB33=0,'5.5.1 (inc. taxes)'!AB34=0,(ISERROR('5.5.1 (inc. taxes)'!AB34/'5.5.1 (inc. taxes)'!AB33-1))),"",('5.5.1 (inc. taxes)'!AB34/'5.5.1 (inc. taxes)'!AB33-1))</f>
        <v>-2.1185943328683177E-2</v>
      </c>
      <c r="AC6" s="233">
        <f>IF(OR('5.5.1 (inc. taxes)'!AC33=0,'5.5.1 (inc. taxes)'!AC34=0,(ISERROR('5.5.1 (inc. taxes)'!AC34/'5.5.1 (inc. taxes)'!AC33-1))),"",('5.5.1 (inc. taxes)'!AC34/'5.5.1 (inc. taxes)'!AC33-1))</f>
        <v>-5.4781853431674965E-2</v>
      </c>
    </row>
    <row r="7" spans="1:29" ht="14.25" customHeight="1" x14ac:dyDescent="0.25">
      <c r="A7" s="280" t="s">
        <v>48</v>
      </c>
      <c r="B7" s="233">
        <f>IF(OR('5.5.1 (inc. taxes)'!B34=0,'5.5.1 (inc. taxes)'!B35=0,(ISERROR('5.5.1 (inc. taxes)'!B35/'5.5.1 (inc. taxes)'!B34-1))),"",('5.5.1 (inc. taxes)'!B35/'5.5.1 (inc. taxes)'!B34-1))</f>
        <v>3.445567379525305E-2</v>
      </c>
      <c r="C7" s="233" t="str">
        <f>IF(OR('5.5.1 (inc. taxes)'!C34=0,'5.5.1 (inc. taxes)'!C35=0,(ISERROR('5.5.1 (inc. taxes)'!C35/'5.5.1 (inc. taxes)'!C34-1))),"",('5.5.1 (inc. taxes)'!C35/'5.5.1 (inc. taxes)'!C34-1))</f>
        <v/>
      </c>
      <c r="D7" s="233">
        <f>IF(OR('5.5.1 (inc. taxes)'!D34=0,'5.5.1 (inc. taxes)'!D35=0,(ISERROR('5.5.1 (inc. taxes)'!D35/'5.5.1 (inc. taxes)'!D34-1))),"",('5.5.1 (inc. taxes)'!D35/'5.5.1 (inc. taxes)'!D34-1))</f>
        <v>-1.585088545288682E-2</v>
      </c>
      <c r="E7" s="233">
        <f>IF(OR('5.5.1 (inc. taxes)'!E34=0,'5.5.1 (inc. taxes)'!E35=0,(ISERROR('5.5.1 (inc. taxes)'!E35/'5.5.1 (inc. taxes)'!E34-1))),"",('5.5.1 (inc. taxes)'!E35/'5.5.1 (inc. taxes)'!E34-1))</f>
        <v>-1.9721442336730566E-2</v>
      </c>
      <c r="F7" s="233">
        <f>IF(OR('5.5.1 (inc. taxes)'!F34=0,'5.5.1 (inc. taxes)'!F35=0,(ISERROR('5.5.1 (inc. taxes)'!F35/'5.5.1 (inc. taxes)'!F34-1))),"",('5.5.1 (inc. taxes)'!F35/'5.5.1 (inc. taxes)'!F34-1))</f>
        <v>-2.7752887236347501E-3</v>
      </c>
      <c r="G7" s="233">
        <f>IF(OR('5.5.1 (inc. taxes)'!G34=0,'5.5.1 (inc. taxes)'!G35=0,(ISERROR('5.5.1 (inc. taxes)'!G35/'5.5.1 (inc. taxes)'!G34-1))),"",('5.5.1 (inc. taxes)'!G35/'5.5.1 (inc. taxes)'!G34-1))</f>
        <v>2.9877134392526372E-3</v>
      </c>
      <c r="H7" s="233">
        <f>IF(OR('5.5.1 (inc. taxes)'!H34=0,'5.5.1 (inc. taxes)'!H35=0,(ISERROR('5.5.1 (inc. taxes)'!H35/'5.5.1 (inc. taxes)'!H34-1))),"",('5.5.1 (inc. taxes)'!H35/'5.5.1 (inc. taxes)'!H34-1))</f>
        <v>-7.020542296334753E-3</v>
      </c>
      <c r="I7" s="233">
        <f>IF(OR('5.5.1 (inc. taxes)'!I34=0,'5.5.1 (inc. taxes)'!I35=0,(ISERROR('5.5.1 (inc. taxes)'!I35/'5.5.1 (inc. taxes)'!I34-1))),"",('5.5.1 (inc. taxes)'!I35/'5.5.1 (inc. taxes)'!I34-1))</f>
        <v>5.386389162057581E-2</v>
      </c>
      <c r="J7" s="233">
        <f>IF(OR('5.5.1 (inc. taxes)'!J34=0,'5.5.1 (inc. taxes)'!J35=0,(ISERROR('5.5.1 (inc. taxes)'!J35/'5.5.1 (inc. taxes)'!J34-1))),"",('5.5.1 (inc. taxes)'!J35/'5.5.1 (inc. taxes)'!J34-1))</f>
        <v>-8.5073346180948417E-2</v>
      </c>
      <c r="K7" s="233">
        <f>IF(OR('5.5.1 (inc. taxes)'!K34=0,'5.5.1 (inc. taxes)'!K35=0,(ISERROR('5.5.1 (inc. taxes)'!K35/'5.5.1 (inc. taxes)'!K34-1))),"",('5.5.1 (inc. taxes)'!K35/'5.5.1 (inc. taxes)'!K34-1))</f>
        <v>-8.2639479714483932E-2</v>
      </c>
      <c r="L7" s="233">
        <f>IF(OR('5.5.1 (inc. taxes)'!L34=0,'5.5.1 (inc. taxes)'!L35=0,(ISERROR('5.5.1 (inc. taxes)'!L35/'5.5.1 (inc. taxes)'!L34-1))),"",('5.5.1 (inc. taxes)'!L35/'5.5.1 (inc. taxes)'!L34-1))</f>
        <v>1.7453648823195111E-2</v>
      </c>
      <c r="M7" s="233">
        <f>IF(OR('5.5.1 (inc. taxes)'!M34=0,'5.5.1 (inc. taxes)'!M35=0,(ISERROR('5.5.1 (inc. taxes)'!M35/'5.5.1 (inc. taxes)'!M34-1))),"",('5.5.1 (inc. taxes)'!M35/'5.5.1 (inc. taxes)'!M34-1))</f>
        <v>8.4880236097917283E-4</v>
      </c>
      <c r="N7" s="233">
        <f>IF(OR('5.5.1 (inc. taxes)'!N34=0,'5.5.1 (inc. taxes)'!N35=0,(ISERROR('5.5.1 (inc. taxes)'!N35/'5.5.1 (inc. taxes)'!N34-1))),"",('5.5.1 (inc. taxes)'!N35/'5.5.1 (inc. taxes)'!N34-1))</f>
        <v>-1.5719646743306726E-2</v>
      </c>
      <c r="O7" s="233" t="str">
        <f>IF(OR('5.5.1 (inc. taxes)'!O34=0,'5.5.1 (inc. taxes)'!O35=0,(ISERROR('5.5.1 (inc. taxes)'!O35/'5.5.1 (inc. taxes)'!O34-1))),"",('5.5.1 (inc. taxes)'!O35/'5.5.1 (inc. taxes)'!O34-1))</f>
        <v/>
      </c>
      <c r="P7" s="233">
        <f>IF(OR('5.5.1 (inc. taxes)'!P34=0,'5.5.1 (inc. taxes)'!P35=0,(ISERROR('5.5.1 (inc. taxes)'!P35/'5.5.1 (inc. taxes)'!P34-1))),"",('5.5.1 (inc. taxes)'!P35/'5.5.1 (inc. taxes)'!P34-1))</f>
        <v>6.0648801128349694E-2</v>
      </c>
      <c r="Q7" s="233">
        <f>IF(OR('5.5.1 (inc. taxes)'!Q34=0,'5.5.1 (inc. taxes)'!Q35=0,(ISERROR('5.5.1 (inc. taxes)'!Q35/'5.5.1 (inc. taxes)'!Q34-1))),"",('5.5.1 (inc. taxes)'!Q35/'5.5.1 (inc. taxes)'!Q34-1))</f>
        <v>6.5869115139267631E-2</v>
      </c>
      <c r="R7" s="233">
        <f>IF(OR('5.5.1 (inc. taxes)'!R34=0,'5.5.1 (inc. taxes)'!R35=0,(ISERROR('5.5.1 (inc. taxes)'!R35/'5.5.1 (inc. taxes)'!R34-1))),"",('5.5.1 (inc. taxes)'!R35/'5.5.1 (inc. taxes)'!R34-1))</f>
        <v>-1.7165048329244148E-2</v>
      </c>
      <c r="S7" s="233">
        <f>IF(OR('5.5.1 (inc. taxes)'!S34=0,'5.5.1 (inc. taxes)'!S35=0,(ISERROR('5.5.1 (inc. taxes)'!S35/'5.5.1 (inc. taxes)'!S34-1))),"",('5.5.1 (inc. taxes)'!S35/'5.5.1 (inc. taxes)'!S34-1))</f>
        <v>2.0896875026668482E-2</v>
      </c>
      <c r="T7" s="233">
        <f>IF(OR('5.5.1 (inc. taxes)'!T34=0,'5.5.1 (inc. taxes)'!T35=0,(ISERROR('5.5.1 (inc. taxes)'!T35/'5.5.1 (inc. taxes)'!T34-1))),"",('5.5.1 (inc. taxes)'!T35/'5.5.1 (inc. taxes)'!T34-1))</f>
        <v>0.16961361020312515</v>
      </c>
      <c r="U7" s="233">
        <f>IF(OR('5.5.1 (inc. taxes)'!U34=0,'5.5.1 (inc. taxes)'!U35=0,(ISERROR('5.5.1 (inc. taxes)'!U35/'5.5.1 (inc. taxes)'!U34-1))),"",('5.5.1 (inc. taxes)'!U35/'5.5.1 (inc. taxes)'!U34-1))</f>
        <v>-5.7945602062456691E-2</v>
      </c>
      <c r="V7" s="233">
        <f>IF(OR('5.5.1 (inc. taxes)'!V34=0,'5.5.1 (inc. taxes)'!V35=0,(ISERROR('5.5.1 (inc. taxes)'!V35/'5.5.1 (inc. taxes)'!V34-1))),"",('5.5.1 (inc. taxes)'!V35/'5.5.1 (inc. taxes)'!V34-1))</f>
        <v>-4.2063278511862756E-2</v>
      </c>
      <c r="W7" s="233">
        <f>IF(OR('5.5.1 (inc. taxes)'!W34=0,'5.5.1 (inc. taxes)'!W35=0,(ISERROR('5.5.1 (inc. taxes)'!W35/'5.5.1 (inc. taxes)'!W34-1))),"",('5.5.1 (inc. taxes)'!W35/'5.5.1 (inc. taxes)'!W34-1))</f>
        <v>0.13022215312470675</v>
      </c>
      <c r="X7" s="233">
        <f>IF(OR('5.5.1 (inc. taxes)'!X34=0,'5.5.1 (inc. taxes)'!X35=0,(ISERROR('5.5.1 (inc. taxes)'!X35/'5.5.1 (inc. taxes)'!X34-1))),"",('5.5.1 (inc. taxes)'!X35/'5.5.1 (inc. taxes)'!X34-1))</f>
        <v>-0.15851543655888078</v>
      </c>
      <c r="Y7" s="233">
        <f>IF(OR('5.5.1 (inc. taxes)'!Y34=0,'5.5.1 (inc. taxes)'!Y35=0,(ISERROR('5.5.1 (inc. taxes)'!Y35/'5.5.1 (inc. taxes)'!Y34-1))),"",('5.5.1 (inc. taxes)'!Y35/'5.5.1 (inc. taxes)'!Y34-1))</f>
        <v>-2.7941635336215298E-2</v>
      </c>
      <c r="Z7" s="233">
        <f>IF(OR('5.5.1 (inc. taxes)'!Z34=0,'5.5.1 (inc. taxes)'!Z35=0,(ISERROR('5.5.1 (inc. taxes)'!Z35/'5.5.1 (inc. taxes)'!Z34-1))),"",('5.5.1 (inc. taxes)'!Z35/'5.5.1 (inc. taxes)'!Z34-1))</f>
        <v>0.10861155495988073</v>
      </c>
      <c r="AA7" s="233">
        <f>IF(OR('5.5.1 (inc. taxes)'!AA34=0,'5.5.1 (inc. taxes)'!AA35=0,(ISERROR('5.5.1 (inc. taxes)'!AA35/'5.5.1 (inc. taxes)'!AA34-1))),"",('5.5.1 (inc. taxes)'!AA35/'5.5.1 (inc. taxes)'!AA34-1))</f>
        <v>-4.7279490444740224E-2</v>
      </c>
      <c r="AB7" s="233">
        <f>IF(OR('5.5.1 (inc. taxes)'!AB34=0,'5.5.1 (inc. taxes)'!AB35=0,(ISERROR('5.5.1 (inc. taxes)'!AB35/'5.5.1 (inc. taxes)'!AB34-1))),"",('5.5.1 (inc. taxes)'!AB35/'5.5.1 (inc. taxes)'!AB34-1))</f>
        <v>-6.3150204592778647E-2</v>
      </c>
      <c r="AC7" s="233">
        <f>IF(OR('5.5.1 (inc. taxes)'!AC34=0,'5.5.1 (inc. taxes)'!AC35=0,(ISERROR('5.5.1 (inc. taxes)'!AC35/'5.5.1 (inc. taxes)'!AC34-1))),"",('5.5.1 (inc. taxes)'!AC35/'5.5.1 (inc. taxes)'!AC34-1))</f>
        <v>-8.0851415142923821E-2</v>
      </c>
    </row>
    <row r="8" spans="1:29" ht="14.25" customHeight="1" x14ac:dyDescent="0.25">
      <c r="A8" s="280" t="s">
        <v>49</v>
      </c>
      <c r="B8" s="233">
        <f>IF(OR('5.5.1 (inc. taxes)'!B35=0,'5.5.1 (inc. taxes)'!B36=0,(ISERROR('5.5.1 (inc. taxes)'!B36/'5.5.1 (inc. taxes)'!B35-1))),"",('5.5.1 (inc. taxes)'!B36/'5.5.1 (inc. taxes)'!B35-1))</f>
        <v>-6.2523302330346198E-3</v>
      </c>
      <c r="C8" s="233" t="str">
        <f>IF(OR('5.5.1 (inc. taxes)'!C35=0,'5.5.1 (inc. taxes)'!C36=0,(ISERROR('5.5.1 (inc. taxes)'!C36/'5.5.1 (inc. taxes)'!C35-1))),"",('5.5.1 (inc. taxes)'!C36/'5.5.1 (inc. taxes)'!C35-1))</f>
        <v/>
      </c>
      <c r="D8" s="233">
        <f>IF(OR('5.5.1 (inc. taxes)'!D35=0,'5.5.1 (inc. taxes)'!D36=0,(ISERROR('5.5.1 (inc. taxes)'!D36/'5.5.1 (inc. taxes)'!D35-1))),"",('5.5.1 (inc. taxes)'!D36/'5.5.1 (inc. taxes)'!D35-1))</f>
        <v>4.8773036817949977E-2</v>
      </c>
      <c r="E8" s="233">
        <f>IF(OR('5.5.1 (inc. taxes)'!E35=0,'5.5.1 (inc. taxes)'!E36=0,(ISERROR('5.5.1 (inc. taxes)'!E36/'5.5.1 (inc. taxes)'!E35-1))),"",('5.5.1 (inc. taxes)'!E36/'5.5.1 (inc. taxes)'!E35-1))</f>
        <v>-9.0356513660615478E-3</v>
      </c>
      <c r="F8" s="233">
        <f>IF(OR('5.5.1 (inc. taxes)'!F35=0,'5.5.1 (inc. taxes)'!F36=0,(ISERROR('5.5.1 (inc. taxes)'!F36/'5.5.1 (inc. taxes)'!F35-1))),"",('5.5.1 (inc. taxes)'!F36/'5.5.1 (inc. taxes)'!F35-1))</f>
        <v>8.278217006782107E-3</v>
      </c>
      <c r="G8" s="233">
        <f>IF(OR('5.5.1 (inc. taxes)'!G35=0,'5.5.1 (inc. taxes)'!G36=0,(ISERROR('5.5.1 (inc. taxes)'!G36/'5.5.1 (inc. taxes)'!G35-1))),"",('5.5.1 (inc. taxes)'!G36/'5.5.1 (inc. taxes)'!G35-1))</f>
        <v>8.4374686214841121E-2</v>
      </c>
      <c r="H8" s="233">
        <f>IF(OR('5.5.1 (inc. taxes)'!H35=0,'5.5.1 (inc. taxes)'!H36=0,(ISERROR('5.5.1 (inc. taxes)'!H36/'5.5.1 (inc. taxes)'!H35-1))),"",('5.5.1 (inc. taxes)'!H36/'5.5.1 (inc. taxes)'!H35-1))</f>
        <v>5.8692127857121301E-2</v>
      </c>
      <c r="I8" s="233">
        <f>IF(OR('5.5.1 (inc. taxes)'!I35=0,'5.5.1 (inc. taxes)'!I36=0,(ISERROR('5.5.1 (inc. taxes)'!I36/'5.5.1 (inc. taxes)'!I35-1))),"",('5.5.1 (inc. taxes)'!I36/'5.5.1 (inc. taxes)'!I35-1))</f>
        <v>0.12429048843971624</v>
      </c>
      <c r="J8" s="233">
        <f>IF(OR('5.5.1 (inc. taxes)'!J35=0,'5.5.1 (inc. taxes)'!J36=0,(ISERROR('5.5.1 (inc. taxes)'!J36/'5.5.1 (inc. taxes)'!J35-1))),"",('5.5.1 (inc. taxes)'!J36/'5.5.1 (inc. taxes)'!J35-1))</f>
        <v>4.10145227537555E-2</v>
      </c>
      <c r="K8" s="233">
        <f>IF(OR('5.5.1 (inc. taxes)'!K35=0,'5.5.1 (inc. taxes)'!K36=0,(ISERROR('5.5.1 (inc. taxes)'!K36/'5.5.1 (inc. taxes)'!K35-1))),"",('5.5.1 (inc. taxes)'!K36/'5.5.1 (inc. taxes)'!K35-1))</f>
        <v>0.2823318221373301</v>
      </c>
      <c r="L8" s="233">
        <f>IF(OR('5.5.1 (inc. taxes)'!L35=0,'5.5.1 (inc. taxes)'!L36=0,(ISERROR('5.5.1 (inc. taxes)'!L36/'5.5.1 (inc. taxes)'!L35-1))),"",('5.5.1 (inc. taxes)'!L36/'5.5.1 (inc. taxes)'!L35-1))</f>
        <v>7.6857005234899356E-2</v>
      </c>
      <c r="M8" s="233">
        <f>IF(OR('5.5.1 (inc. taxes)'!M35=0,'5.5.1 (inc. taxes)'!M36=0,(ISERROR('5.5.1 (inc. taxes)'!M36/'5.5.1 (inc. taxes)'!M35-1))),"",('5.5.1 (inc. taxes)'!M36/'5.5.1 (inc. taxes)'!M35-1))</f>
        <v>3.2574077657548051E-2</v>
      </c>
      <c r="N8" s="233">
        <f>IF(OR('5.5.1 (inc. taxes)'!N35=0,'5.5.1 (inc. taxes)'!N36=0,(ISERROR('5.5.1 (inc. taxes)'!N36/'5.5.1 (inc. taxes)'!N35-1))),"",('5.5.1 (inc. taxes)'!N36/'5.5.1 (inc. taxes)'!N35-1))</f>
        <v>2.1592884763085074E-2</v>
      </c>
      <c r="O8" s="233" t="str">
        <f>IF(OR('5.5.1 (inc. taxes)'!O35=0,'5.5.1 (inc. taxes)'!O36=0,(ISERROR('5.5.1 (inc. taxes)'!O36/'5.5.1 (inc. taxes)'!O35-1))),"",('5.5.1 (inc. taxes)'!O36/'5.5.1 (inc. taxes)'!O35-1))</f>
        <v/>
      </c>
      <c r="P8" s="233">
        <f>IF(OR('5.5.1 (inc. taxes)'!P35=0,'5.5.1 (inc. taxes)'!P36=0,(ISERROR('5.5.1 (inc. taxes)'!P36/'5.5.1 (inc. taxes)'!P35-1))),"",('5.5.1 (inc. taxes)'!P36/'5.5.1 (inc. taxes)'!P35-1))</f>
        <v>0.10026595744680833</v>
      </c>
      <c r="Q8" s="233" t="str">
        <f>IF(OR('5.5.1 (inc. taxes)'!Q35=0,'5.5.1 (inc. taxes)'!Q36=0,(ISERROR('5.5.1 (inc. taxes)'!Q36/'5.5.1 (inc. taxes)'!Q35-1))),"",('5.5.1 (inc. taxes)'!Q36/'5.5.1 (inc. taxes)'!Q35-1))</f>
        <v/>
      </c>
      <c r="R8" s="233">
        <f>IF(OR('5.5.1 (inc. taxes)'!R35=0,'5.5.1 (inc. taxes)'!R36=0,(ISERROR('5.5.1 (inc. taxes)'!R36/'5.5.1 (inc. taxes)'!R35-1))),"",('5.5.1 (inc. taxes)'!R36/'5.5.1 (inc. taxes)'!R35-1))</f>
        <v>0.12913266589802119</v>
      </c>
      <c r="S8" s="233">
        <f>IF(OR('5.5.1 (inc. taxes)'!S35=0,'5.5.1 (inc. taxes)'!S36=0,(ISERROR('5.5.1 (inc. taxes)'!S36/'5.5.1 (inc. taxes)'!S35-1))),"",('5.5.1 (inc. taxes)'!S36/'5.5.1 (inc. taxes)'!S35-1))</f>
        <v>9.8573177706421156E-2</v>
      </c>
      <c r="T8" s="233">
        <f>IF(OR('5.5.1 (inc. taxes)'!T35=0,'5.5.1 (inc. taxes)'!T36=0,(ISERROR('5.5.1 (inc. taxes)'!T36/'5.5.1 (inc. taxes)'!T35-1))),"",('5.5.1 (inc. taxes)'!T36/'5.5.1 (inc. taxes)'!T35-1))</f>
        <v>9.9994603113071845E-2</v>
      </c>
      <c r="U8" s="233">
        <f>IF(OR('5.5.1 (inc. taxes)'!U35=0,'5.5.1 (inc. taxes)'!U36=0,(ISERROR('5.5.1 (inc. taxes)'!U36/'5.5.1 (inc. taxes)'!U35-1))),"",('5.5.1 (inc. taxes)'!U36/'5.5.1 (inc. taxes)'!U35-1))</f>
        <v>-3.0250787854812056E-2</v>
      </c>
      <c r="V8" s="233">
        <f>IF(OR('5.5.1 (inc. taxes)'!V35=0,'5.5.1 (inc. taxes)'!V36=0,(ISERROR('5.5.1 (inc. taxes)'!V36/'5.5.1 (inc. taxes)'!V35-1))),"",('5.5.1 (inc. taxes)'!V36/'5.5.1 (inc. taxes)'!V35-1))</f>
        <v>0.12864996382363869</v>
      </c>
      <c r="W8" s="233">
        <f>IF(OR('5.5.1 (inc. taxes)'!W35=0,'5.5.1 (inc. taxes)'!W36=0,(ISERROR('5.5.1 (inc. taxes)'!W36/'5.5.1 (inc. taxes)'!W35-1))),"",('5.5.1 (inc. taxes)'!W36/'5.5.1 (inc. taxes)'!W35-1))</f>
        <v>0.1403203121745078</v>
      </c>
      <c r="X8" s="233">
        <f>IF(OR('5.5.1 (inc. taxes)'!X35=0,'5.5.1 (inc. taxes)'!X36=0,(ISERROR('5.5.1 (inc. taxes)'!X36/'5.5.1 (inc. taxes)'!X35-1))),"",('5.5.1 (inc. taxes)'!X36/'5.5.1 (inc. taxes)'!X35-1))</f>
        <v>5.2593188851604022E-2</v>
      </c>
      <c r="Y8" s="233">
        <f>IF(OR('5.5.1 (inc. taxes)'!Y35=0,'5.5.1 (inc. taxes)'!Y36=0,(ISERROR('5.5.1 (inc. taxes)'!Y36/'5.5.1 (inc. taxes)'!Y35-1))),"",('5.5.1 (inc. taxes)'!Y36/'5.5.1 (inc. taxes)'!Y35-1))</f>
        <v>0.18141491675975319</v>
      </c>
      <c r="Z8" s="233">
        <f>IF(OR('5.5.1 (inc. taxes)'!Z35=0,'5.5.1 (inc. taxes)'!Z36=0,(ISERROR('5.5.1 (inc. taxes)'!Z36/'5.5.1 (inc. taxes)'!Z35-1))),"",('5.5.1 (inc. taxes)'!Z36/'5.5.1 (inc. taxes)'!Z35-1))</f>
        <v>1.9950056896818724E-2</v>
      </c>
      <c r="AA8" s="233">
        <f>IF(OR('5.5.1 (inc. taxes)'!AA35=0,'5.5.1 (inc. taxes)'!AA36=0,(ISERROR('5.5.1 (inc. taxes)'!AA36/'5.5.1 (inc. taxes)'!AA35-1))),"",('5.5.1 (inc. taxes)'!AA36/'5.5.1 (inc. taxes)'!AA35-1))</f>
        <v>-1.7878605080114074E-2</v>
      </c>
      <c r="AB8" s="233">
        <f>IF(OR('5.5.1 (inc. taxes)'!AB35=0,'5.5.1 (inc. taxes)'!AB36=0,(ISERROR('5.5.1 (inc. taxes)'!AB36/'5.5.1 (inc. taxes)'!AB35-1))),"",('5.5.1 (inc. taxes)'!AB36/'5.5.1 (inc. taxes)'!AB35-1))</f>
        <v>7.120518111889651E-2</v>
      </c>
      <c r="AC8" s="233">
        <f>IF(OR('5.5.1 (inc. taxes)'!AC35=0,'5.5.1 (inc. taxes)'!AC36=0,(ISERROR('5.5.1 (inc. taxes)'!AC36/'5.5.1 (inc. taxes)'!AC35-1))),"",('5.5.1 (inc. taxes)'!AC36/'5.5.1 (inc. taxes)'!AC35-1))</f>
        <v>6.1586686236268173E-2</v>
      </c>
    </row>
    <row r="9" spans="1:29" ht="14.25" customHeight="1" x14ac:dyDescent="0.25">
      <c r="A9" s="280" t="s">
        <v>50</v>
      </c>
      <c r="B9" s="233">
        <f>IF(OR('5.5.1 (inc. taxes)'!B36=0,'5.5.1 (inc. taxes)'!B37=0,(ISERROR('5.5.1 (inc. taxes)'!B37/'5.5.1 (inc. taxes)'!B36-1))),"",('5.5.1 (inc. taxes)'!B37/'5.5.1 (inc. taxes)'!B36-1))</f>
        <v>-1.0937848312475129E-2</v>
      </c>
      <c r="C9" s="233" t="str">
        <f>IF(OR('5.5.1 (inc. taxes)'!C36=0,'5.5.1 (inc. taxes)'!C37=0,(ISERROR('5.5.1 (inc. taxes)'!C37/'5.5.1 (inc. taxes)'!C36-1))),"",('5.5.1 (inc. taxes)'!C37/'5.5.1 (inc. taxes)'!C36-1))</f>
        <v/>
      </c>
      <c r="D9" s="233">
        <f>IF(OR('5.5.1 (inc. taxes)'!D36=0,'5.5.1 (inc. taxes)'!D37=0,(ISERROR('5.5.1 (inc. taxes)'!D37/'5.5.1 (inc. taxes)'!D36-1))),"",('5.5.1 (inc. taxes)'!D37/'5.5.1 (inc. taxes)'!D36-1))</f>
        <v>8.0057077849149394E-2</v>
      </c>
      <c r="E9" s="233">
        <f>IF(OR('5.5.1 (inc. taxes)'!E36=0,'5.5.1 (inc. taxes)'!E37=0,(ISERROR('5.5.1 (inc. taxes)'!E37/'5.5.1 (inc. taxes)'!E36-1))),"",('5.5.1 (inc. taxes)'!E37/'5.5.1 (inc. taxes)'!E36-1))</f>
        <v>4.5276499168850126E-2</v>
      </c>
      <c r="F9" s="233">
        <f>IF(OR('5.5.1 (inc. taxes)'!F36=0,'5.5.1 (inc. taxes)'!F37=0,(ISERROR('5.5.1 (inc. taxes)'!F37/'5.5.1 (inc. taxes)'!F36-1))),"",('5.5.1 (inc. taxes)'!F37/'5.5.1 (inc. taxes)'!F36-1))</f>
        <v>2.9745206745270814E-3</v>
      </c>
      <c r="G9" s="233">
        <f>IF(OR('5.5.1 (inc. taxes)'!G36=0,'5.5.1 (inc. taxes)'!G37=0,(ISERROR('5.5.1 (inc. taxes)'!G37/'5.5.1 (inc. taxes)'!G36-1))),"",('5.5.1 (inc. taxes)'!G37/'5.5.1 (inc. taxes)'!G36-1))</f>
        <v>3.0854178336767069E-2</v>
      </c>
      <c r="H9" s="233" t="str">
        <f>IF(OR('5.5.1 (inc. taxes)'!H36=0,'5.5.1 (inc. taxes)'!H37=0,(ISERROR('5.5.1 (inc. taxes)'!H37/'5.5.1 (inc. taxes)'!H36-1))),"",('5.5.1 (inc. taxes)'!H37/'5.5.1 (inc. taxes)'!H36-1))</f>
        <v/>
      </c>
      <c r="I9" s="233">
        <f>IF(OR('5.5.1 (inc. taxes)'!I36=0,'5.5.1 (inc. taxes)'!I37=0,(ISERROR('5.5.1 (inc. taxes)'!I37/'5.5.1 (inc. taxes)'!I36-1))),"",('5.5.1 (inc. taxes)'!I37/'5.5.1 (inc. taxes)'!I36-1))</f>
        <v>2.3345354977394539E-2</v>
      </c>
      <c r="J9" s="233">
        <f>IF(OR('5.5.1 (inc. taxes)'!J36=0,'5.5.1 (inc. taxes)'!J37=0,(ISERROR('5.5.1 (inc. taxes)'!J37/'5.5.1 (inc. taxes)'!J36-1))),"",('5.5.1 (inc. taxes)'!J37/'5.5.1 (inc. taxes)'!J36-1))</f>
        <v>0.12935941631538728</v>
      </c>
      <c r="K9" s="233">
        <f>IF(OR('5.5.1 (inc. taxes)'!K36=0,'5.5.1 (inc. taxes)'!K37=0,(ISERROR('5.5.1 (inc. taxes)'!K37/'5.5.1 (inc. taxes)'!K36-1))),"",('5.5.1 (inc. taxes)'!K37/'5.5.1 (inc. taxes)'!K36-1))</f>
        <v>-2.9630629343659787E-2</v>
      </c>
      <c r="L9" s="233">
        <f>IF(OR('5.5.1 (inc. taxes)'!L36=0,'5.5.1 (inc. taxes)'!L37=0,(ISERROR('5.5.1 (inc. taxes)'!L37/'5.5.1 (inc. taxes)'!L36-1))),"",('5.5.1 (inc. taxes)'!L37/'5.5.1 (inc. taxes)'!L36-1))</f>
        <v>7.9692863984453854E-2</v>
      </c>
      <c r="M9" s="233">
        <f>IF(OR('5.5.1 (inc. taxes)'!M36=0,'5.5.1 (inc. taxes)'!M37=0,(ISERROR('5.5.1 (inc. taxes)'!M37/'5.5.1 (inc. taxes)'!M36-1))),"",('5.5.1 (inc. taxes)'!M37/'5.5.1 (inc. taxes)'!M36-1))</f>
        <v>1.4860347464034751E-2</v>
      </c>
      <c r="N9" s="233">
        <f>IF(OR('5.5.1 (inc. taxes)'!N36=0,'5.5.1 (inc. taxes)'!N37=0,(ISERROR('5.5.1 (inc. taxes)'!N37/'5.5.1 (inc. taxes)'!N36-1))),"",('5.5.1 (inc. taxes)'!N37/'5.5.1 (inc. taxes)'!N36-1))</f>
        <v>5.9672932506386944E-2</v>
      </c>
      <c r="O9" s="233" t="str">
        <f>IF(OR('5.5.1 (inc. taxes)'!O36=0,'5.5.1 (inc. taxes)'!O37=0,(ISERROR('5.5.1 (inc. taxes)'!O37/'5.5.1 (inc. taxes)'!O36-1))),"",('5.5.1 (inc. taxes)'!O37/'5.5.1 (inc. taxes)'!O36-1))</f>
        <v/>
      </c>
      <c r="P9" s="233">
        <f>IF(OR('5.5.1 (inc. taxes)'!P36=0,'5.5.1 (inc. taxes)'!P37=0,(ISERROR('5.5.1 (inc. taxes)'!P37/'5.5.1 (inc. taxes)'!P36-1))),"",('5.5.1 (inc. taxes)'!P37/'5.5.1 (inc. taxes)'!P36-1))</f>
        <v>0.17690355329949248</v>
      </c>
      <c r="Q9" s="233" t="str">
        <f>IF(OR('5.5.1 (inc. taxes)'!Q36=0,'5.5.1 (inc. taxes)'!Q37=0,(ISERROR('5.5.1 (inc. taxes)'!Q37/'5.5.1 (inc. taxes)'!Q36-1))),"",('5.5.1 (inc. taxes)'!Q37/'5.5.1 (inc. taxes)'!Q36-1))</f>
        <v/>
      </c>
      <c r="R9" s="233">
        <f>IF(OR('5.5.1 (inc. taxes)'!R36=0,'5.5.1 (inc. taxes)'!R37=0,(ISERROR('5.5.1 (inc. taxes)'!R37/'5.5.1 (inc. taxes)'!R36-1))),"",('5.5.1 (inc. taxes)'!R37/'5.5.1 (inc. taxes)'!R36-1))</f>
        <v>7.703083925612253E-2</v>
      </c>
      <c r="S9" s="233">
        <f>IF(OR('5.5.1 (inc. taxes)'!S36=0,'5.5.1 (inc. taxes)'!S37=0,(ISERROR('5.5.1 (inc. taxes)'!S37/'5.5.1 (inc. taxes)'!S36-1))),"",('5.5.1 (inc. taxes)'!S37/'5.5.1 (inc. taxes)'!S36-1))</f>
        <v>0.14291567665461846</v>
      </c>
      <c r="T9" s="233">
        <f>IF(OR('5.5.1 (inc. taxes)'!T36=0,'5.5.1 (inc. taxes)'!T37=0,(ISERROR('5.5.1 (inc. taxes)'!T37/'5.5.1 (inc. taxes)'!T36-1))),"",('5.5.1 (inc. taxes)'!T37/'5.5.1 (inc. taxes)'!T36-1))</f>
        <v>-2.562344728829169E-2</v>
      </c>
      <c r="U9" s="233">
        <f>IF(OR('5.5.1 (inc. taxes)'!U36=0,'5.5.1 (inc. taxes)'!U37=0,(ISERROR('5.5.1 (inc. taxes)'!U37/'5.5.1 (inc. taxes)'!U36-1))),"",('5.5.1 (inc. taxes)'!U37/'5.5.1 (inc. taxes)'!U36-1))</f>
        <v>-6.796107909374105E-2</v>
      </c>
      <c r="V9" s="233">
        <f>IF(OR('5.5.1 (inc. taxes)'!V36=0,'5.5.1 (inc. taxes)'!V37=0,(ISERROR('5.5.1 (inc. taxes)'!V37/'5.5.1 (inc. taxes)'!V36-1))),"",('5.5.1 (inc. taxes)'!V37/'5.5.1 (inc. taxes)'!V36-1))</f>
        <v>9.0258257685353449E-2</v>
      </c>
      <c r="W9" s="233">
        <f>IF(OR('5.5.1 (inc. taxes)'!W36=0,'5.5.1 (inc. taxes)'!W37=0,(ISERROR('5.5.1 (inc. taxes)'!W37/'5.5.1 (inc. taxes)'!W36-1))),"",('5.5.1 (inc. taxes)'!W37/'5.5.1 (inc. taxes)'!W36-1))</f>
        <v>-3.4148225246635078E-2</v>
      </c>
      <c r="X9" s="233">
        <f>IF(OR('5.5.1 (inc. taxes)'!X36=0,'5.5.1 (inc. taxes)'!X37=0,(ISERROR('5.5.1 (inc. taxes)'!X37/'5.5.1 (inc. taxes)'!X36-1))),"",('5.5.1 (inc. taxes)'!X37/'5.5.1 (inc. taxes)'!X36-1))</f>
        <v>0.26146736141519611</v>
      </c>
      <c r="Y9" s="233">
        <f>IF(OR('5.5.1 (inc. taxes)'!Y36=0,'5.5.1 (inc. taxes)'!Y37=0,(ISERROR('5.5.1 (inc. taxes)'!Y37/'5.5.1 (inc. taxes)'!Y36-1))),"",('5.5.1 (inc. taxes)'!Y37/'5.5.1 (inc. taxes)'!Y36-1))</f>
        <v>7.9500368977091673E-2</v>
      </c>
      <c r="Z9" s="233">
        <f>IF(OR('5.5.1 (inc. taxes)'!Z36=0,'5.5.1 (inc. taxes)'!Z37=0,(ISERROR('5.5.1 (inc. taxes)'!Z37/'5.5.1 (inc. taxes)'!Z36-1))),"",('5.5.1 (inc. taxes)'!Z37/'5.5.1 (inc. taxes)'!Z36-1))</f>
        <v>5.2343010694743564E-2</v>
      </c>
      <c r="AA9" s="233">
        <f>IF(OR('5.5.1 (inc. taxes)'!AA36=0,'5.5.1 (inc. taxes)'!AA37=0,(ISERROR('5.5.1 (inc. taxes)'!AA37/'5.5.1 (inc. taxes)'!AA36-1))),"",('5.5.1 (inc. taxes)'!AA37/'5.5.1 (inc. taxes)'!AA36-1))</f>
        <v>-5.7675921434860222E-2</v>
      </c>
      <c r="AB9" s="233">
        <f>IF(OR('5.5.1 (inc. taxes)'!AB36=0,'5.5.1 (inc. taxes)'!AB37=0,(ISERROR('5.5.1 (inc. taxes)'!AB37/'5.5.1 (inc. taxes)'!AB36-1))),"",('5.5.1 (inc. taxes)'!AB37/'5.5.1 (inc. taxes)'!AB36-1))</f>
        <v>-7.3478694119540666E-2</v>
      </c>
      <c r="AC9" s="233">
        <f>IF(OR('5.5.1 (inc. taxes)'!AC36=0,'5.5.1 (inc. taxes)'!AC37=0,(ISERROR('5.5.1 (inc. taxes)'!AC37/'5.5.1 (inc. taxes)'!AC36-1))),"",('5.5.1 (inc. taxes)'!AC37/'5.5.1 (inc. taxes)'!AC36-1))</f>
        <v>8.76797825908604E-2</v>
      </c>
    </row>
    <row r="10" spans="1:29" ht="14.25" customHeight="1" x14ac:dyDescent="0.25">
      <c r="A10" s="280" t="s">
        <v>134</v>
      </c>
      <c r="B10" s="233">
        <f>IF(OR('5.5.1 (inc. taxes)'!B37=0,'5.5.1 (inc. taxes)'!B38=0,(ISERROR('5.5.1 (inc. taxes)'!B38/'5.5.1 (inc. taxes)'!B37-1))),"",('5.5.1 (inc. taxes)'!B38/'5.5.1 (inc. taxes)'!B37-1))</f>
        <v>0.12569842432151224</v>
      </c>
      <c r="C10" s="233" t="str">
        <f>IF(OR('5.5.1 (inc. taxes)'!C37=0,'5.5.1 (inc. taxes)'!C38=0,(ISERROR('5.5.1 (inc. taxes)'!C38/'5.5.1 (inc. taxes)'!C37-1))),"",('5.5.1 (inc. taxes)'!C38/'5.5.1 (inc. taxes)'!C37-1))</f>
        <v/>
      </c>
      <c r="D10" s="233">
        <f>IF(OR('5.5.1 (inc. taxes)'!D37=0,'5.5.1 (inc. taxes)'!D38=0,(ISERROR('5.5.1 (inc. taxes)'!D38/'5.5.1 (inc. taxes)'!D37-1))),"",('5.5.1 (inc. taxes)'!D38/'5.5.1 (inc. taxes)'!D37-1))</f>
        <v>-1.7259374066366129E-2</v>
      </c>
      <c r="E10" s="233">
        <f>IF(OR('5.5.1 (inc. taxes)'!E37=0,'5.5.1 (inc. taxes)'!E38=0,(ISERROR('5.5.1 (inc. taxes)'!E38/'5.5.1 (inc. taxes)'!E37-1))),"",('5.5.1 (inc. taxes)'!E38/'5.5.1 (inc. taxes)'!E37-1))</f>
        <v>4.4101532555912648E-2</v>
      </c>
      <c r="F10" s="233">
        <f>IF(OR('5.5.1 (inc. taxes)'!F37=0,'5.5.1 (inc. taxes)'!F38=0,(ISERROR('5.5.1 (inc. taxes)'!F38/'5.5.1 (inc. taxes)'!F37-1))),"",('5.5.1 (inc. taxes)'!F38/'5.5.1 (inc. taxes)'!F37-1))</f>
        <v>-4.7480377708286614E-4</v>
      </c>
      <c r="G10" s="233">
        <f>IF(OR('5.5.1 (inc. taxes)'!G37=0,'5.5.1 (inc. taxes)'!G38=0,(ISERROR('5.5.1 (inc. taxes)'!G38/'5.5.1 (inc. taxes)'!G37-1))),"",('5.5.1 (inc. taxes)'!G38/'5.5.1 (inc. taxes)'!G37-1))</f>
        <v>9.044326746733522E-2</v>
      </c>
      <c r="H10" s="233" t="str">
        <f>IF(OR('5.5.1 (inc. taxes)'!H37=0,'5.5.1 (inc. taxes)'!H38=0,(ISERROR('5.5.1 (inc. taxes)'!H38/'5.5.1 (inc. taxes)'!H37-1))),"",('5.5.1 (inc. taxes)'!H38/'5.5.1 (inc. taxes)'!H37-1))</f>
        <v/>
      </c>
      <c r="I10" s="233">
        <f>IF(OR('5.5.1 (inc. taxes)'!I37=0,'5.5.1 (inc. taxes)'!I38=0,(ISERROR('5.5.1 (inc. taxes)'!I38/'5.5.1 (inc. taxes)'!I37-1))),"",('5.5.1 (inc. taxes)'!I38/'5.5.1 (inc. taxes)'!I37-1))</f>
        <v>0.12141478873142852</v>
      </c>
      <c r="J10" s="233">
        <f>IF(OR('5.5.1 (inc. taxes)'!J37=0,'5.5.1 (inc. taxes)'!J38=0,(ISERROR('5.5.1 (inc. taxes)'!J38/'5.5.1 (inc. taxes)'!J37-1))),"",('5.5.1 (inc. taxes)'!J38/'5.5.1 (inc. taxes)'!J37-1))</f>
        <v>4.7605100582968518E-2</v>
      </c>
      <c r="K10" s="233">
        <f>IF(OR('5.5.1 (inc. taxes)'!K37=0,'5.5.1 (inc. taxes)'!K38=0,(ISERROR('5.5.1 (inc. taxes)'!K38/'5.5.1 (inc. taxes)'!K37-1))),"",('5.5.1 (inc. taxes)'!K38/'5.5.1 (inc. taxes)'!K37-1))</f>
        <v>0.1561232400159811</v>
      </c>
      <c r="L10" s="233">
        <f>IF(OR('5.5.1 (inc. taxes)'!L37=0,'5.5.1 (inc. taxes)'!L38=0,(ISERROR('5.5.1 (inc. taxes)'!L38/'5.5.1 (inc. taxes)'!L37-1))),"",('5.5.1 (inc. taxes)'!L38/'5.5.1 (inc. taxes)'!L37-1))</f>
        <v>1.4644845246719607E-2</v>
      </c>
      <c r="M10" s="233">
        <f>IF(OR('5.5.1 (inc. taxes)'!M37=0,'5.5.1 (inc. taxes)'!M38=0,(ISERROR('5.5.1 (inc. taxes)'!M38/'5.5.1 (inc. taxes)'!M37-1))),"",('5.5.1 (inc. taxes)'!M38/'5.5.1 (inc. taxes)'!M37-1))</f>
        <v>6.4435925038708985E-2</v>
      </c>
      <c r="N10" s="233">
        <f>IF(OR('5.5.1 (inc. taxes)'!N37=0,'5.5.1 (inc. taxes)'!N38=0,(ISERROR('5.5.1 (inc. taxes)'!N38/'5.5.1 (inc. taxes)'!N37-1))),"",('5.5.1 (inc. taxes)'!N38/'5.5.1 (inc. taxes)'!N37-1))</f>
        <v>4.2681819756146044E-2</v>
      </c>
      <c r="O10" s="233" t="str">
        <f>IF(OR('5.5.1 (inc. taxes)'!O37=0,'5.5.1 (inc. taxes)'!O38=0,(ISERROR('5.5.1 (inc. taxes)'!O38/'5.5.1 (inc. taxes)'!O37-1))),"",('5.5.1 (inc. taxes)'!O38/'5.5.1 (inc. taxes)'!O37-1))</f>
        <v/>
      </c>
      <c r="P10" s="233">
        <f>IF(OR('5.5.1 (inc. taxes)'!P37=0,'5.5.1 (inc. taxes)'!P38=0,(ISERROR('5.5.1 (inc. taxes)'!P38/'5.5.1 (inc. taxes)'!P37-1))),"",('5.5.1 (inc. taxes)'!P38/'5.5.1 (inc. taxes)'!P37-1))</f>
        <v>4.9061893465602857E-2</v>
      </c>
      <c r="Q10" s="233" t="str">
        <f>IF(OR('5.5.1 (inc. taxes)'!Q37=0,'5.5.1 (inc. taxes)'!Q38=0,(ISERROR('5.5.1 (inc. taxes)'!Q38/'5.5.1 (inc. taxes)'!Q37-1))),"",('5.5.1 (inc. taxes)'!Q38/'5.5.1 (inc. taxes)'!Q37-1))</f>
        <v/>
      </c>
      <c r="R10" s="233">
        <f>IF(OR('5.5.1 (inc. taxes)'!R37=0,'5.5.1 (inc. taxes)'!R38=0,(ISERROR('5.5.1 (inc. taxes)'!R38/'5.5.1 (inc. taxes)'!R37-1))),"",('5.5.1 (inc. taxes)'!R38/'5.5.1 (inc. taxes)'!R37-1))</f>
        <v>-1.5486236960476574E-2</v>
      </c>
      <c r="S10" s="233">
        <f>IF(OR('5.5.1 (inc. taxes)'!S37=0,'5.5.1 (inc. taxes)'!S38=0,(ISERROR('5.5.1 (inc. taxes)'!S38/'5.5.1 (inc. taxes)'!S37-1))),"",('5.5.1 (inc. taxes)'!S38/'5.5.1 (inc. taxes)'!S37-1))</f>
        <v>9.7932845996303142E-2</v>
      </c>
      <c r="T10" s="233">
        <f>IF(OR('5.5.1 (inc. taxes)'!T37=0,'5.5.1 (inc. taxes)'!T38=0,(ISERROR('5.5.1 (inc. taxes)'!T38/'5.5.1 (inc. taxes)'!T37-1))),"",('5.5.1 (inc. taxes)'!T38/'5.5.1 (inc. taxes)'!T37-1))</f>
        <v>0.20170292616101526</v>
      </c>
      <c r="U10" s="233">
        <f>IF(OR('5.5.1 (inc. taxes)'!U37=0,'5.5.1 (inc. taxes)'!U38=0,(ISERROR('5.5.1 (inc. taxes)'!U38/'5.5.1 (inc. taxes)'!U37-1))),"",('5.5.1 (inc. taxes)'!U38/'5.5.1 (inc. taxes)'!U37-1))</f>
        <v>-8.8725128894686422E-2</v>
      </c>
      <c r="V10" s="233">
        <f>IF(OR('5.5.1 (inc. taxes)'!V37=0,'5.5.1 (inc. taxes)'!V38=0,(ISERROR('5.5.1 (inc. taxes)'!V38/'5.5.1 (inc. taxes)'!V37-1))),"",('5.5.1 (inc. taxes)'!V38/'5.5.1 (inc. taxes)'!V37-1))</f>
        <v>-4.4408404736123286E-2</v>
      </c>
      <c r="W10" s="233">
        <f>IF(OR('5.5.1 (inc. taxes)'!W37=0,'5.5.1 (inc. taxes)'!W38=0,(ISERROR('5.5.1 (inc. taxes)'!W38/'5.5.1 (inc. taxes)'!W37-1))),"",('5.5.1 (inc. taxes)'!W38/'5.5.1 (inc. taxes)'!W37-1))</f>
        <v>0.1164453313527507</v>
      </c>
      <c r="X10" s="233">
        <f>IF(OR('5.5.1 (inc. taxes)'!X37=0,'5.5.1 (inc. taxes)'!X38=0,(ISERROR('5.5.1 (inc. taxes)'!X38/'5.5.1 (inc. taxes)'!X37-1))),"",('5.5.1 (inc. taxes)'!X38/'5.5.1 (inc. taxes)'!X37-1))</f>
        <v>-0.2227952387145109</v>
      </c>
      <c r="Y10" s="233">
        <f>IF(OR('5.5.1 (inc. taxes)'!Y37=0,'5.5.1 (inc. taxes)'!Y38=0,(ISERROR('5.5.1 (inc. taxes)'!Y38/'5.5.1 (inc. taxes)'!Y37-1))),"",('5.5.1 (inc. taxes)'!Y38/'5.5.1 (inc. taxes)'!Y37-1))</f>
        <v>5.0466988938963508E-2</v>
      </c>
      <c r="Z10" s="233">
        <f>IF(OR('5.5.1 (inc. taxes)'!Z37=0,'5.5.1 (inc. taxes)'!Z38=0,(ISERROR('5.5.1 (inc. taxes)'!Z38/'5.5.1 (inc. taxes)'!Z37-1))),"",('5.5.1 (inc. taxes)'!Z38/'5.5.1 (inc. taxes)'!Z37-1))</f>
        <v>8.138958491690218E-3</v>
      </c>
      <c r="AA10" s="233">
        <f>IF(OR('5.5.1 (inc. taxes)'!AA37=0,'5.5.1 (inc. taxes)'!AA38=0,(ISERROR('5.5.1 (inc. taxes)'!AA38/'5.5.1 (inc. taxes)'!AA37-1))),"",('5.5.1 (inc. taxes)'!AA38/'5.5.1 (inc. taxes)'!AA37-1))</f>
        <v>-5.3336477626764078E-2</v>
      </c>
      <c r="AB10" s="233">
        <f>IF(OR('5.5.1 (inc. taxes)'!AB37=0,'5.5.1 (inc. taxes)'!AB38=0,(ISERROR('5.5.1 (inc. taxes)'!AB38/'5.5.1 (inc. taxes)'!AB37-1))),"",('5.5.1 (inc. taxes)'!AB38/'5.5.1 (inc. taxes)'!AB37-1))</f>
        <v>1.1712447169529572E-2</v>
      </c>
      <c r="AC10" s="233">
        <f>IF(OR('5.5.1 (inc. taxes)'!AC37=0,'5.5.1 (inc. taxes)'!AC38=0,(ISERROR('5.5.1 (inc. taxes)'!AC38/'5.5.1 (inc. taxes)'!AC37-1))),"",('5.5.1 (inc. taxes)'!AC38/'5.5.1 (inc. taxes)'!AC37-1))</f>
        <v>-5.8368329036908251E-2</v>
      </c>
    </row>
    <row r="11" spans="1:29" ht="14.25" customHeight="1" x14ac:dyDescent="0.25">
      <c r="A11" s="280" t="s">
        <v>40</v>
      </c>
      <c r="B11" s="233">
        <f>IF(OR('5.5.1 (inc. taxes)'!B38=0,'5.5.1 (inc. taxes)'!B39=0,(ISERROR('5.5.1 (inc. taxes)'!B39/'5.5.1 (inc. taxes)'!B38-1))),"",('5.5.1 (inc. taxes)'!B39/'5.5.1 (inc. taxes)'!B38-1))</f>
        <v>0.31428891633880518</v>
      </c>
      <c r="C11" s="233" t="str">
        <f>IF(OR('5.5.1 (inc. taxes)'!C38=0,'5.5.1 (inc. taxes)'!C39=0,(ISERROR('5.5.1 (inc. taxes)'!C39/'5.5.1 (inc. taxes)'!C38-1))),"",('5.5.1 (inc. taxes)'!C39/'5.5.1 (inc. taxes)'!C38-1))</f>
        <v/>
      </c>
      <c r="D11" s="233">
        <f>IF(OR('5.5.1 (inc. taxes)'!D38=0,'5.5.1 (inc. taxes)'!D39=0,(ISERROR('5.5.1 (inc. taxes)'!D39/'5.5.1 (inc. taxes)'!D38-1))),"",('5.5.1 (inc. taxes)'!D39/'5.5.1 (inc. taxes)'!D38-1))</f>
        <v>0.2567304511990065</v>
      </c>
      <c r="E11" s="233">
        <f>IF(OR('5.5.1 (inc. taxes)'!E38=0,'5.5.1 (inc. taxes)'!E39=0,(ISERROR('5.5.1 (inc. taxes)'!E39/'5.5.1 (inc. taxes)'!E38-1))),"",('5.5.1 (inc. taxes)'!E39/'5.5.1 (inc. taxes)'!E38-1))</f>
        <v>0.29593958182180802</v>
      </c>
      <c r="F11" s="233">
        <f>IF(OR('5.5.1 (inc. taxes)'!F38=0,'5.5.1 (inc. taxes)'!F39=0,(ISERROR('5.5.1 (inc. taxes)'!F39/'5.5.1 (inc. taxes)'!F38-1))),"",('5.5.1 (inc. taxes)'!F39/'5.5.1 (inc. taxes)'!F38-1))</f>
        <v>0.14788076995287702</v>
      </c>
      <c r="G11" s="233">
        <f>IF(OR('5.5.1 (inc. taxes)'!G38=0,'5.5.1 (inc. taxes)'!G39=0,(ISERROR('5.5.1 (inc. taxes)'!G39/'5.5.1 (inc. taxes)'!G38-1))),"",('5.5.1 (inc. taxes)'!G39/'5.5.1 (inc. taxes)'!G38-1))</f>
        <v>0.34050450311498959</v>
      </c>
      <c r="H11" s="233" t="str">
        <f>IF(OR('5.5.1 (inc. taxes)'!H38=0,'5.5.1 (inc. taxes)'!H39=0,(ISERROR('5.5.1 (inc. taxes)'!H39/'5.5.1 (inc. taxes)'!H38-1))),"",('5.5.1 (inc. taxes)'!H39/'5.5.1 (inc. taxes)'!H38-1))</f>
        <v/>
      </c>
      <c r="I11" s="233">
        <f>IF(OR('5.5.1 (inc. taxes)'!I38=0,'5.5.1 (inc. taxes)'!I39=0,(ISERROR('5.5.1 (inc. taxes)'!I39/'5.5.1 (inc. taxes)'!I38-1))),"",('5.5.1 (inc. taxes)'!I39/'5.5.1 (inc. taxes)'!I38-1))</f>
        <v>0.1988367214757889</v>
      </c>
      <c r="J11" s="233">
        <f>IF(OR('5.5.1 (inc. taxes)'!J38=0,'5.5.1 (inc. taxes)'!J39=0,(ISERROR('5.5.1 (inc. taxes)'!J39/'5.5.1 (inc. taxes)'!J38-1))),"",('5.5.1 (inc. taxes)'!J39/'5.5.1 (inc. taxes)'!J38-1))</f>
        <v>0.29529657777577967</v>
      </c>
      <c r="K11" s="233">
        <f>IF(OR('5.5.1 (inc. taxes)'!K38=0,'5.5.1 (inc. taxes)'!K39=0,(ISERROR('5.5.1 (inc. taxes)'!K39/'5.5.1 (inc. taxes)'!K38-1))),"",('5.5.1 (inc. taxes)'!K39/'5.5.1 (inc. taxes)'!K38-1))</f>
        <v>2.0826579608286044E-2</v>
      </c>
      <c r="L11" s="233">
        <f>IF(OR('5.5.1 (inc. taxes)'!L38=0,'5.5.1 (inc. taxes)'!L39=0,(ISERROR('5.5.1 (inc. taxes)'!L39/'5.5.1 (inc. taxes)'!L38-1))),"",('5.5.1 (inc. taxes)'!L39/'5.5.1 (inc. taxes)'!L38-1))</f>
        <v>-6.9493335249023347E-2</v>
      </c>
      <c r="M11" s="233">
        <f>IF(OR('5.5.1 (inc. taxes)'!M38=0,'5.5.1 (inc. taxes)'!M39=0,(ISERROR('5.5.1 (inc. taxes)'!M39/'5.5.1 (inc. taxes)'!M38-1))),"",('5.5.1 (inc. taxes)'!M39/'5.5.1 (inc. taxes)'!M38-1))</f>
        <v>0.12327593674576476</v>
      </c>
      <c r="N11" s="233">
        <f>IF(OR('5.5.1 (inc. taxes)'!N38=0,'5.5.1 (inc. taxes)'!N39=0,(ISERROR('5.5.1 (inc. taxes)'!N39/'5.5.1 (inc. taxes)'!N38-1))),"",('5.5.1 (inc. taxes)'!N39/'5.5.1 (inc. taxes)'!N38-1))</f>
        <v>0.27420037495360128</v>
      </c>
      <c r="O11" s="233">
        <f>IF(OR('5.5.1 (inc. taxes)'!O38=0,'5.5.1 (inc. taxes)'!O39=0,(ISERROR('5.5.1 (inc. taxes)'!O39/'5.5.1 (inc. taxes)'!O38-1))),"",('5.5.1 (inc. taxes)'!O39/'5.5.1 (inc. taxes)'!O38-1))</f>
        <v>0.21835302588105088</v>
      </c>
      <c r="P11" s="233">
        <f>IF(OR('5.5.1 (inc. taxes)'!P38=0,'5.5.1 (inc. taxes)'!P39=0,(ISERROR('5.5.1 (inc. taxes)'!P39/'5.5.1 (inc. taxes)'!P38-1))),"",('5.5.1 (inc. taxes)'!P39/'5.5.1 (inc. taxes)'!P38-1))</f>
        <v>0.16414842224277937</v>
      </c>
      <c r="Q11" s="233" t="str">
        <f>IF(OR('5.5.1 (inc. taxes)'!Q38=0,'5.5.1 (inc. taxes)'!Q39=0,(ISERROR('5.5.1 (inc. taxes)'!Q39/'5.5.1 (inc. taxes)'!Q38-1))),"",('5.5.1 (inc. taxes)'!Q39/'5.5.1 (inc. taxes)'!Q38-1))</f>
        <v/>
      </c>
      <c r="R11" s="233">
        <f>IF(OR('5.5.1 (inc. taxes)'!R38=0,'5.5.1 (inc. taxes)'!R39=0,(ISERROR('5.5.1 (inc. taxes)'!R39/'5.5.1 (inc. taxes)'!R38-1))),"",('5.5.1 (inc. taxes)'!R39/'5.5.1 (inc. taxes)'!R38-1))</f>
        <v>0.11628888124634429</v>
      </c>
      <c r="S11" s="233">
        <f>IF(OR('5.5.1 (inc. taxes)'!S38=0,'5.5.1 (inc. taxes)'!S39=0,(ISERROR('5.5.1 (inc. taxes)'!S39/'5.5.1 (inc. taxes)'!S38-1))),"",('5.5.1 (inc. taxes)'!S39/'5.5.1 (inc. taxes)'!S38-1))</f>
        <v>0.43319131399675315</v>
      </c>
      <c r="T11" s="233">
        <f>IF(OR('5.5.1 (inc. taxes)'!T38=0,'5.5.1 (inc. taxes)'!T39=0,(ISERROR('5.5.1 (inc. taxes)'!T39/'5.5.1 (inc. taxes)'!T38-1))),"",('5.5.1 (inc. taxes)'!T39/'5.5.1 (inc. taxes)'!T38-1))</f>
        <v>0.29993535051809617</v>
      </c>
      <c r="U11" s="233">
        <f>IF(OR('5.5.1 (inc. taxes)'!U38=0,'5.5.1 (inc. taxes)'!U39=0,(ISERROR('5.5.1 (inc. taxes)'!U39/'5.5.1 (inc. taxes)'!U38-1))),"",('5.5.1 (inc. taxes)'!U39/'5.5.1 (inc. taxes)'!U38-1))</f>
        <v>0.27462019714739139</v>
      </c>
      <c r="V11" s="233">
        <f>IF(OR('5.5.1 (inc. taxes)'!V38=0,'5.5.1 (inc. taxes)'!V39=0,(ISERROR('5.5.1 (inc. taxes)'!V39/'5.5.1 (inc. taxes)'!V38-1))),"",('5.5.1 (inc. taxes)'!V39/'5.5.1 (inc. taxes)'!V38-1))</f>
        <v>-5.0797175032300856E-2</v>
      </c>
      <c r="W11" s="233">
        <f>IF(OR('5.5.1 (inc. taxes)'!W38=0,'5.5.1 (inc. taxes)'!W39=0,(ISERROR('5.5.1 (inc. taxes)'!W39/'5.5.1 (inc. taxes)'!W38-1))),"",('5.5.1 (inc. taxes)'!W39/'5.5.1 (inc. taxes)'!W38-1))</f>
        <v>0.11188607472244327</v>
      </c>
      <c r="X11" s="233">
        <f>IF(OR('5.5.1 (inc. taxes)'!X38=0,'5.5.1 (inc. taxes)'!X39=0,(ISERROR('5.5.1 (inc. taxes)'!X39/'5.5.1 (inc. taxes)'!X38-1))),"",('5.5.1 (inc. taxes)'!X39/'5.5.1 (inc. taxes)'!X38-1))</f>
        <v>0.25447595059540618</v>
      </c>
      <c r="Y11" s="233">
        <f>IF(OR('5.5.1 (inc. taxes)'!Y38=0,'5.5.1 (inc. taxes)'!Y39=0,(ISERROR('5.5.1 (inc. taxes)'!Y39/'5.5.1 (inc. taxes)'!Y38-1))),"",('5.5.1 (inc. taxes)'!Y39/'5.5.1 (inc. taxes)'!Y38-1))</f>
        <v>0.39614227742948027</v>
      </c>
      <c r="Z11" s="233">
        <f>IF(OR('5.5.1 (inc. taxes)'!Z38=0,'5.5.1 (inc. taxes)'!Z39=0,(ISERROR('5.5.1 (inc. taxes)'!Z39/'5.5.1 (inc. taxes)'!Z38-1))),"",('5.5.1 (inc. taxes)'!Z39/'5.5.1 (inc. taxes)'!Z38-1))</f>
        <v>0.18218747220309872</v>
      </c>
      <c r="AA11" s="233">
        <f>IF(OR('5.5.1 (inc. taxes)'!AA38=0,'5.5.1 (inc. taxes)'!AA39=0,(ISERROR('5.5.1 (inc. taxes)'!AA39/'5.5.1 (inc. taxes)'!AA38-1))),"",('5.5.1 (inc. taxes)'!AA39/'5.5.1 (inc. taxes)'!AA38-1))</f>
        <v>0.23571571830358162</v>
      </c>
      <c r="AB11" s="233">
        <f>IF(OR('5.5.1 (inc. taxes)'!AB38=0,'5.5.1 (inc. taxes)'!AB39=0,(ISERROR('5.5.1 (inc. taxes)'!AB39/'5.5.1 (inc. taxes)'!AB38-1))),"",('5.5.1 (inc. taxes)'!AB39/'5.5.1 (inc. taxes)'!AB38-1))</f>
        <v>0.47794457058487549</v>
      </c>
      <c r="AC11" s="233">
        <f>IF(OR('5.5.1 (inc. taxes)'!AC38=0,'5.5.1 (inc. taxes)'!AC39=0,(ISERROR('5.5.1 (inc. taxes)'!AC39/'5.5.1 (inc. taxes)'!AC38-1))),"",('5.5.1 (inc. taxes)'!AC39/'5.5.1 (inc. taxes)'!AC38-1))</f>
        <v>0.1547729980588195</v>
      </c>
    </row>
    <row r="12" spans="1:29" ht="14.25" customHeight="1" x14ac:dyDescent="0.25">
      <c r="A12" s="280" t="s">
        <v>41</v>
      </c>
      <c r="B12" s="233">
        <f>IF(OR('5.5.1 (inc. taxes)'!B39=0,'5.5.1 (inc. taxes)'!B40=0,(ISERROR('5.5.1 (inc. taxes)'!B40/'5.5.1 (inc. taxes)'!B39-1))),"",('5.5.1 (inc. taxes)'!B40/'5.5.1 (inc. taxes)'!B39-1))</f>
        <v>0.16905073037295115</v>
      </c>
      <c r="C12" s="233">
        <f>IF(OR('5.5.1 (inc. taxes)'!C39=0,'5.5.1 (inc. taxes)'!C40=0,(ISERROR('5.5.1 (inc. taxes)'!C40/'5.5.1 (inc. taxes)'!C39-1))),"",('5.5.1 (inc. taxes)'!C40/'5.5.1 (inc. taxes)'!C39-1))</f>
        <v>2.8822681224426772E-2</v>
      </c>
      <c r="D12" s="233">
        <f>IF(OR('5.5.1 (inc. taxes)'!D39=0,'5.5.1 (inc. taxes)'!D40=0,(ISERROR('5.5.1 (inc. taxes)'!D40/'5.5.1 (inc. taxes)'!D39-1))),"",('5.5.1 (inc. taxes)'!D40/'5.5.1 (inc. taxes)'!D39-1))</f>
        <v>8.2390930238454896E-2</v>
      </c>
      <c r="E12" s="233">
        <f>IF(OR('5.5.1 (inc. taxes)'!E39=0,'5.5.1 (inc. taxes)'!E40=0,(ISERROR('5.5.1 (inc. taxes)'!E40/'5.5.1 (inc. taxes)'!E39-1))),"",('5.5.1 (inc. taxes)'!E40/'5.5.1 (inc. taxes)'!E39-1))</f>
        <v>0.1841802535514272</v>
      </c>
      <c r="F12" s="233">
        <f>IF(OR('5.5.1 (inc. taxes)'!F39=0,'5.5.1 (inc. taxes)'!F40=0,(ISERROR('5.5.1 (inc. taxes)'!F40/'5.5.1 (inc. taxes)'!F39-1))),"",('5.5.1 (inc. taxes)'!F40/'5.5.1 (inc. taxes)'!F39-1))</f>
        <v>0.13856626057377519</v>
      </c>
      <c r="G12" s="233">
        <f>IF(OR('5.5.1 (inc. taxes)'!G39=0,'5.5.1 (inc. taxes)'!G40=0,(ISERROR('5.5.1 (inc. taxes)'!G40/'5.5.1 (inc. taxes)'!G39-1))),"",('5.5.1 (inc. taxes)'!G40/'5.5.1 (inc. taxes)'!G39-1))</f>
        <v>0.15716943745443523</v>
      </c>
      <c r="H12" s="233">
        <f>IF(OR('5.5.1 (inc. taxes)'!H39=0,'5.5.1 (inc. taxes)'!H40=0,(ISERROR('5.5.1 (inc. taxes)'!H40/'5.5.1 (inc. taxes)'!H39-1))),"",('5.5.1 (inc. taxes)'!H40/'5.5.1 (inc. taxes)'!H39-1))</f>
        <v>0.1375236734402745</v>
      </c>
      <c r="I12" s="233">
        <f>IF(OR('5.5.1 (inc. taxes)'!I39=0,'5.5.1 (inc. taxes)'!I40=0,(ISERROR('5.5.1 (inc. taxes)'!I40/'5.5.1 (inc. taxes)'!I39-1))),"",('5.5.1 (inc. taxes)'!I40/'5.5.1 (inc. taxes)'!I39-1))</f>
        <v>0.12175680601741989</v>
      </c>
      <c r="J12" s="233">
        <f>IF(OR('5.5.1 (inc. taxes)'!J39=0,'5.5.1 (inc. taxes)'!J40=0,(ISERROR('5.5.1 (inc. taxes)'!J40/'5.5.1 (inc. taxes)'!J39-1))),"",('5.5.1 (inc. taxes)'!J40/'5.5.1 (inc. taxes)'!J39-1))</f>
        <v>9.4139466448005082E-2</v>
      </c>
      <c r="K12" s="233">
        <f>IF(OR('5.5.1 (inc. taxes)'!K39=0,'5.5.1 (inc. taxes)'!K40=0,(ISERROR('5.5.1 (inc. taxes)'!K40/'5.5.1 (inc. taxes)'!K39-1))),"",('5.5.1 (inc. taxes)'!K40/'5.5.1 (inc. taxes)'!K39-1))</f>
        <v>0.28641236567673278</v>
      </c>
      <c r="L12" s="233">
        <f>IF(OR('5.5.1 (inc. taxes)'!L39=0,'5.5.1 (inc. taxes)'!L40=0,(ISERROR('5.5.1 (inc. taxes)'!L40/'5.5.1 (inc. taxes)'!L39-1))),"",('5.5.1 (inc. taxes)'!L40/'5.5.1 (inc. taxes)'!L39-1))</f>
        <v>0.2496574000792986</v>
      </c>
      <c r="M12" s="233">
        <f>IF(OR('5.5.1 (inc. taxes)'!M39=0,'5.5.1 (inc. taxes)'!M40=0,(ISERROR('5.5.1 (inc. taxes)'!M40/'5.5.1 (inc. taxes)'!M39-1))),"",('5.5.1 (inc. taxes)'!M40/'5.5.1 (inc. taxes)'!M39-1))</f>
        <v>0.15126934498044053</v>
      </c>
      <c r="N12" s="233">
        <f>IF(OR('5.5.1 (inc. taxes)'!N39=0,'5.5.1 (inc. taxes)'!N40=0,(ISERROR('5.5.1 (inc. taxes)'!N40/'5.5.1 (inc. taxes)'!N39-1))),"",('5.5.1 (inc. taxes)'!N40/'5.5.1 (inc. taxes)'!N39-1))</f>
        <v>0.14455910710113029</v>
      </c>
      <c r="O12" s="233">
        <f>IF(OR('5.5.1 (inc. taxes)'!O39=0,'5.5.1 (inc. taxes)'!O40=0,(ISERROR('5.5.1 (inc. taxes)'!O40/'5.5.1 (inc. taxes)'!O39-1))),"",('5.5.1 (inc. taxes)'!O40/'5.5.1 (inc. taxes)'!O39-1))</f>
        <v>4.4054633319921432E-2</v>
      </c>
      <c r="P12" s="233">
        <f>IF(OR('5.5.1 (inc. taxes)'!P39=0,'5.5.1 (inc. taxes)'!P40=0,(ISERROR('5.5.1 (inc. taxes)'!P40/'5.5.1 (inc. taxes)'!P39-1))),"",('5.5.1 (inc. taxes)'!P40/'5.5.1 (inc. taxes)'!P39-1))</f>
        <v>3.107893342751189E-2</v>
      </c>
      <c r="Q12" s="233" t="str">
        <f>IF(OR('5.5.1 (inc. taxes)'!Q39=0,'5.5.1 (inc. taxes)'!Q40=0,(ISERROR('5.5.1 (inc. taxes)'!Q40/'5.5.1 (inc. taxes)'!Q39-1))),"",('5.5.1 (inc. taxes)'!Q40/'5.5.1 (inc. taxes)'!Q39-1))</f>
        <v/>
      </c>
      <c r="R12" s="233">
        <f>IF(OR('5.5.1 (inc. taxes)'!R39=0,'5.5.1 (inc. taxes)'!R40=0,(ISERROR('5.5.1 (inc. taxes)'!R40/'5.5.1 (inc. taxes)'!R39-1))),"",('5.5.1 (inc. taxes)'!R40/'5.5.1 (inc. taxes)'!R39-1))</f>
        <v>7.9815731893156716E-2</v>
      </c>
      <c r="S12" s="233">
        <f>IF(OR('5.5.1 (inc. taxes)'!S39=0,'5.5.1 (inc. taxes)'!S40=0,(ISERROR('5.5.1 (inc. taxes)'!S40/'5.5.1 (inc. taxes)'!S39-1))),"",('5.5.1 (inc. taxes)'!S40/'5.5.1 (inc. taxes)'!S39-1))</f>
        <v>0.17917660072563657</v>
      </c>
      <c r="T12" s="233">
        <f>IF(OR('5.5.1 (inc. taxes)'!T39=0,'5.5.1 (inc. taxes)'!T40=0,(ISERROR('5.5.1 (inc. taxes)'!T40/'5.5.1 (inc. taxes)'!T39-1))),"",('5.5.1 (inc. taxes)'!T40/'5.5.1 (inc. taxes)'!T39-1))</f>
        <v>8.1132950761482858E-2</v>
      </c>
      <c r="U12" s="233">
        <f>IF(OR('5.5.1 (inc. taxes)'!U39=0,'5.5.1 (inc. taxes)'!U40=0,(ISERROR('5.5.1 (inc. taxes)'!U40/'5.5.1 (inc. taxes)'!U39-1))),"",('5.5.1 (inc. taxes)'!U40/'5.5.1 (inc. taxes)'!U39-1))</f>
        <v>0.29852349404493905</v>
      </c>
      <c r="V12" s="233">
        <f>IF(OR('5.5.1 (inc. taxes)'!V39=0,'5.5.1 (inc. taxes)'!V40=0,(ISERROR('5.5.1 (inc. taxes)'!V40/'5.5.1 (inc. taxes)'!V39-1))),"",('5.5.1 (inc. taxes)'!V40/'5.5.1 (inc. taxes)'!V39-1))</f>
        <v>1.9841631892713263E-2</v>
      </c>
      <c r="W12" s="233">
        <f>IF(OR('5.5.1 (inc. taxes)'!W39=0,'5.5.1 (inc. taxes)'!W40=0,(ISERROR('5.5.1 (inc. taxes)'!W40/'5.5.1 (inc. taxes)'!W39-1))),"",('5.5.1 (inc. taxes)'!W40/'5.5.1 (inc. taxes)'!W39-1))</f>
        <v>8.267313698801626E-2</v>
      </c>
      <c r="X12" s="233">
        <f>IF(OR('5.5.1 (inc. taxes)'!X39=0,'5.5.1 (inc. taxes)'!X40=0,(ISERROR('5.5.1 (inc. taxes)'!X40/'5.5.1 (inc. taxes)'!X39-1))),"",('5.5.1 (inc. taxes)'!X40/'5.5.1 (inc. taxes)'!X39-1))</f>
        <v>3.0264266990117195E-2</v>
      </c>
      <c r="Y12" s="233">
        <f>IF(OR('5.5.1 (inc. taxes)'!Y39=0,'5.5.1 (inc. taxes)'!Y40=0,(ISERROR('5.5.1 (inc. taxes)'!Y40/'5.5.1 (inc. taxes)'!Y39-1))),"",('5.5.1 (inc. taxes)'!Y40/'5.5.1 (inc. taxes)'!Y39-1))</f>
        <v>2.0104499957124933E-2</v>
      </c>
      <c r="Z12" s="233">
        <f>IF(OR('5.5.1 (inc. taxes)'!Z39=0,'5.5.1 (inc. taxes)'!Z40=0,(ISERROR('5.5.1 (inc. taxes)'!Z40/'5.5.1 (inc. taxes)'!Z39-1))),"",('5.5.1 (inc. taxes)'!Z40/'5.5.1 (inc. taxes)'!Z39-1))</f>
        <v>0.19048768709007224</v>
      </c>
      <c r="AA12" s="233">
        <f>IF(OR('5.5.1 (inc. taxes)'!AA39=0,'5.5.1 (inc. taxes)'!AA40=0,(ISERROR('5.5.1 (inc. taxes)'!AA40/'5.5.1 (inc. taxes)'!AA39-1))),"",('5.5.1 (inc. taxes)'!AA40/'5.5.1 (inc. taxes)'!AA39-1))</f>
        <v>0.24850291287961079</v>
      </c>
      <c r="AB12" s="233">
        <f>IF(OR('5.5.1 (inc. taxes)'!AB39=0,'5.5.1 (inc. taxes)'!AB40=0,(ISERROR('5.5.1 (inc. taxes)'!AB40/'5.5.1 (inc. taxes)'!AB39-1))),"",('5.5.1 (inc. taxes)'!AB40/'5.5.1 (inc. taxes)'!AB39-1))</f>
        <v>0.17730641882157694</v>
      </c>
      <c r="AC12" s="233">
        <f>IF(OR('5.5.1 (inc. taxes)'!AC39=0,'5.5.1 (inc. taxes)'!AC40=0,(ISERROR('5.5.1 (inc. taxes)'!AC40/'5.5.1 (inc. taxes)'!AC39-1))),"",('5.5.1 (inc. taxes)'!AC40/'5.5.1 (inc. taxes)'!AC39-1))</f>
        <v>0.20064076476389281</v>
      </c>
    </row>
    <row r="13" spans="1:29" ht="14.25" customHeight="1" x14ac:dyDescent="0.25">
      <c r="A13" s="280" t="s">
        <v>43</v>
      </c>
      <c r="B13" s="233">
        <f>IF(OR('5.5.1 (inc. taxes)'!B40=0,'5.5.1 (inc. taxes)'!B41=0,(ISERROR('5.5.1 (inc. taxes)'!B41/'5.5.1 (inc. taxes)'!B40-1))),"",('5.5.1 (inc. taxes)'!B41/'5.5.1 (inc. taxes)'!B40-1))</f>
        <v>1.7206831446773041E-2</v>
      </c>
      <c r="C13" s="233">
        <f>IF(OR('5.5.1 (inc. taxes)'!C40=0,'5.5.1 (inc. taxes)'!C41=0,(ISERROR('5.5.1 (inc. taxes)'!C41/'5.5.1 (inc. taxes)'!C40-1))),"",('5.5.1 (inc. taxes)'!C41/'5.5.1 (inc. taxes)'!C40-1))</f>
        <v>5.5737198119525377E-3</v>
      </c>
      <c r="D13" s="233">
        <f>IF(OR('5.5.1 (inc. taxes)'!D40=0,'5.5.1 (inc. taxes)'!D41=0,(ISERROR('5.5.1 (inc. taxes)'!D41/'5.5.1 (inc. taxes)'!D40-1))),"",('5.5.1 (inc. taxes)'!D41/'5.5.1 (inc. taxes)'!D40-1))</f>
        <v>-1.391778526306986E-2</v>
      </c>
      <c r="E13" s="233">
        <f>IF(OR('5.5.1 (inc. taxes)'!E40=0,'5.5.1 (inc. taxes)'!E41=0,(ISERROR('5.5.1 (inc. taxes)'!E41/'5.5.1 (inc. taxes)'!E40-1))),"",('5.5.1 (inc. taxes)'!E41/'5.5.1 (inc. taxes)'!E40-1))</f>
        <v>1.9176606042924815E-2</v>
      </c>
      <c r="F13" s="233">
        <f>IF(OR('5.5.1 (inc. taxes)'!F40=0,'5.5.1 (inc. taxes)'!F41=0,(ISERROR('5.5.1 (inc. taxes)'!F41/'5.5.1 (inc. taxes)'!F40-1))),"",('5.5.1 (inc. taxes)'!F41/'5.5.1 (inc. taxes)'!F40-1))</f>
        <v>4.7995882702989823E-2</v>
      </c>
      <c r="G13" s="233">
        <f>IF(OR('5.5.1 (inc. taxes)'!G40=0,'5.5.1 (inc. taxes)'!G41=0,(ISERROR('5.5.1 (inc. taxes)'!G41/'5.5.1 (inc. taxes)'!G40-1))),"",('5.5.1 (inc. taxes)'!G41/'5.5.1 (inc. taxes)'!G40-1))</f>
        <v>1.2300391522871879E-2</v>
      </c>
      <c r="H13" s="233">
        <f>IF(OR('5.5.1 (inc. taxes)'!H40=0,'5.5.1 (inc. taxes)'!H41=0,(ISERROR('5.5.1 (inc. taxes)'!H41/'5.5.1 (inc. taxes)'!H40-1))),"",('5.5.1 (inc. taxes)'!H41/'5.5.1 (inc. taxes)'!H40-1))</f>
        <v>5.3150835495274107E-2</v>
      </c>
      <c r="I13" s="233">
        <f>IF(OR('5.5.1 (inc. taxes)'!I40=0,'5.5.1 (inc. taxes)'!I41=0,(ISERROR('5.5.1 (inc. taxes)'!I41/'5.5.1 (inc. taxes)'!I40-1))),"",('5.5.1 (inc. taxes)'!I41/'5.5.1 (inc. taxes)'!I40-1))</f>
        <v>-7.9273265994769582E-2</v>
      </c>
      <c r="J13" s="233">
        <f>IF(OR('5.5.1 (inc. taxes)'!J40=0,'5.5.1 (inc. taxes)'!J41=0,(ISERROR('5.5.1 (inc. taxes)'!J41/'5.5.1 (inc. taxes)'!J40-1))),"",('5.5.1 (inc. taxes)'!J41/'5.5.1 (inc. taxes)'!J40-1))</f>
        <v>-6.5256627909502152E-2</v>
      </c>
      <c r="K13" s="233">
        <f>IF(OR('5.5.1 (inc. taxes)'!K40=0,'5.5.1 (inc. taxes)'!K41=0,(ISERROR('5.5.1 (inc. taxes)'!K41/'5.5.1 (inc. taxes)'!K40-1))),"",('5.5.1 (inc. taxes)'!K41/'5.5.1 (inc. taxes)'!K40-1))</f>
        <v>-7.7790852005489297E-2</v>
      </c>
      <c r="L13" s="233">
        <f>IF(OR('5.5.1 (inc. taxes)'!L40=0,'5.5.1 (inc. taxes)'!L41=0,(ISERROR('5.5.1 (inc. taxes)'!L41/'5.5.1 (inc. taxes)'!L40-1))),"",('5.5.1 (inc. taxes)'!L41/'5.5.1 (inc. taxes)'!L40-1))</f>
        <v>-0.13473746077017046</v>
      </c>
      <c r="M13" s="233">
        <f>IF(OR('5.5.1 (inc. taxes)'!M40=0,'5.5.1 (inc. taxes)'!M41=0,(ISERROR('5.5.1 (inc. taxes)'!M41/'5.5.1 (inc. taxes)'!M40-1))),"",('5.5.1 (inc. taxes)'!M41/'5.5.1 (inc. taxes)'!M40-1))</f>
        <v>9.6747754479875603E-3</v>
      </c>
      <c r="N13" s="233">
        <f>IF(OR('5.5.1 (inc. taxes)'!N40=0,'5.5.1 (inc. taxes)'!N41=0,(ISERROR('5.5.1 (inc. taxes)'!N41/'5.5.1 (inc. taxes)'!N40-1))),"",('5.5.1 (inc. taxes)'!N41/'5.5.1 (inc. taxes)'!N40-1))</f>
        <v>0.17296605614622496</v>
      </c>
      <c r="O13" s="233">
        <f>IF(OR('5.5.1 (inc. taxes)'!O40=0,'5.5.1 (inc. taxes)'!O41=0,(ISERROR('5.5.1 (inc. taxes)'!O41/'5.5.1 (inc. taxes)'!O40-1))),"",('5.5.1 (inc. taxes)'!O41/'5.5.1 (inc. taxes)'!O40-1))</f>
        <v>0.13410069861016738</v>
      </c>
      <c r="P13" s="233">
        <f>IF(OR('5.5.1 (inc. taxes)'!P40=0,'5.5.1 (inc. taxes)'!P41=0,(ISERROR('5.5.1 (inc. taxes)'!P41/'5.5.1 (inc. taxes)'!P40-1))),"",('5.5.1 (inc. taxes)'!P41/'5.5.1 (inc. taxes)'!P40-1))</f>
        <v>-3.3310498373009256E-2</v>
      </c>
      <c r="Q13" s="233" t="str">
        <f>IF(OR('5.5.1 (inc. taxes)'!Q40=0,'5.5.1 (inc. taxes)'!Q41=0,(ISERROR('5.5.1 (inc. taxes)'!Q41/'5.5.1 (inc. taxes)'!Q40-1))),"",('5.5.1 (inc. taxes)'!Q41/'5.5.1 (inc. taxes)'!Q40-1))</f>
        <v/>
      </c>
      <c r="R13" s="233">
        <f>IF(OR('5.5.1 (inc. taxes)'!R40=0,'5.5.1 (inc. taxes)'!R41=0,(ISERROR('5.5.1 (inc. taxes)'!R41/'5.5.1 (inc. taxes)'!R40-1))),"",('5.5.1 (inc. taxes)'!R41/'5.5.1 (inc. taxes)'!R40-1))</f>
        <v>0.1350087359773946</v>
      </c>
      <c r="S13" s="233">
        <f>IF(OR('5.5.1 (inc. taxes)'!S40=0,'5.5.1 (inc. taxes)'!S41=0,(ISERROR('5.5.1 (inc. taxes)'!S41/'5.5.1 (inc. taxes)'!S40-1))),"",('5.5.1 (inc. taxes)'!S41/'5.5.1 (inc. taxes)'!S40-1))</f>
        <v>-2.5025204241557297E-2</v>
      </c>
      <c r="T13" s="233">
        <f>IF(OR('5.5.1 (inc. taxes)'!T40=0,'5.5.1 (inc. taxes)'!T41=0,(ISERROR('5.5.1 (inc. taxes)'!T41/'5.5.1 (inc. taxes)'!T40-1))),"",('5.5.1 (inc. taxes)'!T41/'5.5.1 (inc. taxes)'!T40-1))</f>
        <v>7.0245932657096111E-2</v>
      </c>
      <c r="U13" s="233">
        <f>IF(OR('5.5.1 (inc. taxes)'!U40=0,'5.5.1 (inc. taxes)'!U41=0,(ISERROR('5.5.1 (inc. taxes)'!U41/'5.5.1 (inc. taxes)'!U40-1))),"",('5.5.1 (inc. taxes)'!U41/'5.5.1 (inc. taxes)'!U40-1))</f>
        <v>2.9609052269247371E-2</v>
      </c>
      <c r="V13" s="233">
        <f>IF(OR('5.5.1 (inc. taxes)'!V40=0,'5.5.1 (inc. taxes)'!V41=0,(ISERROR('5.5.1 (inc. taxes)'!V41/'5.5.1 (inc. taxes)'!V40-1))),"",('5.5.1 (inc. taxes)'!V41/'5.5.1 (inc. taxes)'!V40-1))</f>
        <v>9.1613693548798114E-2</v>
      </c>
      <c r="W13" s="233">
        <f>IF(OR('5.5.1 (inc. taxes)'!W40=0,'5.5.1 (inc. taxes)'!W41=0,(ISERROR('5.5.1 (inc. taxes)'!W41/'5.5.1 (inc. taxes)'!W40-1))),"",('5.5.1 (inc. taxes)'!W41/'5.5.1 (inc. taxes)'!W40-1))</f>
        <v>0.17426121192189403</v>
      </c>
      <c r="X13" s="233">
        <f>IF(OR('5.5.1 (inc. taxes)'!X40=0,'5.5.1 (inc. taxes)'!X41=0,(ISERROR('5.5.1 (inc. taxes)'!X41/'5.5.1 (inc. taxes)'!X40-1))),"",('5.5.1 (inc. taxes)'!X41/'5.5.1 (inc. taxes)'!X40-1))</f>
        <v>0.3386395879560653</v>
      </c>
      <c r="Y13" s="233">
        <f>IF(OR('5.5.1 (inc. taxes)'!Y40=0,'5.5.1 (inc. taxes)'!Y41=0,(ISERROR('5.5.1 (inc. taxes)'!Y41/'5.5.1 (inc. taxes)'!Y40-1))),"",('5.5.1 (inc. taxes)'!Y41/'5.5.1 (inc. taxes)'!Y40-1))</f>
        <v>7.9706180755819478E-2</v>
      </c>
      <c r="Z13" s="233">
        <f>IF(OR('5.5.1 (inc. taxes)'!Z40=0,'5.5.1 (inc. taxes)'!Z41=0,(ISERROR('5.5.1 (inc. taxes)'!Z41/'5.5.1 (inc. taxes)'!Z40-1))),"",('5.5.1 (inc. taxes)'!Z41/'5.5.1 (inc. taxes)'!Z40-1))</f>
        <v>-6.8817975270704657E-2</v>
      </c>
      <c r="AA13" s="233">
        <f>IF(OR('5.5.1 (inc. taxes)'!AA40=0,'5.5.1 (inc. taxes)'!AA41=0,(ISERROR('5.5.1 (inc. taxes)'!AA41/'5.5.1 (inc. taxes)'!AA40-1))),"",('5.5.1 (inc. taxes)'!AA41/'5.5.1 (inc. taxes)'!AA40-1))</f>
        <v>0.10855518977093581</v>
      </c>
      <c r="AB13" s="233">
        <f>IF(OR('5.5.1 (inc. taxes)'!AB40=0,'5.5.1 (inc. taxes)'!AB41=0,(ISERROR('5.5.1 (inc. taxes)'!AB41/'5.5.1 (inc. taxes)'!AB40-1))),"",('5.5.1 (inc. taxes)'!AB41/'5.5.1 (inc. taxes)'!AB40-1))</f>
        <v>0.12603363965264602</v>
      </c>
      <c r="AC13" s="233">
        <f>IF(OR('5.5.1 (inc. taxes)'!AC40=0,'5.5.1 (inc. taxes)'!AC41=0,(ISERROR('5.5.1 (inc. taxes)'!AC41/'5.5.1 (inc. taxes)'!AC40-1))),"",('5.5.1 (inc. taxes)'!AC41/'5.5.1 (inc. taxes)'!AC40-1))</f>
        <v>1.5654689106523456E-2</v>
      </c>
    </row>
    <row r="14" spans="1:29" ht="14.25" customHeight="1" x14ac:dyDescent="0.25">
      <c r="A14" s="280" t="s">
        <v>45</v>
      </c>
      <c r="B14" s="233">
        <f>IF(OR('5.5.1 (inc. taxes)'!B41=0,'5.5.1 (inc. taxes)'!B42=0,(ISERROR('5.5.1 (inc. taxes)'!B42/'5.5.1 (inc. taxes)'!B41-1))),"",('5.5.1 (inc. taxes)'!B42/'5.5.1 (inc. taxes)'!B41-1))</f>
        <v>1.9788109119457387E-2</v>
      </c>
      <c r="C14" s="233">
        <f>IF(OR('5.5.1 (inc. taxes)'!C41=0,'5.5.1 (inc. taxes)'!C42=0,(ISERROR('5.5.1 (inc. taxes)'!C42/'5.5.1 (inc. taxes)'!C41-1))),"",('5.5.1 (inc. taxes)'!C42/'5.5.1 (inc. taxes)'!C41-1))</f>
        <v>9.8865957785884806E-2</v>
      </c>
      <c r="D14" s="233">
        <f>IF(OR('5.5.1 (inc. taxes)'!D41=0,'5.5.1 (inc. taxes)'!D42=0,(ISERROR('5.5.1 (inc. taxes)'!D42/'5.5.1 (inc. taxes)'!D41-1))),"",('5.5.1 (inc. taxes)'!D42/'5.5.1 (inc. taxes)'!D41-1))</f>
        <v>0.1065094388582899</v>
      </c>
      <c r="E14" s="233">
        <f>IF(OR('5.5.1 (inc. taxes)'!E41=0,'5.5.1 (inc. taxes)'!E42=0,(ISERROR('5.5.1 (inc. taxes)'!E42/'5.5.1 (inc. taxes)'!E41-1))),"",('5.5.1 (inc. taxes)'!E42/'5.5.1 (inc. taxes)'!E41-1))</f>
        <v>0.17275272418587351</v>
      </c>
      <c r="F14" s="233">
        <f>IF(OR('5.5.1 (inc. taxes)'!F41=0,'5.5.1 (inc. taxes)'!F42=0,(ISERROR('5.5.1 (inc. taxes)'!F42/'5.5.1 (inc. taxes)'!F41-1))),"",('5.5.1 (inc. taxes)'!F42/'5.5.1 (inc. taxes)'!F41-1))</f>
        <v>8.9970486953256934E-2</v>
      </c>
      <c r="G14" s="233">
        <f>IF(OR('5.5.1 (inc. taxes)'!G41=0,'5.5.1 (inc. taxes)'!G42=0,(ISERROR('5.5.1 (inc. taxes)'!G42/'5.5.1 (inc. taxes)'!G41-1))),"",('5.5.1 (inc. taxes)'!G42/'5.5.1 (inc. taxes)'!G41-1))</f>
        <v>6.3236178101790497E-2</v>
      </c>
      <c r="H14" s="233">
        <f>IF(OR('5.5.1 (inc. taxes)'!H41=0,'5.5.1 (inc. taxes)'!H42=0,(ISERROR('5.5.1 (inc. taxes)'!H42/'5.5.1 (inc. taxes)'!H41-1))),"",('5.5.1 (inc. taxes)'!H42/'5.5.1 (inc. taxes)'!H41-1))</f>
        <v>5.2131755346059627E-2</v>
      </c>
      <c r="I14" s="233">
        <f>IF(OR('5.5.1 (inc. taxes)'!I41=0,'5.5.1 (inc. taxes)'!I42=0,(ISERROR('5.5.1 (inc. taxes)'!I42/'5.5.1 (inc. taxes)'!I41-1))),"",('5.5.1 (inc. taxes)'!I42/'5.5.1 (inc. taxes)'!I41-1))</f>
        <v>7.4208728389994594E-2</v>
      </c>
      <c r="J14" s="233">
        <f>IF(OR('5.5.1 (inc. taxes)'!J41=0,'5.5.1 (inc. taxes)'!J42=0,(ISERROR('5.5.1 (inc. taxes)'!J42/'5.5.1 (inc. taxes)'!J41-1))),"",('5.5.1 (inc. taxes)'!J42/'5.5.1 (inc. taxes)'!J41-1))</f>
        <v>2.0393408812920732E-2</v>
      </c>
      <c r="K14" s="233">
        <f>IF(OR('5.5.1 (inc. taxes)'!K41=0,'5.5.1 (inc. taxes)'!K42=0,(ISERROR('5.5.1 (inc. taxes)'!K42/'5.5.1 (inc. taxes)'!K41-1))),"",('5.5.1 (inc. taxes)'!K42/'5.5.1 (inc. taxes)'!K41-1))</f>
        <v>-1.2090248728309327E-2</v>
      </c>
      <c r="L14" s="233">
        <f>IF(OR('5.5.1 (inc. taxes)'!L41=0,'5.5.1 (inc. taxes)'!L42=0,(ISERROR('5.5.1 (inc. taxes)'!L42/'5.5.1 (inc. taxes)'!L41-1))),"",('5.5.1 (inc. taxes)'!L42/'5.5.1 (inc. taxes)'!L41-1))</f>
        <v>3.5802579228072506E-2</v>
      </c>
      <c r="M14" s="233">
        <f>IF(OR('5.5.1 (inc. taxes)'!M41=0,'5.5.1 (inc. taxes)'!M42=0,(ISERROR('5.5.1 (inc. taxes)'!M42/'5.5.1 (inc. taxes)'!M41-1))),"",('5.5.1 (inc. taxes)'!M42/'5.5.1 (inc. taxes)'!M41-1))</f>
        <v>9.9067048476619624E-2</v>
      </c>
      <c r="N14" s="233">
        <f>IF(OR('5.5.1 (inc. taxes)'!N41=0,'5.5.1 (inc. taxes)'!N42=0,(ISERROR('5.5.1 (inc. taxes)'!N42/'5.5.1 (inc. taxes)'!N41-1))),"",('5.5.1 (inc. taxes)'!N42/'5.5.1 (inc. taxes)'!N41-1))</f>
        <v>0.15256453063310138</v>
      </c>
      <c r="O14" s="233">
        <f>IF(OR('5.5.1 (inc. taxes)'!O41=0,'5.5.1 (inc. taxes)'!O42=0,(ISERROR('5.5.1 (inc. taxes)'!O42/'5.5.1 (inc. taxes)'!O41-1))),"",('5.5.1 (inc. taxes)'!O42/'5.5.1 (inc. taxes)'!O41-1))</f>
        <v>9.5694905533608043E-2</v>
      </c>
      <c r="P14" s="233">
        <f>IF(OR('5.5.1 (inc. taxes)'!P41=0,'5.5.1 (inc. taxes)'!P42=0,(ISERROR('5.5.1 (inc. taxes)'!P42/'5.5.1 (inc. taxes)'!P41-1))),"",('5.5.1 (inc. taxes)'!P42/'5.5.1 (inc. taxes)'!P41-1))</f>
        <v>9.5579767915670244E-2</v>
      </c>
      <c r="Q14" s="233" t="str">
        <f>IF(OR('5.5.1 (inc. taxes)'!Q41=0,'5.5.1 (inc. taxes)'!Q42=0,(ISERROR('5.5.1 (inc. taxes)'!Q42/'5.5.1 (inc. taxes)'!Q41-1))),"",('5.5.1 (inc. taxes)'!Q42/'5.5.1 (inc. taxes)'!Q41-1))</f>
        <v/>
      </c>
      <c r="R14" s="233">
        <f>IF(OR('5.5.1 (inc. taxes)'!R41=0,'5.5.1 (inc. taxes)'!R42=0,(ISERROR('5.5.1 (inc. taxes)'!R42/'5.5.1 (inc. taxes)'!R41-1))),"",('5.5.1 (inc. taxes)'!R42/'5.5.1 (inc. taxes)'!R41-1))</f>
        <v>8.393090200300013E-2</v>
      </c>
      <c r="S14" s="233">
        <f>IF(OR('5.5.1 (inc. taxes)'!S41=0,'5.5.1 (inc. taxes)'!S42=0,(ISERROR('5.5.1 (inc. taxes)'!S42/'5.5.1 (inc. taxes)'!S41-1))),"",('5.5.1 (inc. taxes)'!S42/'5.5.1 (inc. taxes)'!S41-1))</f>
        <v>9.3087359041033269E-2</v>
      </c>
      <c r="T14" s="233">
        <f>IF(OR('5.5.1 (inc. taxes)'!T41=0,'5.5.1 (inc. taxes)'!T42=0,(ISERROR('5.5.1 (inc. taxes)'!T42/'5.5.1 (inc. taxes)'!T41-1))),"",('5.5.1 (inc. taxes)'!T42/'5.5.1 (inc. taxes)'!T41-1))</f>
        <v>-3.6913677307642612E-2</v>
      </c>
      <c r="U14" s="233">
        <f>IF(OR('5.5.1 (inc. taxes)'!U41=0,'5.5.1 (inc. taxes)'!U42=0,(ISERROR('5.5.1 (inc. taxes)'!U42/'5.5.1 (inc. taxes)'!U41-1))),"",('5.5.1 (inc. taxes)'!U42/'5.5.1 (inc. taxes)'!U41-1))</f>
        <v>8.4700821697073936E-2</v>
      </c>
      <c r="V14" s="233">
        <f>IF(OR('5.5.1 (inc. taxes)'!V41=0,'5.5.1 (inc. taxes)'!V42=0,(ISERROR('5.5.1 (inc. taxes)'!V42/'5.5.1 (inc. taxes)'!V41-1))),"",('5.5.1 (inc. taxes)'!V42/'5.5.1 (inc. taxes)'!V41-1))</f>
        <v>2.7319640422676761E-2</v>
      </c>
      <c r="W14" s="233">
        <f>IF(OR('5.5.1 (inc. taxes)'!W41=0,'5.5.1 (inc. taxes)'!W42=0,(ISERROR('5.5.1 (inc. taxes)'!W42/'5.5.1 (inc. taxes)'!W41-1))),"",('5.5.1 (inc. taxes)'!W42/'5.5.1 (inc. taxes)'!W41-1))</f>
        <v>0.12080797370156482</v>
      </c>
      <c r="X14" s="233">
        <f>IF(OR('5.5.1 (inc. taxes)'!X41=0,'5.5.1 (inc. taxes)'!X42=0,(ISERROR('5.5.1 (inc. taxes)'!X42/'5.5.1 (inc. taxes)'!X41-1))),"",('5.5.1 (inc. taxes)'!X42/'5.5.1 (inc. taxes)'!X41-1))</f>
        <v>-6.5612001253561703E-2</v>
      </c>
      <c r="Y14" s="233">
        <f>IF(OR('5.5.1 (inc. taxes)'!Y41=0,'5.5.1 (inc. taxes)'!Y42=0,(ISERROR('5.5.1 (inc. taxes)'!Y42/'5.5.1 (inc. taxes)'!Y41-1))),"",('5.5.1 (inc. taxes)'!Y42/'5.5.1 (inc. taxes)'!Y41-1))</f>
        <v>6.6133491721944937E-2</v>
      </c>
      <c r="Z14" s="233">
        <f>IF(OR('5.5.1 (inc. taxes)'!Z41=0,'5.5.1 (inc. taxes)'!Z42=0,(ISERROR('5.5.1 (inc. taxes)'!Z42/'5.5.1 (inc. taxes)'!Z41-1))),"",('5.5.1 (inc. taxes)'!Z42/'5.5.1 (inc. taxes)'!Z41-1))</f>
        <v>9.2841563285876783E-2</v>
      </c>
      <c r="AA14" s="233">
        <f>IF(OR('5.5.1 (inc. taxes)'!AA41=0,'5.5.1 (inc. taxes)'!AA42=0,(ISERROR('5.5.1 (inc. taxes)'!AA42/'5.5.1 (inc. taxes)'!AA41-1))),"",('5.5.1 (inc. taxes)'!AA42/'5.5.1 (inc. taxes)'!AA41-1))</f>
        <v>0.19221299995775198</v>
      </c>
      <c r="AB14" s="233">
        <f>IF(OR('5.5.1 (inc. taxes)'!AB41=0,'5.5.1 (inc. taxes)'!AB42=0,(ISERROR('5.5.1 (inc. taxes)'!AB42/'5.5.1 (inc. taxes)'!AB41-1))),"",('5.5.1 (inc. taxes)'!AB42/'5.5.1 (inc. taxes)'!AB41-1))</f>
        <v>-0.1153712096708549</v>
      </c>
      <c r="AC14" s="233">
        <f>IF(OR('5.5.1 (inc. taxes)'!AC41=0,'5.5.1 (inc. taxes)'!AC42=0,(ISERROR('5.5.1 (inc. taxes)'!AC42/'5.5.1 (inc. taxes)'!AC41-1))),"",('5.5.1 (inc. taxes)'!AC42/'5.5.1 (inc. taxes)'!AC41-1))</f>
        <v>-2.4847563247255344E-2</v>
      </c>
    </row>
    <row r="15" spans="1:29" ht="14.25" customHeight="1" x14ac:dyDescent="0.25">
      <c r="A15" s="280" t="s">
        <v>46</v>
      </c>
      <c r="B15" s="233">
        <f>IF(OR('5.5.1 (inc. taxes)'!B42=0,'5.5.1 (inc. taxes)'!B43=0,(ISERROR('5.5.1 (inc. taxes)'!B43/'5.5.1 (inc. taxes)'!B42-1))),"",('5.5.1 (inc. taxes)'!B43/'5.5.1 (inc. taxes)'!B42-1))</f>
        <v>-5.7955111902788126E-2</v>
      </c>
      <c r="C15" s="233">
        <f>IF(OR('5.5.1 (inc. taxes)'!C42=0,'5.5.1 (inc. taxes)'!C43=0,(ISERROR('5.5.1 (inc. taxes)'!C43/'5.5.1 (inc. taxes)'!C42-1))),"",('5.5.1 (inc. taxes)'!C43/'5.5.1 (inc. taxes)'!C42-1))</f>
        <v>-4.2997076997534855E-2</v>
      </c>
      <c r="D15" s="233">
        <f>IF(OR('5.5.1 (inc. taxes)'!D42=0,'5.5.1 (inc. taxes)'!D43=0,(ISERROR('5.5.1 (inc. taxes)'!D43/'5.5.1 (inc. taxes)'!D42-1))),"",('5.5.1 (inc. taxes)'!D43/'5.5.1 (inc. taxes)'!D42-1))</f>
        <v>-5.2077745061473113E-2</v>
      </c>
      <c r="E15" s="233">
        <f>IF(OR('5.5.1 (inc. taxes)'!E42=0,'5.5.1 (inc. taxes)'!E43=0,(ISERROR('5.5.1 (inc. taxes)'!E43/'5.5.1 (inc. taxes)'!E42-1))),"",('5.5.1 (inc. taxes)'!E43/'5.5.1 (inc. taxes)'!E42-1))</f>
        <v>-7.6583798310789541E-2</v>
      </c>
      <c r="F15" s="233">
        <f>IF(OR('5.5.1 (inc. taxes)'!F42=0,'5.5.1 (inc. taxes)'!F43=0,(ISERROR('5.5.1 (inc. taxes)'!F43/'5.5.1 (inc. taxes)'!F42-1))),"",('5.5.1 (inc. taxes)'!F43/'5.5.1 (inc. taxes)'!F42-1))</f>
        <v>-5.2409050415811453E-2</v>
      </c>
      <c r="G15" s="233">
        <f>IF(OR('5.5.1 (inc. taxes)'!G42=0,'5.5.1 (inc. taxes)'!G43=0,(ISERROR('5.5.1 (inc. taxes)'!G43/'5.5.1 (inc. taxes)'!G42-1))),"",('5.5.1 (inc. taxes)'!G43/'5.5.1 (inc. taxes)'!G42-1))</f>
        <v>-2.5712222051086586E-2</v>
      </c>
      <c r="H15" s="233">
        <f>IF(OR('5.5.1 (inc. taxes)'!H42=0,'5.5.1 (inc. taxes)'!H43=0,(ISERROR('5.5.1 (inc. taxes)'!H43/'5.5.1 (inc. taxes)'!H42-1))),"",('5.5.1 (inc. taxes)'!H43/'5.5.1 (inc. taxes)'!H42-1))</f>
        <v>5.5748032904344713E-2</v>
      </c>
      <c r="I15" s="233">
        <f>IF(OR('5.5.1 (inc. taxes)'!I42=0,'5.5.1 (inc. taxes)'!I43=0,(ISERROR('5.5.1 (inc. taxes)'!I43/'5.5.1 (inc. taxes)'!I42-1))),"",('5.5.1 (inc. taxes)'!I43/'5.5.1 (inc. taxes)'!I42-1))</f>
        <v>5.4598989470691306E-2</v>
      </c>
      <c r="J15" s="233">
        <f>IF(OR('5.5.1 (inc. taxes)'!J42=0,'5.5.1 (inc. taxes)'!J43=0,(ISERROR('5.5.1 (inc. taxes)'!J43/'5.5.1 (inc. taxes)'!J42-1))),"",('5.5.1 (inc. taxes)'!J43/'5.5.1 (inc. taxes)'!J42-1))</f>
        <v>4.6821303171248108E-2</v>
      </c>
      <c r="K15" s="233">
        <f>IF(OR('5.5.1 (inc. taxes)'!K42=0,'5.5.1 (inc. taxes)'!K43=0,(ISERROR('5.5.1 (inc. taxes)'!K43/'5.5.1 (inc. taxes)'!K42-1))),"",('5.5.1 (inc. taxes)'!K43/'5.5.1 (inc. taxes)'!K42-1))</f>
        <v>-4.1947251641734851E-2</v>
      </c>
      <c r="L15" s="233">
        <f>IF(OR('5.5.1 (inc. taxes)'!L42=0,'5.5.1 (inc. taxes)'!L43=0,(ISERROR('5.5.1 (inc. taxes)'!L43/'5.5.1 (inc. taxes)'!L42-1))),"",('5.5.1 (inc. taxes)'!L43/'5.5.1 (inc. taxes)'!L42-1))</f>
        <v>1.3705589211847391E-2</v>
      </c>
      <c r="M15" s="233">
        <f>IF(OR('5.5.1 (inc. taxes)'!M42=0,'5.5.1 (inc. taxes)'!M43=0,(ISERROR('5.5.1 (inc. taxes)'!M43/'5.5.1 (inc. taxes)'!M42-1))),"",('5.5.1 (inc. taxes)'!M43/'5.5.1 (inc. taxes)'!M42-1))</f>
        <v>7.4064206122582021E-2</v>
      </c>
      <c r="N15" s="233">
        <f>IF(OR('5.5.1 (inc. taxes)'!N42=0,'5.5.1 (inc. taxes)'!N43=0,(ISERROR('5.5.1 (inc. taxes)'!N43/'5.5.1 (inc. taxes)'!N42-1))),"",('5.5.1 (inc. taxes)'!N43/'5.5.1 (inc. taxes)'!N42-1))</f>
        <v>-5.2409050415811342E-2</v>
      </c>
      <c r="O15" s="233">
        <f>IF(OR('5.5.1 (inc. taxes)'!O42=0,'5.5.1 (inc. taxes)'!O43=0,(ISERROR('5.5.1 (inc. taxes)'!O43/'5.5.1 (inc. taxes)'!O42-1))),"",('5.5.1 (inc. taxes)'!O43/'5.5.1 (inc. taxes)'!O42-1))</f>
        <v>-8.607151614569919E-2</v>
      </c>
      <c r="P15" s="233">
        <f>IF(OR('5.5.1 (inc. taxes)'!P42=0,'5.5.1 (inc. taxes)'!P43=0,(ISERROR('5.5.1 (inc. taxes)'!P43/'5.5.1 (inc. taxes)'!P42-1))),"",('5.5.1 (inc. taxes)'!P43/'5.5.1 (inc. taxes)'!P42-1))</f>
        <v>5.8295601552393439E-2</v>
      </c>
      <c r="Q15" s="233" t="str">
        <f>IF(OR('5.5.1 (inc. taxes)'!Q42=0,'5.5.1 (inc. taxes)'!Q43=0,(ISERROR('5.5.1 (inc. taxes)'!Q43/'5.5.1 (inc. taxes)'!Q42-1))),"",('5.5.1 (inc. taxes)'!Q43/'5.5.1 (inc. taxes)'!Q42-1))</f>
        <v/>
      </c>
      <c r="R15" s="233">
        <f>IF(OR('5.5.1 (inc. taxes)'!R42=0,'5.5.1 (inc. taxes)'!R43=0,(ISERROR('5.5.1 (inc. taxes)'!R43/'5.5.1 (inc. taxes)'!R42-1))),"",('5.5.1 (inc. taxes)'!R43/'5.5.1 (inc. taxes)'!R42-1))</f>
        <v>8.1162574636350904E-3</v>
      </c>
      <c r="S15" s="233">
        <f>IF(OR('5.5.1 (inc. taxes)'!S42=0,'5.5.1 (inc. taxes)'!S43=0,(ISERROR('5.5.1 (inc. taxes)'!S43/'5.5.1 (inc. taxes)'!S42-1))),"",('5.5.1 (inc. taxes)'!S43/'5.5.1 (inc. taxes)'!S42-1))</f>
        <v>-4.3919524691954925E-2</v>
      </c>
      <c r="T15" s="233">
        <f>IF(OR('5.5.1 (inc. taxes)'!T42=0,'5.5.1 (inc. taxes)'!T43=0,(ISERROR('5.5.1 (inc. taxes)'!T43/'5.5.1 (inc. taxes)'!T42-1))),"",('5.5.1 (inc. taxes)'!T43/'5.5.1 (inc. taxes)'!T42-1))</f>
        <v>-5.494510301070521E-2</v>
      </c>
      <c r="U15" s="233">
        <f>IF(OR('5.5.1 (inc. taxes)'!U42=0,'5.5.1 (inc. taxes)'!U43=0,(ISERROR('5.5.1 (inc. taxes)'!U43/'5.5.1 (inc. taxes)'!U42-1))),"",('5.5.1 (inc. taxes)'!U43/'5.5.1 (inc. taxes)'!U42-1))</f>
        <v>0.12470024325430407</v>
      </c>
      <c r="V15" s="233">
        <f>IF(OR('5.5.1 (inc. taxes)'!V42=0,'5.5.1 (inc. taxes)'!V43=0,(ISERROR('5.5.1 (inc. taxes)'!V43/'5.5.1 (inc. taxes)'!V42-1))),"",('5.5.1 (inc. taxes)'!V43/'5.5.1 (inc. taxes)'!V42-1))</f>
        <v>6.1746472461549518E-2</v>
      </c>
      <c r="W15" s="233">
        <f>IF(OR('5.5.1 (inc. taxes)'!W42=0,'5.5.1 (inc. taxes)'!W43=0,(ISERROR('5.5.1 (inc. taxes)'!W43/'5.5.1 (inc. taxes)'!W42-1))),"",('5.5.1 (inc. taxes)'!W43/'5.5.1 (inc. taxes)'!W42-1))</f>
        <v>6.8998145462188631E-2</v>
      </c>
      <c r="X15" s="233">
        <f>IF(OR('5.5.1 (inc. taxes)'!X42=0,'5.5.1 (inc. taxes)'!X43=0,(ISERROR('5.5.1 (inc. taxes)'!X43/'5.5.1 (inc. taxes)'!X42-1))),"",('5.5.1 (inc. taxes)'!X43/'5.5.1 (inc. taxes)'!X42-1))</f>
        <v>-0.19327325408229634</v>
      </c>
      <c r="Y15" s="233">
        <f>IF(OR('5.5.1 (inc. taxes)'!Y42=0,'5.5.1 (inc. taxes)'!Y43=0,(ISERROR('5.5.1 (inc. taxes)'!Y43/'5.5.1 (inc. taxes)'!Y42-1))),"",('5.5.1 (inc. taxes)'!Y43/'5.5.1 (inc. taxes)'!Y42-1))</f>
        <v>-2.5835581818019038E-2</v>
      </c>
      <c r="Z15" s="233">
        <f>IF(OR('5.5.1 (inc. taxes)'!Z42=0,'5.5.1 (inc. taxes)'!Z43=0,(ISERROR('5.5.1 (inc. taxes)'!Z43/'5.5.1 (inc. taxes)'!Z42-1))),"",('5.5.1 (inc. taxes)'!Z43/'5.5.1 (inc. taxes)'!Z42-1))</f>
        <v>-3.8334741072596379E-2</v>
      </c>
      <c r="AA15" s="233">
        <f>IF(OR('5.5.1 (inc. taxes)'!AA42=0,'5.5.1 (inc. taxes)'!AA43=0,(ISERROR('5.5.1 (inc. taxes)'!AA43/'5.5.1 (inc. taxes)'!AA42-1))),"",('5.5.1 (inc. taxes)'!AA43/'5.5.1 (inc. taxes)'!AA42-1))</f>
        <v>-7.2684369974500229E-2</v>
      </c>
      <c r="AB15" s="233">
        <f>IF(OR('5.5.1 (inc. taxes)'!AB42=0,'5.5.1 (inc. taxes)'!AB43=0,(ISERROR('5.5.1 (inc. taxes)'!AB43/'5.5.1 (inc. taxes)'!AB42-1))),"",('5.5.1 (inc. taxes)'!AB43/'5.5.1 (inc. taxes)'!AB42-1))</f>
        <v>0.10542131564585477</v>
      </c>
      <c r="AC15" s="233">
        <f>IF(OR('5.5.1 (inc. taxes)'!AC42=0,'5.5.1 (inc. taxes)'!AC43=0,(ISERROR('5.5.1 (inc. taxes)'!AC43/'5.5.1 (inc. taxes)'!AC42-1))),"",('5.5.1 (inc. taxes)'!AC43/'5.5.1 (inc. taxes)'!AC42-1))</f>
        <v>2.5575246432167464E-2</v>
      </c>
    </row>
    <row r="16" spans="1:29" ht="14.25" customHeight="1" x14ac:dyDescent="0.25">
      <c r="A16" s="280" t="s">
        <v>70</v>
      </c>
      <c r="B16" s="233">
        <f>IF(OR('5.5.1 (inc. taxes)'!B43=0,'5.5.1 (inc. taxes)'!B44=0,(ISERROR('5.5.1 (inc. taxes)'!B44/'5.5.1 (inc. taxes)'!B43-1))),"",('5.5.1 (inc. taxes)'!B44/'5.5.1 (inc. taxes)'!B43-1))</f>
        <v>8.6404676191438323E-2</v>
      </c>
      <c r="C16" s="233">
        <f>IF(OR('5.5.1 (inc. taxes)'!C43=0,'5.5.1 (inc. taxes)'!C44=0,(ISERROR('5.5.1 (inc. taxes)'!C44/'5.5.1 (inc. taxes)'!C43-1))),"",('5.5.1 (inc. taxes)'!C44/'5.5.1 (inc. taxes)'!C43-1))</f>
        <v>7.0751206795397259E-2</v>
      </c>
      <c r="D16" s="233">
        <f>IF(OR('5.5.1 (inc. taxes)'!D43=0,'5.5.1 (inc. taxes)'!D44=0,(ISERROR('5.5.1 (inc. taxes)'!D44/'5.5.1 (inc. taxes)'!D43-1))),"",('5.5.1 (inc. taxes)'!D44/'5.5.1 (inc. taxes)'!D43-1))</f>
        <v>4.1897396376874951E-2</v>
      </c>
      <c r="E16" s="233">
        <f>IF(OR('5.5.1 (inc. taxes)'!E43=0,'5.5.1 (inc. taxes)'!E44=0,(ISERROR('5.5.1 (inc. taxes)'!E44/'5.5.1 (inc. taxes)'!E43-1))),"",('5.5.1 (inc. taxes)'!E44/'5.5.1 (inc. taxes)'!E43-1))</f>
        <v>5.3150277541071711E-2</v>
      </c>
      <c r="F16" s="233">
        <f>IF(OR('5.5.1 (inc. taxes)'!F43=0,'5.5.1 (inc. taxes)'!F44=0,(ISERROR('5.5.1 (inc. taxes)'!F44/'5.5.1 (inc. taxes)'!F43-1))),"",('5.5.1 (inc. taxes)'!F44/'5.5.1 (inc. taxes)'!F43-1))</f>
        <v>0.12013584092714424</v>
      </c>
      <c r="G16" s="233">
        <f>IF(OR('5.5.1 (inc. taxes)'!G43=0,'5.5.1 (inc. taxes)'!G44=0,(ISERROR('5.5.1 (inc. taxes)'!G44/'5.5.1 (inc. taxes)'!G43-1))),"",('5.5.1 (inc. taxes)'!G44/'5.5.1 (inc. taxes)'!G43-1))</f>
        <v>0.16096328031500096</v>
      </c>
      <c r="H16" s="233">
        <f>IF(OR('5.5.1 (inc. taxes)'!H43=0,'5.5.1 (inc. taxes)'!H44=0,(ISERROR('5.5.1 (inc. taxes)'!H44/'5.5.1 (inc. taxes)'!H43-1))),"",('5.5.1 (inc. taxes)'!H44/'5.5.1 (inc. taxes)'!H43-1))</f>
        <v>0.21608663010538609</v>
      </c>
      <c r="I16" s="233">
        <f>IF(OR('5.5.1 (inc. taxes)'!I43=0,'5.5.1 (inc. taxes)'!I44=0,(ISERROR('5.5.1 (inc. taxes)'!I44/'5.5.1 (inc. taxes)'!I43-1))),"",('5.5.1 (inc. taxes)'!I44/'5.5.1 (inc. taxes)'!I43-1))</f>
        <v>9.8427628594195626E-2</v>
      </c>
      <c r="J16" s="233">
        <f>IF(OR('5.5.1 (inc. taxes)'!J43=0,'5.5.1 (inc. taxes)'!J44=0,(ISERROR('5.5.1 (inc. taxes)'!J44/'5.5.1 (inc. taxes)'!J43-1))),"",('5.5.1 (inc. taxes)'!J44/'5.5.1 (inc. taxes)'!J43-1))</f>
        <v>7.4960574439012717E-2</v>
      </c>
      <c r="K16" s="233">
        <f>IF(OR('5.5.1 (inc. taxes)'!K43=0,'5.5.1 (inc. taxes)'!K44=0,(ISERROR('5.5.1 (inc. taxes)'!K44/'5.5.1 (inc. taxes)'!K43-1))),"",('5.5.1 (inc. taxes)'!K44/'5.5.1 (inc. taxes)'!K43-1))</f>
        <v>9.8740112981978712E-3</v>
      </c>
      <c r="L16" s="233">
        <f>IF(OR('5.5.1 (inc. taxes)'!L43=0,'5.5.1 (inc. taxes)'!L44=0,(ISERROR('5.5.1 (inc. taxes)'!L44/'5.5.1 (inc. taxes)'!L43-1))),"",('5.5.1 (inc. taxes)'!L44/'5.5.1 (inc. taxes)'!L43-1))</f>
        <v>9.5339879948316497E-2</v>
      </c>
      <c r="M16" s="233">
        <f>IF(OR('5.5.1 (inc. taxes)'!M43=0,'5.5.1 (inc. taxes)'!M44=0,(ISERROR('5.5.1 (inc. taxes)'!M44/'5.5.1 (inc. taxes)'!M43-1))),"",('5.5.1 (inc. taxes)'!M44/'5.5.1 (inc. taxes)'!M43-1))</f>
        <v>8.8150758460155521E-2</v>
      </c>
      <c r="N16" s="233">
        <f>IF(OR('5.5.1 (inc. taxes)'!N43=0,'5.5.1 (inc. taxes)'!N44=0,(ISERROR('5.5.1 (inc. taxes)'!N44/'5.5.1 (inc. taxes)'!N43-1))),"",('5.5.1 (inc. taxes)'!N44/'5.5.1 (inc. taxes)'!N43-1))</f>
        <v>0.12013584092714424</v>
      </c>
      <c r="O16" s="233">
        <f>IF(OR('5.5.1 (inc. taxes)'!O43=0,'5.5.1 (inc. taxes)'!O44=0,(ISERROR('5.5.1 (inc. taxes)'!O44/'5.5.1 (inc. taxes)'!O43-1))),"",('5.5.1 (inc. taxes)'!O44/'5.5.1 (inc. taxes)'!O43-1))</f>
        <v>5.8040338205644471E-2</v>
      </c>
      <c r="P16" s="233">
        <f>IF(OR('5.5.1 (inc. taxes)'!P43=0,'5.5.1 (inc. taxes)'!P44=0,(ISERROR('5.5.1 (inc. taxes)'!P44/'5.5.1 (inc. taxes)'!P43-1))),"",('5.5.1 (inc. taxes)'!P44/'5.5.1 (inc. taxes)'!P43-1))</f>
        <v>7.0899228359691424E-2</v>
      </c>
      <c r="Q16" s="233">
        <f>IF(OR('5.5.1 (inc. taxes)'!Q43=0,'5.5.1 (inc. taxes)'!Q44=0,(ISERROR('5.5.1 (inc. taxes)'!Q44/'5.5.1 (inc. taxes)'!Q43-1))),"",('5.5.1 (inc. taxes)'!Q44/'5.5.1 (inc. taxes)'!Q43-1))</f>
        <v>-1.0265821744467774E-2</v>
      </c>
      <c r="R16" s="233">
        <f>IF(OR('5.5.1 (inc. taxes)'!R43=0,'5.5.1 (inc. taxes)'!R44=0,(ISERROR('5.5.1 (inc. taxes)'!R44/'5.5.1 (inc. taxes)'!R43-1))),"",('5.5.1 (inc. taxes)'!R44/'5.5.1 (inc. taxes)'!R43-1))</f>
        <v>8.3665483462833645E-3</v>
      </c>
      <c r="S16" s="233">
        <f>IF(OR('5.5.1 (inc. taxes)'!S43=0,'5.5.1 (inc. taxes)'!S44=0,(ISERROR('5.5.1 (inc. taxes)'!S44/'5.5.1 (inc. taxes)'!S43-1))),"",('5.5.1 (inc. taxes)'!S44/'5.5.1 (inc. taxes)'!S43-1))</f>
        <v>4.7953869642948677E-2</v>
      </c>
      <c r="T16" s="233">
        <f>IF(OR('5.5.1 (inc. taxes)'!T43=0,'5.5.1 (inc. taxes)'!T44=0,(ISERROR('5.5.1 (inc. taxes)'!T44/'5.5.1 (inc. taxes)'!T43-1))),"",('5.5.1 (inc. taxes)'!T44/'5.5.1 (inc. taxes)'!T43-1))</f>
        <v>-9.5870675679837758E-2</v>
      </c>
      <c r="U16" s="233">
        <f>IF(OR('5.5.1 (inc. taxes)'!U43=0,'5.5.1 (inc. taxes)'!U44=0,(ISERROR('5.5.1 (inc. taxes)'!U44/'5.5.1 (inc. taxes)'!U43-1))),"",('5.5.1 (inc. taxes)'!U44/'5.5.1 (inc. taxes)'!U43-1))</f>
        <v>-0.11263834820594698</v>
      </c>
      <c r="V16" s="233">
        <f>IF(OR('5.5.1 (inc. taxes)'!V43=0,'5.5.1 (inc. taxes)'!V44=0,(ISERROR('5.5.1 (inc. taxes)'!V44/'5.5.1 (inc. taxes)'!V43-1))),"",('5.5.1 (inc. taxes)'!V44/'5.5.1 (inc. taxes)'!V43-1))</f>
        <v>0.10507191370968427</v>
      </c>
      <c r="W16" s="233">
        <f>IF(OR('5.5.1 (inc. taxes)'!W43=0,'5.5.1 (inc. taxes)'!W44=0,(ISERROR('5.5.1 (inc. taxes)'!W44/'5.5.1 (inc. taxes)'!W43-1))),"",('5.5.1 (inc. taxes)'!W44/'5.5.1 (inc. taxes)'!W43-1))</f>
        <v>5.979953714535835E-2</v>
      </c>
      <c r="X16" s="233">
        <f>IF(OR('5.5.1 (inc. taxes)'!X43=0,'5.5.1 (inc. taxes)'!X44=0,(ISERROR('5.5.1 (inc. taxes)'!X44/'5.5.1 (inc. taxes)'!X43-1))),"",('5.5.1 (inc. taxes)'!X44/'5.5.1 (inc. taxes)'!X43-1))</f>
        <v>0.10749615467797535</v>
      </c>
      <c r="Y16" s="233">
        <f>IF(OR('5.5.1 (inc. taxes)'!Y43=0,'5.5.1 (inc. taxes)'!Y44=0,(ISERROR('5.5.1 (inc. taxes)'!Y44/'5.5.1 (inc. taxes)'!Y43-1))),"",('5.5.1 (inc. taxes)'!Y44/'5.5.1 (inc. taxes)'!Y43-1))</f>
        <v>4.3094325483156837E-2</v>
      </c>
      <c r="Z16" s="233">
        <f>IF(OR('5.5.1 (inc. taxes)'!Z43=0,'5.5.1 (inc. taxes)'!Z44=0,(ISERROR('5.5.1 (inc. taxes)'!Z44/'5.5.1 (inc. taxes)'!Z43-1))),"",('5.5.1 (inc. taxes)'!Z44/'5.5.1 (inc. taxes)'!Z43-1))</f>
        <v>5.1745027683194555E-2</v>
      </c>
      <c r="AA16" s="233">
        <f>IF(OR('5.5.1 (inc. taxes)'!AA43=0,'5.5.1 (inc. taxes)'!AA44=0,(ISERROR('5.5.1 (inc. taxes)'!AA44/'5.5.1 (inc. taxes)'!AA43-1))),"",('5.5.1 (inc. taxes)'!AA44/'5.5.1 (inc. taxes)'!AA43-1))</f>
        <v>1.184458569918867E-2</v>
      </c>
      <c r="AB16" s="233">
        <f>IF(OR('5.5.1 (inc. taxes)'!AB43=0,'5.5.1 (inc. taxes)'!AB44=0,(ISERROR('5.5.1 (inc. taxes)'!AB44/'5.5.1 (inc. taxes)'!AB43-1))),"",('5.5.1 (inc. taxes)'!AB44/'5.5.1 (inc. taxes)'!AB43-1))</f>
        <v>4.2479649228027938E-2</v>
      </c>
      <c r="AC16" s="233">
        <f>IF(OR('5.5.1 (inc. taxes)'!AC43=0,'5.5.1 (inc. taxes)'!AC44=0,(ISERROR('5.5.1 (inc. taxes)'!AC44/'5.5.1 (inc. taxes)'!AC43-1))),"",('5.5.1 (inc. taxes)'!AC44/'5.5.1 (inc. taxes)'!AC43-1))</f>
        <v>3.5095010050568254E-2</v>
      </c>
    </row>
    <row r="17" spans="1:29" ht="14.25" customHeight="1" x14ac:dyDescent="0.25">
      <c r="A17" s="280" t="s">
        <v>85</v>
      </c>
      <c r="B17" s="233">
        <f>IF(OR('5.5.1 (inc. taxes)'!B44=0,'5.5.1 (inc. taxes)'!B45=0,(ISERROR('5.5.1 (inc. taxes)'!B45/'5.5.1 (inc. taxes)'!B44-1))),"",('5.5.1 (inc. taxes)'!B45/'5.5.1 (inc. taxes)'!B44-1))</f>
        <v>-6.9646267720787303E-2</v>
      </c>
      <c r="C17" s="233">
        <f>IF(OR('5.5.1 (inc. taxes)'!C44=0,'5.5.1 (inc. taxes)'!C45=0,(ISERROR('5.5.1 (inc. taxes)'!C45/'5.5.1 (inc. taxes)'!C44-1))),"",('5.5.1 (inc. taxes)'!C45/'5.5.1 (inc. taxes)'!C44-1))</f>
        <v>-5.9064991221954743E-2</v>
      </c>
      <c r="D17" s="233">
        <f>IF(OR('5.5.1 (inc. taxes)'!D44=0,'5.5.1 (inc. taxes)'!D45=0,(ISERROR('5.5.1 (inc. taxes)'!D45/'5.5.1 (inc. taxes)'!D44-1))),"",('5.5.1 (inc. taxes)'!D45/'5.5.1 (inc. taxes)'!D44-1))</f>
        <v>-8.806802251969803E-2</v>
      </c>
      <c r="E17" s="233">
        <f>IF(OR('5.5.1 (inc. taxes)'!E44=0,'5.5.1 (inc. taxes)'!E45=0,(ISERROR('5.5.1 (inc. taxes)'!E45/'5.5.1 (inc. taxes)'!E44-1))),"",('5.5.1 (inc. taxes)'!E45/'5.5.1 (inc. taxes)'!E44-1))</f>
        <v>-5.6629178240915623E-2</v>
      </c>
      <c r="F17" s="233">
        <f>IF(OR('5.5.1 (inc. taxes)'!F44=0,'5.5.1 (inc. taxes)'!F45=0,(ISERROR('5.5.1 (inc. taxes)'!F45/'5.5.1 (inc. taxes)'!F44-1))),"",('5.5.1 (inc. taxes)'!F45/'5.5.1 (inc. taxes)'!F44-1))</f>
        <v>-2.0643129854405196E-3</v>
      </c>
      <c r="G17" s="233">
        <f>IF(OR('5.5.1 (inc. taxes)'!G44=0,'5.5.1 (inc. taxes)'!G45=0,(ISERROR('5.5.1 (inc. taxes)'!G45/'5.5.1 (inc. taxes)'!G44-1))),"",('5.5.1 (inc. taxes)'!G45/'5.5.1 (inc. taxes)'!G44-1))</f>
        <v>-3.4168721087419529E-2</v>
      </c>
      <c r="H17" s="233">
        <f>IF(OR('5.5.1 (inc. taxes)'!H44=0,'5.5.1 (inc. taxes)'!H45=0,(ISERROR('5.5.1 (inc. taxes)'!H45/'5.5.1 (inc. taxes)'!H44-1))),"",('5.5.1 (inc. taxes)'!H45/'5.5.1 (inc. taxes)'!H44-1))</f>
        <v>3.2019027355128404E-2</v>
      </c>
      <c r="I17" s="233">
        <f>IF(OR('5.5.1 (inc. taxes)'!I44=0,'5.5.1 (inc. taxes)'!I45=0,(ISERROR('5.5.1 (inc. taxes)'!I45/'5.5.1 (inc. taxes)'!I44-1))),"",('5.5.1 (inc. taxes)'!I45/'5.5.1 (inc. taxes)'!I44-1))</f>
        <v>-1.1486955459077963E-2</v>
      </c>
      <c r="J17" s="233">
        <f>IF(OR('5.5.1 (inc. taxes)'!J44=0,'5.5.1 (inc. taxes)'!J45=0,(ISERROR('5.5.1 (inc. taxes)'!J45/'5.5.1 (inc. taxes)'!J44-1))),"",('5.5.1 (inc. taxes)'!J45/'5.5.1 (inc. taxes)'!J44-1))</f>
        <v>5.0712081575701173E-3</v>
      </c>
      <c r="K17" s="233">
        <f>IF(OR('5.5.1 (inc. taxes)'!K44=0,'5.5.1 (inc. taxes)'!K45=0,(ISERROR('5.5.1 (inc. taxes)'!K45/'5.5.1 (inc. taxes)'!K44-1))),"",('5.5.1 (inc. taxes)'!K45/'5.5.1 (inc. taxes)'!K44-1))</f>
        <v>3.0378532466701635E-4</v>
      </c>
      <c r="L17" s="233">
        <f>IF(OR('5.5.1 (inc. taxes)'!L44=0,'5.5.1 (inc. taxes)'!L45=0,(ISERROR('5.5.1 (inc. taxes)'!L45/'5.5.1 (inc. taxes)'!L44-1))),"",('5.5.1 (inc. taxes)'!L45/'5.5.1 (inc. taxes)'!L44-1))</f>
        <v>-6.9905595989965152E-2</v>
      </c>
      <c r="M17" s="233">
        <f>IF(OR('5.5.1 (inc. taxes)'!M44=0,'5.5.1 (inc. taxes)'!M45=0,(ISERROR('5.5.1 (inc. taxes)'!M45/'5.5.1 (inc. taxes)'!M44-1))),"",('5.5.1 (inc. taxes)'!M45/'5.5.1 (inc. taxes)'!M44-1))</f>
        <v>-9.1943425425271563E-3</v>
      </c>
      <c r="N17" s="233">
        <f>IF(OR('5.5.1 (inc. taxes)'!N44=0,'5.5.1 (inc. taxes)'!N45=0,(ISERROR('5.5.1 (inc. taxes)'!N45/'5.5.1 (inc. taxes)'!N44-1))),"",('5.5.1 (inc. taxes)'!N45/'5.5.1 (inc. taxes)'!N44-1))</f>
        <v>1.3878694843660222E-2</v>
      </c>
      <c r="O17" s="233">
        <f>IF(OR('5.5.1 (inc. taxes)'!O44=0,'5.5.1 (inc. taxes)'!O45=0,(ISERROR('5.5.1 (inc. taxes)'!O45/'5.5.1 (inc. taxes)'!O44-1))),"",('5.5.1 (inc. taxes)'!O45/'5.5.1 (inc. taxes)'!O44-1))</f>
        <v>-0.12950745543982112</v>
      </c>
      <c r="P17" s="233">
        <f>IF(OR('5.5.1 (inc. taxes)'!P44=0,'5.5.1 (inc. taxes)'!P45=0,(ISERROR('5.5.1 (inc. taxes)'!P45/'5.5.1 (inc. taxes)'!P44-1))),"",('5.5.1 (inc. taxes)'!P45/'5.5.1 (inc. taxes)'!P44-1))</f>
        <v>4.573018477562929E-2</v>
      </c>
      <c r="Q17" s="233">
        <f>IF(OR('5.5.1 (inc. taxes)'!Q44=0,'5.5.1 (inc. taxes)'!Q45=0,(ISERROR('5.5.1 (inc. taxes)'!Q45/'5.5.1 (inc. taxes)'!Q44-1))),"",('5.5.1 (inc. taxes)'!Q45/'5.5.1 (inc. taxes)'!Q44-1))</f>
        <v>-6.6246564334912494E-2</v>
      </c>
      <c r="R17" s="233">
        <f>IF(OR('5.5.1 (inc. taxes)'!R44=0,'5.5.1 (inc. taxes)'!R45=0,(ISERROR('5.5.1 (inc. taxes)'!R45/'5.5.1 (inc. taxes)'!R44-1))),"",('5.5.1 (inc. taxes)'!R45/'5.5.1 (inc. taxes)'!R44-1))</f>
        <v>-0.10025241242801786</v>
      </c>
      <c r="S17" s="233">
        <f>IF(OR('5.5.1 (inc. taxes)'!S44=0,'5.5.1 (inc. taxes)'!S45=0,(ISERROR('5.5.1 (inc. taxes)'!S45/'5.5.1 (inc. taxes)'!S44-1))),"",('5.5.1 (inc. taxes)'!S45/'5.5.1 (inc. taxes)'!S44-1))</f>
        <v>-0.16680920053468928</v>
      </c>
      <c r="T17" s="233">
        <f>IF(OR('5.5.1 (inc. taxes)'!T44=0,'5.5.1 (inc. taxes)'!T45=0,(ISERROR('5.5.1 (inc. taxes)'!T45/'5.5.1 (inc. taxes)'!T44-1))),"",('5.5.1 (inc. taxes)'!T45/'5.5.1 (inc. taxes)'!T44-1))</f>
        <v>-0.17553214635553083</v>
      </c>
      <c r="U17" s="233">
        <f>IF(OR('5.5.1 (inc. taxes)'!U44=0,'5.5.1 (inc. taxes)'!U45=0,(ISERROR('5.5.1 (inc. taxes)'!U45/'5.5.1 (inc. taxes)'!U44-1))),"",('5.5.1 (inc. taxes)'!U45/'5.5.1 (inc. taxes)'!U44-1))</f>
        <v>-5.5232212673061554E-2</v>
      </c>
      <c r="V17" s="233">
        <f>IF(OR('5.5.1 (inc. taxes)'!V44=0,'5.5.1 (inc. taxes)'!V45=0,(ISERROR('5.5.1 (inc. taxes)'!V45/'5.5.1 (inc. taxes)'!V44-1))),"",('5.5.1 (inc. taxes)'!V45/'5.5.1 (inc. taxes)'!V44-1))</f>
        <v>0.26350461616200982</v>
      </c>
      <c r="W17" s="233">
        <f>IF(OR('5.5.1 (inc. taxes)'!W44=0,'5.5.1 (inc. taxes)'!W45=0,(ISERROR('5.5.1 (inc. taxes)'!W45/'5.5.1 (inc. taxes)'!W44-1))),"",('5.5.1 (inc. taxes)'!W45/'5.5.1 (inc. taxes)'!W44-1))</f>
        <v>-1.4384156883130661E-2</v>
      </c>
      <c r="X17" s="233">
        <f>IF(OR('5.5.1 (inc. taxes)'!X44=0,'5.5.1 (inc. taxes)'!X45=0,(ISERROR('5.5.1 (inc. taxes)'!X45/'5.5.1 (inc. taxes)'!X44-1))),"",('5.5.1 (inc. taxes)'!X45/'5.5.1 (inc. taxes)'!X44-1))</f>
        <v>-0.18821695221309243</v>
      </c>
      <c r="Y17" s="233">
        <f>IF(OR('5.5.1 (inc. taxes)'!Y44=0,'5.5.1 (inc. taxes)'!Y45=0,(ISERROR('5.5.1 (inc. taxes)'!Y45/'5.5.1 (inc. taxes)'!Y44-1))),"",('5.5.1 (inc. taxes)'!Y45/'5.5.1 (inc. taxes)'!Y44-1))</f>
        <v>-7.1590547012413741E-2</v>
      </c>
      <c r="Z17" s="233">
        <f>IF(OR('5.5.1 (inc. taxes)'!Z44=0,'5.5.1 (inc. taxes)'!Z45=0,(ISERROR('5.5.1 (inc. taxes)'!Z45/'5.5.1 (inc. taxes)'!Z44-1))),"",('5.5.1 (inc. taxes)'!Z45/'5.5.1 (inc. taxes)'!Z44-1))</f>
        <v>-0.14814914037703031</v>
      </c>
      <c r="AA17" s="233">
        <f>IF(OR('5.5.1 (inc. taxes)'!AA44=0,'5.5.1 (inc. taxes)'!AA45=0,(ISERROR('5.5.1 (inc. taxes)'!AA45/'5.5.1 (inc. taxes)'!AA44-1))),"",('5.5.1 (inc. taxes)'!AA45/'5.5.1 (inc. taxes)'!AA44-1))</f>
        <v>-2.5511671076306697E-2</v>
      </c>
      <c r="AB17" s="233">
        <f>IF(OR('5.5.1 (inc. taxes)'!AB44=0,'5.5.1 (inc. taxes)'!AB45=0,(ISERROR('5.5.1 (inc. taxes)'!AB45/'5.5.1 (inc. taxes)'!AB44-1))),"",('5.5.1 (inc. taxes)'!AB45/'5.5.1 (inc. taxes)'!AB44-1))</f>
        <v>-0.15304297169427195</v>
      </c>
      <c r="AC17" s="233">
        <f>IF(OR('5.5.1 (inc. taxes)'!AC44=0,'5.5.1 (inc. taxes)'!AC45=0,(ISERROR('5.5.1 (inc. taxes)'!AC45/'5.5.1 (inc. taxes)'!AC44-1))),"",('5.5.1 (inc. taxes)'!AC45/'5.5.1 (inc. taxes)'!AC44-1))</f>
        <v>-2.0722815068071387E-2</v>
      </c>
    </row>
    <row r="18" spans="1:29" ht="14.25" customHeight="1" x14ac:dyDescent="0.25">
      <c r="A18" s="280" t="s">
        <v>86</v>
      </c>
      <c r="B18" s="233">
        <f>IF(OR('5.5.1 (inc. taxes)'!B45=0,'5.5.1 (inc. taxes)'!B46=0,(ISERROR('5.5.1 (inc. taxes)'!B46/'5.5.1 (inc. taxes)'!B45-1))),"",('5.5.1 (inc. taxes)'!B46/'5.5.1 (inc. taxes)'!B45-1))</f>
        <v>-0.10503491163777401</v>
      </c>
      <c r="C18" s="233">
        <f>IF(OR('5.5.1 (inc. taxes)'!C45=0,'5.5.1 (inc. taxes)'!C46=0,(ISERROR('5.5.1 (inc. taxes)'!C46/'5.5.1 (inc. taxes)'!C45-1))),"",('5.5.1 (inc. taxes)'!C46/'5.5.1 (inc. taxes)'!C45-1))</f>
        <v>-1.4306755471267363E-2</v>
      </c>
      <c r="D18" s="233">
        <f>IF(OR('5.5.1 (inc. taxes)'!D45=0,'5.5.1 (inc. taxes)'!D46=0,(ISERROR('5.5.1 (inc. taxes)'!D46/'5.5.1 (inc. taxes)'!D45-1))),"",('5.5.1 (inc. taxes)'!D46/'5.5.1 (inc. taxes)'!D45-1))</f>
        <v>-0.10440236242015655</v>
      </c>
      <c r="E18" s="233">
        <f>IF(OR('5.5.1 (inc. taxes)'!E45=0,'5.5.1 (inc. taxes)'!E46=0,(ISERROR('5.5.1 (inc. taxes)'!E46/'5.5.1 (inc. taxes)'!E45-1))),"",('5.5.1 (inc. taxes)'!E46/'5.5.1 (inc. taxes)'!E45-1))</f>
        <v>-9.5294753035129909E-2</v>
      </c>
      <c r="F18" s="233">
        <f>IF(OR('5.5.1 (inc. taxes)'!F45=0,'5.5.1 (inc. taxes)'!F46=0,(ISERROR('5.5.1 (inc. taxes)'!F46/'5.5.1 (inc. taxes)'!F45-1))),"",('5.5.1 (inc. taxes)'!F46/'5.5.1 (inc. taxes)'!F45-1))</f>
        <v>-4.5788618793834779E-2</v>
      </c>
      <c r="G18" s="233">
        <f>IF(OR('5.5.1 (inc. taxes)'!G45=0,'5.5.1 (inc. taxes)'!G46=0,(ISERROR('5.5.1 (inc. taxes)'!G46/'5.5.1 (inc. taxes)'!G45-1))),"",('5.5.1 (inc. taxes)'!G46/'5.5.1 (inc. taxes)'!G45-1))</f>
        <v>-0.1071366961256851</v>
      </c>
      <c r="H18" s="233">
        <f>IF(OR('5.5.1 (inc. taxes)'!H45=0,'5.5.1 (inc. taxes)'!H46=0,(ISERROR('5.5.1 (inc. taxes)'!H46/'5.5.1 (inc. taxes)'!H45-1))),"",('5.5.1 (inc. taxes)'!H46/'5.5.1 (inc. taxes)'!H45-1))</f>
        <v>-0.10190871178799654</v>
      </c>
      <c r="I18" s="233">
        <f>IF(OR('5.5.1 (inc. taxes)'!I45=0,'5.5.1 (inc. taxes)'!I46=0,(ISERROR('5.5.1 (inc. taxes)'!I46/'5.5.1 (inc. taxes)'!I45-1))),"",('5.5.1 (inc. taxes)'!I46/'5.5.1 (inc. taxes)'!I45-1))</f>
        <v>-0.10844449982232829</v>
      </c>
      <c r="J18" s="233">
        <f>IF(OR('5.5.1 (inc. taxes)'!J45=0,'5.5.1 (inc. taxes)'!J46=0,(ISERROR('5.5.1 (inc. taxes)'!J46/'5.5.1 (inc. taxes)'!J45-1))),"",('5.5.1 (inc. taxes)'!J46/'5.5.1 (inc. taxes)'!J45-1))</f>
        <v>-8.7628078708031132E-2</v>
      </c>
      <c r="K18" s="233">
        <f>IF(OR('5.5.1 (inc. taxes)'!K45=0,'5.5.1 (inc. taxes)'!K46=0,(ISERROR('5.5.1 (inc. taxes)'!K46/'5.5.1 (inc. taxes)'!K45-1))),"",('5.5.1 (inc. taxes)'!K46/'5.5.1 (inc. taxes)'!K45-1))</f>
        <v>-7.4956778471830354E-2</v>
      </c>
      <c r="L18" s="233">
        <f>IF(OR('5.5.1 (inc. taxes)'!L45=0,'5.5.1 (inc. taxes)'!L46=0,(ISERROR('5.5.1 (inc. taxes)'!L46/'5.5.1 (inc. taxes)'!L45-1))),"",('5.5.1 (inc. taxes)'!L46/'5.5.1 (inc. taxes)'!L45-1))</f>
        <v>-0.116045431890614</v>
      </c>
      <c r="M18" s="233">
        <f>IF(OR('5.5.1 (inc. taxes)'!M45=0,'5.5.1 (inc. taxes)'!M46=0,(ISERROR('5.5.1 (inc. taxes)'!M46/'5.5.1 (inc. taxes)'!M45-1))),"",('5.5.1 (inc. taxes)'!M46/'5.5.1 (inc. taxes)'!M45-1))</f>
        <v>-6.6021766457315723E-2</v>
      </c>
      <c r="N18" s="233">
        <f>IF(OR('5.5.1 (inc. taxes)'!N45=0,'5.5.1 (inc. taxes)'!N46=0,(ISERROR('5.5.1 (inc. taxes)'!N46/'5.5.1 (inc. taxes)'!N45-1))),"",('5.5.1 (inc. taxes)'!N46/'5.5.1 (inc. taxes)'!N45-1))</f>
        <v>-0.29789521333655022</v>
      </c>
      <c r="O18" s="233">
        <f>IF(OR('5.5.1 (inc. taxes)'!O45=0,'5.5.1 (inc. taxes)'!O46=0,(ISERROR('5.5.1 (inc. taxes)'!O46/'5.5.1 (inc. taxes)'!O45-1))),"",('5.5.1 (inc. taxes)'!O46/'5.5.1 (inc. taxes)'!O45-1))</f>
        <v>-0.14294469644487295</v>
      </c>
      <c r="P18" s="233">
        <f>IF(OR('5.5.1 (inc. taxes)'!P45=0,'5.5.1 (inc. taxes)'!P46=0,(ISERROR('5.5.1 (inc. taxes)'!P46/'5.5.1 (inc. taxes)'!P45-1))),"",('5.5.1 (inc. taxes)'!P46/'5.5.1 (inc. taxes)'!P45-1))</f>
        <v>-2.2103970528039141E-2</v>
      </c>
      <c r="Q18" s="233">
        <f>IF(OR('5.5.1 (inc. taxes)'!Q45=0,'5.5.1 (inc. taxes)'!Q46=0,(ISERROR('5.5.1 (inc. taxes)'!Q46/'5.5.1 (inc. taxes)'!Q45-1))),"",('5.5.1 (inc. taxes)'!Q46/'5.5.1 (inc. taxes)'!Q45-1))</f>
        <v>-0.19308585809849355</v>
      </c>
      <c r="R18" s="233">
        <f>IF(OR('5.5.1 (inc. taxes)'!R45=0,'5.5.1 (inc. taxes)'!R46=0,(ISERROR('5.5.1 (inc. taxes)'!R46/'5.5.1 (inc. taxes)'!R45-1))),"",('5.5.1 (inc. taxes)'!R46/'5.5.1 (inc. taxes)'!R45-1))</f>
        <v>1.2773510917233111E-2</v>
      </c>
      <c r="S18" s="233">
        <f>IF(OR('5.5.1 (inc. taxes)'!S45=0,'5.5.1 (inc. taxes)'!S46=0,(ISERROR('5.5.1 (inc. taxes)'!S46/'5.5.1 (inc. taxes)'!S45-1))),"",('5.5.1 (inc. taxes)'!S46/'5.5.1 (inc. taxes)'!S45-1))</f>
        <v>-9.3676076493010907E-2</v>
      </c>
      <c r="T18" s="233">
        <f>IF(OR('5.5.1 (inc. taxes)'!T45=0,'5.5.1 (inc. taxes)'!T46=0,(ISERROR('5.5.1 (inc. taxes)'!T46/'5.5.1 (inc. taxes)'!T45-1))),"",('5.5.1 (inc. taxes)'!T46/'5.5.1 (inc. taxes)'!T45-1))</f>
        <v>-0.1274002628300942</v>
      </c>
      <c r="U18" s="233">
        <f>IF(OR('5.5.1 (inc. taxes)'!U45=0,'5.5.1 (inc. taxes)'!U46=0,(ISERROR('5.5.1 (inc. taxes)'!U46/'5.5.1 (inc. taxes)'!U45-1))),"",('5.5.1 (inc. taxes)'!U46/'5.5.1 (inc. taxes)'!U45-1))</f>
        <v>-4.2334764443394901E-2</v>
      </c>
      <c r="V18" s="233">
        <f>IF(OR('5.5.1 (inc. taxes)'!V45=0,'5.5.1 (inc. taxes)'!V46=0,(ISERROR('5.5.1 (inc. taxes)'!V46/'5.5.1 (inc. taxes)'!V45-1))),"",('5.5.1 (inc. taxes)'!V46/'5.5.1 (inc. taxes)'!V45-1))</f>
        <v>-8.7096770820923597E-3</v>
      </c>
      <c r="W18" s="233">
        <f>IF(OR('5.5.1 (inc. taxes)'!W45=0,'5.5.1 (inc. taxes)'!W46=0,(ISERROR('5.5.1 (inc. taxes)'!W46/'5.5.1 (inc. taxes)'!W45-1))),"",('5.5.1 (inc. taxes)'!W46/'5.5.1 (inc. taxes)'!W45-1))</f>
        <v>-9.7333962081974423E-2</v>
      </c>
      <c r="X18" s="233">
        <f>IF(OR('5.5.1 (inc. taxes)'!X45=0,'5.5.1 (inc. taxes)'!X46=0,(ISERROR('5.5.1 (inc. taxes)'!X46/'5.5.1 (inc. taxes)'!X45-1))),"",('5.5.1 (inc. taxes)'!X46/'5.5.1 (inc. taxes)'!X45-1))</f>
        <v>-0.19873645794608963</v>
      </c>
      <c r="Y18" s="233">
        <f>IF(OR('5.5.1 (inc. taxes)'!Y45=0,'5.5.1 (inc. taxes)'!Y46=0,(ISERROR('5.5.1 (inc. taxes)'!Y46/'5.5.1 (inc. taxes)'!Y45-1))),"",('5.5.1 (inc. taxes)'!Y46/'5.5.1 (inc. taxes)'!Y45-1))</f>
        <v>-8.1579410491173343E-2</v>
      </c>
      <c r="Z18" s="233">
        <f>IF(OR('5.5.1 (inc. taxes)'!Z45=0,'5.5.1 (inc. taxes)'!Z46=0,(ISERROR('5.5.1 (inc. taxes)'!Z46/'5.5.1 (inc. taxes)'!Z45-1))),"",('5.5.1 (inc. taxes)'!Z46/'5.5.1 (inc. taxes)'!Z45-1))</f>
        <v>-0.13719053230843337</v>
      </c>
      <c r="AA18" s="233">
        <f>IF(OR('5.5.1 (inc. taxes)'!AA45=0,'5.5.1 (inc. taxes)'!AA46=0,(ISERROR('5.5.1 (inc. taxes)'!AA46/'5.5.1 (inc. taxes)'!AA45-1))),"",('5.5.1 (inc. taxes)'!AA46/'5.5.1 (inc. taxes)'!AA45-1))</f>
        <v>6.0510976324526844E-2</v>
      </c>
      <c r="AB18" s="233">
        <f>IF(OR('5.5.1 (inc. taxes)'!AB45=0,'5.5.1 (inc. taxes)'!AB46=0,(ISERROR('5.5.1 (inc. taxes)'!AB46/'5.5.1 (inc. taxes)'!AB45-1))),"",('5.5.1 (inc. taxes)'!AB46/'5.5.1 (inc. taxes)'!AB45-1))</f>
        <v>-7.7067757275233628E-2</v>
      </c>
      <c r="AC18" s="233">
        <f>IF(OR('5.5.1 (inc. taxes)'!AC45=0,'5.5.1 (inc. taxes)'!AC46=0,(ISERROR('5.5.1 (inc. taxes)'!AC46/'5.5.1 (inc. taxes)'!AC45-1))),"",('5.5.1 (inc. taxes)'!AC46/'5.5.1 (inc. taxes)'!AC45-1))</f>
        <v>8.8907727479504484E-2</v>
      </c>
    </row>
    <row r="19" spans="1:29" ht="14.25" customHeight="1" x14ac:dyDescent="0.25">
      <c r="A19" s="280" t="s">
        <v>87</v>
      </c>
      <c r="B19" s="233">
        <f>IF(OR('5.5.1 (inc. taxes)'!B46=0,'5.5.1 (inc. taxes)'!B47=0,(ISERROR('5.5.1 (inc. taxes)'!B47/'5.5.1 (inc. taxes)'!B46-1))),"",('5.5.1 (inc. taxes)'!B47/'5.5.1 (inc. taxes)'!B46-1))</f>
        <v>0.1397009837456995</v>
      </c>
      <c r="C19" s="233">
        <f>IF(OR('5.5.1 (inc. taxes)'!C46=0,'5.5.1 (inc. taxes)'!C47=0,(ISERROR('5.5.1 (inc. taxes)'!C47/'5.5.1 (inc. taxes)'!C46-1))),"",('5.5.1 (inc. taxes)'!C47/'5.5.1 (inc. taxes)'!C46-1))</f>
        <v>0.38271028531504458</v>
      </c>
      <c r="D19" s="233">
        <f>IF(OR('5.5.1 (inc. taxes)'!D46=0,'5.5.1 (inc. taxes)'!D47=0,(ISERROR('5.5.1 (inc. taxes)'!D47/'5.5.1 (inc. taxes)'!D46-1))),"",('5.5.1 (inc. taxes)'!D47/'5.5.1 (inc. taxes)'!D46-1))</f>
        <v>0.18740238786141084</v>
      </c>
      <c r="E19" s="233">
        <f>IF(OR('5.5.1 (inc. taxes)'!E46=0,'5.5.1 (inc. taxes)'!E47=0,(ISERROR('5.5.1 (inc. taxes)'!E47/'5.5.1 (inc. taxes)'!E46-1))),"",('5.5.1 (inc. taxes)'!E47/'5.5.1 (inc. taxes)'!E46-1))</f>
        <v>0.13589620849837503</v>
      </c>
      <c r="F19" s="233">
        <f>IF(OR('5.5.1 (inc. taxes)'!F46=0,'5.5.1 (inc. taxes)'!F47=0,(ISERROR('5.5.1 (inc. taxes)'!F47/'5.5.1 (inc. taxes)'!F46-1))),"",('5.5.1 (inc. taxes)'!F47/'5.5.1 (inc. taxes)'!F46-1))</f>
        <v>0.14576564916506585</v>
      </c>
      <c r="G19" s="233">
        <f>IF(OR('5.5.1 (inc. taxes)'!G46=0,'5.5.1 (inc. taxes)'!G47=0,(ISERROR('5.5.1 (inc. taxes)'!G47/'5.5.1 (inc. taxes)'!G46-1))),"",('5.5.1 (inc. taxes)'!G47/'5.5.1 (inc. taxes)'!G46-1))</f>
        <v>0.13865090917121292</v>
      </c>
      <c r="H19" s="233">
        <f>IF(OR('5.5.1 (inc. taxes)'!H46=0,'5.5.1 (inc. taxes)'!H47=0,(ISERROR('5.5.1 (inc. taxes)'!H47/'5.5.1 (inc. taxes)'!H46-1))),"",('5.5.1 (inc. taxes)'!H47/'5.5.1 (inc. taxes)'!H46-1))</f>
        <v>9.7668414198908815E-2</v>
      </c>
      <c r="I19" s="233">
        <f>IF(OR('5.5.1 (inc. taxes)'!I46=0,'5.5.1 (inc. taxes)'!I47=0,(ISERROR('5.5.1 (inc. taxes)'!I47/'5.5.1 (inc. taxes)'!I46-1))),"",('5.5.1 (inc. taxes)'!I47/'5.5.1 (inc. taxes)'!I46-1))</f>
        <v>9.0158360072368104E-2</v>
      </c>
      <c r="J19" s="233">
        <f>IF(OR('5.5.1 (inc. taxes)'!J46=0,'5.5.1 (inc. taxes)'!J47=0,(ISERROR('5.5.1 (inc. taxes)'!J47/'5.5.1 (inc. taxes)'!J46-1))),"",('5.5.1 (inc. taxes)'!J47/'5.5.1 (inc. taxes)'!J46-1))</f>
        <v>0.11223518607577776</v>
      </c>
      <c r="K19" s="233">
        <f>IF(OR('5.5.1 (inc. taxes)'!K46=0,'5.5.1 (inc. taxes)'!K47=0,(ISERROR('5.5.1 (inc. taxes)'!K47/'5.5.1 (inc. taxes)'!K46-1))),"",('5.5.1 (inc. taxes)'!K47/'5.5.1 (inc. taxes)'!K46-1))</f>
        <v>8.7418151741495587E-2</v>
      </c>
      <c r="L19" s="233">
        <f>IF(OR('5.5.1 (inc. taxes)'!L46=0,'5.5.1 (inc. taxes)'!L47=0,(ISERROR('5.5.1 (inc. taxes)'!L47/'5.5.1 (inc. taxes)'!L46-1))),"",('5.5.1 (inc. taxes)'!L47/'5.5.1 (inc. taxes)'!L46-1))</f>
        <v>-3.8529113361643552E-2</v>
      </c>
      <c r="M19" s="233">
        <f>IF(OR('5.5.1 (inc. taxes)'!M46=0,'5.5.1 (inc. taxes)'!M47=0,(ISERROR('5.5.1 (inc. taxes)'!M47/'5.5.1 (inc. taxes)'!M46-1))),"",('5.5.1 (inc. taxes)'!M47/'5.5.1 (inc. taxes)'!M46-1))</f>
        <v>0.1500515398190243</v>
      </c>
      <c r="N19" s="233">
        <f>IF(OR('5.5.1 (inc. taxes)'!N46=0,'5.5.1 (inc. taxes)'!N47=0,(ISERROR('5.5.1 (inc. taxes)'!N47/'5.5.1 (inc. taxes)'!N46-1))),"",('5.5.1 (inc. taxes)'!N47/'5.5.1 (inc. taxes)'!N46-1))</f>
        <v>0.42975872446471675</v>
      </c>
      <c r="O19" s="233">
        <f>IF(OR('5.5.1 (inc. taxes)'!O46=0,'5.5.1 (inc. taxes)'!O47=0,(ISERROR('5.5.1 (inc. taxes)'!O47/'5.5.1 (inc. taxes)'!O46-1))),"",('5.5.1 (inc. taxes)'!O47/'5.5.1 (inc. taxes)'!O46-1))</f>
        <v>0.15696413341272164</v>
      </c>
      <c r="P19" s="233">
        <f>IF(OR('5.5.1 (inc. taxes)'!P46=0,'5.5.1 (inc. taxes)'!P47=0,(ISERROR('5.5.1 (inc. taxes)'!P47/'5.5.1 (inc. taxes)'!P46-1))),"",('5.5.1 (inc. taxes)'!P47/'5.5.1 (inc. taxes)'!P46-1))</f>
        <v>7.6740616715498255E-4</v>
      </c>
      <c r="Q19" s="233">
        <f>IF(OR('5.5.1 (inc. taxes)'!Q46=0,'5.5.1 (inc. taxes)'!Q47=0,(ISERROR('5.5.1 (inc. taxes)'!Q47/'5.5.1 (inc. taxes)'!Q46-1))),"",('5.5.1 (inc. taxes)'!Q47/'5.5.1 (inc. taxes)'!Q46-1))</f>
        <v>7.8882023303978421E-2</v>
      </c>
      <c r="R19" s="233">
        <f>IF(OR('5.5.1 (inc. taxes)'!R46=0,'5.5.1 (inc. taxes)'!R47=0,(ISERROR('5.5.1 (inc. taxes)'!R47/'5.5.1 (inc. taxes)'!R46-1))),"",('5.5.1 (inc. taxes)'!R47/'5.5.1 (inc. taxes)'!R46-1))</f>
        <v>0.29956931218507266</v>
      </c>
      <c r="S19" s="233">
        <f>IF(OR('5.5.1 (inc. taxes)'!S46=0,'5.5.1 (inc. taxes)'!S47=0,(ISERROR('5.5.1 (inc. taxes)'!S47/'5.5.1 (inc. taxes)'!S46-1))),"",('5.5.1 (inc. taxes)'!S47/'5.5.1 (inc. taxes)'!S46-1))</f>
        <v>0.15607626269571528</v>
      </c>
      <c r="T19" s="233">
        <f>IF(OR('5.5.1 (inc. taxes)'!T46=0,'5.5.1 (inc. taxes)'!T47=0,(ISERROR('5.5.1 (inc. taxes)'!T47/'5.5.1 (inc. taxes)'!T46-1))),"",('5.5.1 (inc. taxes)'!T47/'5.5.1 (inc. taxes)'!T46-1))</f>
        <v>0.11147140152175039</v>
      </c>
      <c r="U19" s="233">
        <f>IF(OR('5.5.1 (inc. taxes)'!U46=0,'5.5.1 (inc. taxes)'!U47=0,(ISERROR('5.5.1 (inc. taxes)'!U47/'5.5.1 (inc. taxes)'!U46-1))),"",('5.5.1 (inc. taxes)'!U47/'5.5.1 (inc. taxes)'!U46-1))</f>
        <v>0.12386092584138519</v>
      </c>
      <c r="V19" s="233">
        <f>IF(OR('5.5.1 (inc. taxes)'!V46=0,'5.5.1 (inc. taxes)'!V47=0,(ISERROR('5.5.1 (inc. taxes)'!V47/'5.5.1 (inc. taxes)'!V46-1))),"",('5.5.1 (inc. taxes)'!V47/'5.5.1 (inc. taxes)'!V46-1))</f>
        <v>8.5066586385203369E-2</v>
      </c>
      <c r="W19" s="233">
        <f>IF(OR('5.5.1 (inc. taxes)'!W46=0,'5.5.1 (inc. taxes)'!W47=0,(ISERROR('5.5.1 (inc. taxes)'!W47/'5.5.1 (inc. taxes)'!W46-1))),"",('5.5.1 (inc. taxes)'!W47/'5.5.1 (inc. taxes)'!W46-1))</f>
        <v>0.14563797943336465</v>
      </c>
      <c r="X19" s="233">
        <f>IF(OR('5.5.1 (inc. taxes)'!X46=0,'5.5.1 (inc. taxes)'!X47=0,(ISERROR('5.5.1 (inc. taxes)'!X47/'5.5.1 (inc. taxes)'!X46-1))),"",('5.5.1 (inc. taxes)'!X47/'5.5.1 (inc. taxes)'!X46-1))</f>
        <v>0.25227056792278502</v>
      </c>
      <c r="Y19" s="233">
        <f>IF(OR('5.5.1 (inc. taxes)'!Y46=0,'5.5.1 (inc. taxes)'!Y47=0,(ISERROR('5.5.1 (inc. taxes)'!Y47/'5.5.1 (inc. taxes)'!Y46-1))),"",('5.5.1 (inc. taxes)'!Y47/'5.5.1 (inc. taxes)'!Y46-1))</f>
        <v>7.3880476454183608E-2</v>
      </c>
      <c r="Z19" s="233">
        <f>IF(OR('5.5.1 (inc. taxes)'!Z46=0,'5.5.1 (inc. taxes)'!Z47=0,(ISERROR('5.5.1 (inc. taxes)'!Z47/'5.5.1 (inc. taxes)'!Z46-1))),"",('5.5.1 (inc. taxes)'!Z47/'5.5.1 (inc. taxes)'!Z46-1))</f>
        <v>0.12368186239410894</v>
      </c>
      <c r="AA19" s="233">
        <f>IF(OR('5.5.1 (inc. taxes)'!AA46=0,'5.5.1 (inc. taxes)'!AA47=0,(ISERROR('5.5.1 (inc. taxes)'!AA47/'5.5.1 (inc. taxes)'!AA46-1))),"",('5.5.1 (inc. taxes)'!AA47/'5.5.1 (inc. taxes)'!AA46-1))</f>
        <v>0.11815744317716459</v>
      </c>
      <c r="AB19" s="233">
        <f>IF(OR('5.5.1 (inc. taxes)'!AB46=0,'5.5.1 (inc. taxes)'!AB47=0,(ISERROR('5.5.1 (inc. taxes)'!AB47/'5.5.1 (inc. taxes)'!AB46-1))),"",('5.5.1 (inc. taxes)'!AB47/'5.5.1 (inc. taxes)'!AB46-1))</f>
        <v>6.3867717075067887E-2</v>
      </c>
      <c r="AC19" s="233">
        <f>IF(OR('5.5.1 (inc. taxes)'!AC46=0,'5.5.1 (inc. taxes)'!AC47=0,(ISERROR('5.5.1 (inc. taxes)'!AC47/'5.5.1 (inc. taxes)'!AC46-1))),"",('5.5.1 (inc. taxes)'!AC47/'5.5.1 (inc. taxes)'!AC46-1))</f>
        <v>0.12385836539231732</v>
      </c>
    </row>
    <row r="20" spans="1:29" ht="14.25" customHeight="1" x14ac:dyDescent="0.25">
      <c r="A20" s="280" t="s">
        <v>88</v>
      </c>
      <c r="B20" s="233">
        <f>IF(OR('5.5.1 (inc. taxes)'!B47=0,'5.5.1 (inc. taxes)'!B48=0,(ISERROR('5.5.1 (inc. taxes)'!B48/'5.5.1 (inc. taxes)'!B47-1))),"",('5.5.1 (inc. taxes)'!B48/'5.5.1 (inc. taxes)'!B47-1))</f>
        <v>4.3122625184373486E-2</v>
      </c>
      <c r="C20" s="233">
        <f>IF(OR('5.5.1 (inc. taxes)'!C47=0,'5.5.1 (inc. taxes)'!C48=0,(ISERROR('5.5.1 (inc. taxes)'!C48/'5.5.1 (inc. taxes)'!C47-1))),"",('5.5.1 (inc. taxes)'!C48/'5.5.1 (inc. taxes)'!C47-1))</f>
        <v>0.1467814652416406</v>
      </c>
      <c r="D20" s="233">
        <f>IF(OR('5.5.1 (inc. taxes)'!D47=0,'5.5.1 (inc. taxes)'!D48=0,(ISERROR('5.5.1 (inc. taxes)'!D48/'5.5.1 (inc. taxes)'!D47-1))),"",('5.5.1 (inc. taxes)'!D48/'5.5.1 (inc. taxes)'!D47-1))</f>
        <v>3.3660125084093329E-2</v>
      </c>
      <c r="E20" s="233">
        <f>IF(OR('5.5.1 (inc. taxes)'!E47=0,'5.5.1 (inc. taxes)'!E48=0,(ISERROR('5.5.1 (inc. taxes)'!E48/'5.5.1 (inc. taxes)'!E47-1))),"",('5.5.1 (inc. taxes)'!E48/'5.5.1 (inc. taxes)'!E47-1))</f>
        <v>0.12935761777796206</v>
      </c>
      <c r="F20" s="233">
        <f>IF(OR('5.5.1 (inc. taxes)'!F47=0,'5.5.1 (inc. taxes)'!F48=0,(ISERROR('5.5.1 (inc. taxes)'!F48/'5.5.1 (inc. taxes)'!F47-1))),"",('5.5.1 (inc. taxes)'!F48/'5.5.1 (inc. taxes)'!F47-1))</f>
        <v>7.7063458494717185E-2</v>
      </c>
      <c r="G20" s="233">
        <f>IF(OR('5.5.1 (inc. taxes)'!G47=0,'5.5.1 (inc. taxes)'!G48=0,(ISERROR('5.5.1 (inc. taxes)'!G48/'5.5.1 (inc. taxes)'!G47-1))),"",('5.5.1 (inc. taxes)'!G48/'5.5.1 (inc. taxes)'!G47-1))</f>
        <v>9.4892924321061667E-2</v>
      </c>
      <c r="H20" s="233">
        <f>IF(OR('5.5.1 (inc. taxes)'!H47=0,'5.5.1 (inc. taxes)'!H48=0,(ISERROR('5.5.1 (inc. taxes)'!H48/'5.5.1 (inc. taxes)'!H47-1))),"",('5.5.1 (inc. taxes)'!H48/'5.5.1 (inc. taxes)'!H47-1))</f>
        <v>0.10428499796673552</v>
      </c>
      <c r="I20" s="233">
        <f>IF(OR('5.5.1 (inc. taxes)'!I47=0,'5.5.1 (inc. taxes)'!I48=0,(ISERROR('5.5.1 (inc. taxes)'!I48/'5.5.1 (inc. taxes)'!I47-1))),"",('5.5.1 (inc. taxes)'!I48/'5.5.1 (inc. taxes)'!I47-1))</f>
        <v>3.554956404975429E-2</v>
      </c>
      <c r="J20" s="233">
        <f>IF(OR('5.5.1 (inc. taxes)'!J47=0,'5.5.1 (inc. taxes)'!J48=0,(ISERROR('5.5.1 (inc. taxes)'!J48/'5.5.1 (inc. taxes)'!J47-1))),"",('5.5.1 (inc. taxes)'!J48/'5.5.1 (inc. taxes)'!J47-1))</f>
        <v>2.4496020934581253E-2</v>
      </c>
      <c r="K20" s="233">
        <f>IF(OR('5.5.1 (inc. taxes)'!K47=0,'5.5.1 (inc. taxes)'!K48=0,(ISERROR('5.5.1 (inc. taxes)'!K48/'5.5.1 (inc. taxes)'!K47-1))),"",('5.5.1 (inc. taxes)'!K48/'5.5.1 (inc. taxes)'!K47-1))</f>
        <v>3.365702665321324E-3</v>
      </c>
      <c r="L20" s="233">
        <f>IF(OR('5.5.1 (inc. taxes)'!L47=0,'5.5.1 (inc. taxes)'!L48=0,(ISERROR('5.5.1 (inc. taxes)'!L48/'5.5.1 (inc. taxes)'!L47-1))),"",('5.5.1 (inc. taxes)'!L48/'5.5.1 (inc. taxes)'!L47-1))</f>
        <v>5.944319889606442E-2</v>
      </c>
      <c r="M20" s="233">
        <f>IF(OR('5.5.1 (inc. taxes)'!M47=0,'5.5.1 (inc. taxes)'!M48=0,(ISERROR('5.5.1 (inc. taxes)'!M48/'5.5.1 (inc. taxes)'!M47-1))),"",('5.5.1 (inc. taxes)'!M48/'5.5.1 (inc. taxes)'!M47-1))</f>
        <v>3.7163037789898157E-2</v>
      </c>
      <c r="N20" s="233">
        <f>IF(OR('5.5.1 (inc. taxes)'!N47=0,'5.5.1 (inc. taxes)'!N48=0,(ISERROR('5.5.1 (inc. taxes)'!N48/'5.5.1 (inc. taxes)'!N47-1))),"",('5.5.1 (inc. taxes)'!N48/'5.5.1 (inc. taxes)'!N47-1))</f>
        <v>0.13541830790129672</v>
      </c>
      <c r="O20" s="233">
        <f>IF(OR('5.5.1 (inc. taxes)'!O47=0,'5.5.1 (inc. taxes)'!O48=0,(ISERROR('5.5.1 (inc. taxes)'!O48/'5.5.1 (inc. taxes)'!O47-1))),"",('5.5.1 (inc. taxes)'!O48/'5.5.1 (inc. taxes)'!O47-1))</f>
        <v>7.2957264845686209E-2</v>
      </c>
      <c r="P20" s="233">
        <f>IF(OR('5.5.1 (inc. taxes)'!P47=0,'5.5.1 (inc. taxes)'!P48=0,(ISERROR('5.5.1 (inc. taxes)'!P48/'5.5.1 (inc. taxes)'!P47-1))),"",('5.5.1 (inc. taxes)'!P48/'5.5.1 (inc. taxes)'!P47-1))</f>
        <v>5.7859881491808984E-2</v>
      </c>
      <c r="Q20" s="233">
        <f>IF(OR('5.5.1 (inc. taxes)'!Q47=0,'5.5.1 (inc. taxes)'!Q48=0,(ISERROR('5.5.1 (inc. taxes)'!Q48/'5.5.1 (inc. taxes)'!Q47-1))),"",('5.5.1 (inc. taxes)'!Q48/'5.5.1 (inc. taxes)'!Q47-1))</f>
        <v>0.22944387878976524</v>
      </c>
      <c r="R20" s="233">
        <f>IF(OR('5.5.1 (inc. taxes)'!R47=0,'5.5.1 (inc. taxes)'!R48=0,(ISERROR('5.5.1 (inc. taxes)'!R48/'5.5.1 (inc. taxes)'!R47-1))),"",('5.5.1 (inc. taxes)'!R48/'5.5.1 (inc. taxes)'!R47-1))</f>
        <v>7.3887424379595723E-2</v>
      </c>
      <c r="S20" s="233">
        <f>IF(OR('5.5.1 (inc. taxes)'!S47=0,'5.5.1 (inc. taxes)'!S48=0,(ISERROR('5.5.1 (inc. taxes)'!S48/'5.5.1 (inc. taxes)'!S47-1))),"",('5.5.1 (inc. taxes)'!S48/'5.5.1 (inc. taxes)'!S47-1))</f>
        <v>0.10384401806483945</v>
      </c>
      <c r="T20" s="233">
        <f>IF(OR('5.5.1 (inc. taxes)'!T47=0,'5.5.1 (inc. taxes)'!T48=0,(ISERROR('5.5.1 (inc. taxes)'!T48/'5.5.1 (inc. taxes)'!T47-1))),"",('5.5.1 (inc. taxes)'!T48/'5.5.1 (inc. taxes)'!T47-1))</f>
        <v>7.434406251912451E-2</v>
      </c>
      <c r="U20" s="233">
        <f>IF(OR('5.5.1 (inc. taxes)'!U47=0,'5.5.1 (inc. taxes)'!U48=0,(ISERROR('5.5.1 (inc. taxes)'!U48/'5.5.1 (inc. taxes)'!U47-1))),"",('5.5.1 (inc. taxes)'!U48/'5.5.1 (inc. taxes)'!U47-1))</f>
        <v>6.3277582226947571E-2</v>
      </c>
      <c r="V20" s="233">
        <f>IF(OR('5.5.1 (inc. taxes)'!V47=0,'5.5.1 (inc. taxes)'!V48=0,(ISERROR('5.5.1 (inc. taxes)'!V48/'5.5.1 (inc. taxes)'!V47-1))),"",('5.5.1 (inc. taxes)'!V48/'5.5.1 (inc. taxes)'!V47-1))</f>
        <v>-3.946645913547786E-2</v>
      </c>
      <c r="W20" s="233">
        <f>IF(OR('5.5.1 (inc. taxes)'!W47=0,'5.5.1 (inc. taxes)'!W48=0,(ISERROR('5.5.1 (inc. taxes)'!W48/'5.5.1 (inc. taxes)'!W47-1))),"",('5.5.1 (inc. taxes)'!W48/'5.5.1 (inc. taxes)'!W47-1))</f>
        <v>8.0347644634549464E-2</v>
      </c>
      <c r="X20" s="233">
        <f>IF(OR('5.5.1 (inc. taxes)'!X47=0,'5.5.1 (inc. taxes)'!X48=0,(ISERROR('5.5.1 (inc. taxes)'!X48/'5.5.1 (inc. taxes)'!X47-1))),"",('5.5.1 (inc. taxes)'!X48/'5.5.1 (inc. taxes)'!X47-1))</f>
        <v>0.13132546612213503</v>
      </c>
      <c r="Y20" s="233">
        <f>IF(OR('5.5.1 (inc. taxes)'!Y47=0,'5.5.1 (inc. taxes)'!Y48=0,(ISERROR('5.5.1 (inc. taxes)'!Y48/'5.5.1 (inc. taxes)'!Y47-1))),"",('5.5.1 (inc. taxes)'!Y48/'5.5.1 (inc. taxes)'!Y47-1))</f>
        <v>0.10709288000009098</v>
      </c>
      <c r="Z20" s="233">
        <f>IF(OR('5.5.1 (inc. taxes)'!Z47=0,'5.5.1 (inc. taxes)'!Z48=0,(ISERROR('5.5.1 (inc. taxes)'!Z48/'5.5.1 (inc. taxes)'!Z47-1))),"",('5.5.1 (inc. taxes)'!Z48/'5.5.1 (inc. taxes)'!Z47-1))</f>
        <v>2.6815747117600042E-2</v>
      </c>
      <c r="AA20" s="233">
        <f>IF(OR('5.5.1 (inc. taxes)'!AA47=0,'5.5.1 (inc. taxes)'!AA48=0,(ISERROR('5.5.1 (inc. taxes)'!AA48/'5.5.1 (inc. taxes)'!AA47-1))),"",('5.5.1 (inc. taxes)'!AA48/'5.5.1 (inc. taxes)'!AA47-1))</f>
        <v>5.2321878971498759E-2</v>
      </c>
      <c r="AB20" s="233">
        <f>IF(OR('5.5.1 (inc. taxes)'!AB47=0,'5.5.1 (inc. taxes)'!AB48=0,(ISERROR('5.5.1 (inc. taxes)'!AB48/'5.5.1 (inc. taxes)'!AB47-1))),"",('5.5.1 (inc. taxes)'!AB48/'5.5.1 (inc. taxes)'!AB47-1))</f>
        <v>-0.13280704483499695</v>
      </c>
      <c r="AC20" s="233">
        <f>IF(OR('5.5.1 (inc. taxes)'!AC47=0,'5.5.1 (inc. taxes)'!AC48=0,(ISERROR('5.5.1 (inc. taxes)'!AC48/'5.5.1 (inc. taxes)'!AC47-1))),"",('5.5.1 (inc. taxes)'!AC48/'5.5.1 (inc. taxes)'!AC47-1))</f>
        <v>7.6237929142282335E-2</v>
      </c>
    </row>
    <row r="21" spans="1:29" ht="14.25" customHeight="1" x14ac:dyDescent="0.25">
      <c r="A21" s="280" t="s">
        <v>90</v>
      </c>
      <c r="B21" s="233">
        <f>IF(OR('5.5.1 (inc. taxes)'!B48=0,'5.5.1 (inc. taxes)'!B49=0,(ISERROR('5.5.1 (inc. taxes)'!B49/'5.5.1 (inc. taxes)'!B48-1))),"",('5.5.1 (inc. taxes)'!B49/'5.5.1 (inc. taxes)'!B48-1))</f>
        <v>1.7411263173532365E-3</v>
      </c>
      <c r="C21" s="233">
        <f>IF(OR('5.5.1 (inc. taxes)'!C48=0,'5.5.1 (inc. taxes)'!C49=0,(ISERROR('5.5.1 (inc. taxes)'!C49/'5.5.1 (inc. taxes)'!C48-1))),"",('5.5.1 (inc. taxes)'!C49/'5.5.1 (inc. taxes)'!C48-1))</f>
        <v>-7.8775412172089609E-3</v>
      </c>
      <c r="D21" s="233">
        <f>IF(OR('5.5.1 (inc. taxes)'!D48=0,'5.5.1 (inc. taxes)'!D49=0,(ISERROR('5.5.1 (inc. taxes)'!D49/'5.5.1 (inc. taxes)'!D48-1))),"",('5.5.1 (inc. taxes)'!D49/'5.5.1 (inc. taxes)'!D48-1))</f>
        <v>6.1948345439164498E-2</v>
      </c>
      <c r="E21" s="233">
        <f>IF(OR('5.5.1 (inc. taxes)'!E48=0,'5.5.1 (inc. taxes)'!E49=0,(ISERROR('5.5.1 (inc. taxes)'!E49/'5.5.1 (inc. taxes)'!E48-1))),"",('5.5.1 (inc. taxes)'!E49/'5.5.1 (inc. taxes)'!E48-1))</f>
        <v>5.3156694678637484E-2</v>
      </c>
      <c r="F21" s="233">
        <f>IF(OR('5.5.1 (inc. taxes)'!F48=0,'5.5.1 (inc. taxes)'!F49=0,(ISERROR('5.5.1 (inc. taxes)'!F49/'5.5.1 (inc. taxes)'!F48-1))),"",('5.5.1 (inc. taxes)'!F49/'5.5.1 (inc. taxes)'!F48-1))</f>
        <v>4.2722500535660179E-2</v>
      </c>
      <c r="G21" s="233">
        <f>IF(OR('5.5.1 (inc. taxes)'!G48=0,'5.5.1 (inc. taxes)'!G49=0,(ISERROR('5.5.1 (inc. taxes)'!G49/'5.5.1 (inc. taxes)'!G48-1))),"",('5.5.1 (inc. taxes)'!G49/'5.5.1 (inc. taxes)'!G48-1))</f>
        <v>-7.2816593227652548E-3</v>
      </c>
      <c r="H21" s="233">
        <f>IF(OR('5.5.1 (inc. taxes)'!H48=0,'5.5.1 (inc. taxes)'!H49=0,(ISERROR('5.5.1 (inc. taxes)'!H49/'5.5.1 (inc. taxes)'!H48-1))),"",('5.5.1 (inc. taxes)'!H49/'5.5.1 (inc. taxes)'!H48-1))</f>
        <v>-5.6859542045747613E-2</v>
      </c>
      <c r="I21" s="233">
        <f>IF(OR('5.5.1 (inc. taxes)'!I48=0,'5.5.1 (inc. taxes)'!I49=0,(ISERROR('5.5.1 (inc. taxes)'!I49/'5.5.1 (inc. taxes)'!I48-1))),"",('5.5.1 (inc. taxes)'!I49/'5.5.1 (inc. taxes)'!I48-1))</f>
        <v>3.2809121933276675E-2</v>
      </c>
      <c r="J21" s="233">
        <f>IF(OR('5.5.1 (inc. taxes)'!J48=0,'5.5.1 (inc. taxes)'!J49=0,(ISERROR('5.5.1 (inc. taxes)'!J49/'5.5.1 (inc. taxes)'!J48-1))),"",('5.5.1 (inc. taxes)'!J49/'5.5.1 (inc. taxes)'!J48-1))</f>
        <v>2.5716454953066403E-2</v>
      </c>
      <c r="K21" s="233">
        <f>IF(OR('5.5.1 (inc. taxes)'!K48=0,'5.5.1 (inc. taxes)'!K49=0,(ISERROR('5.5.1 (inc. taxes)'!K49/'5.5.1 (inc. taxes)'!K48-1))),"",('5.5.1 (inc. taxes)'!K49/'5.5.1 (inc. taxes)'!K48-1))</f>
        <v>6.5669075827274215E-2</v>
      </c>
      <c r="L21" s="233">
        <f>IF(OR('5.5.1 (inc. taxes)'!L48=0,'5.5.1 (inc. taxes)'!L49=0,(ISERROR('5.5.1 (inc. taxes)'!L49/'5.5.1 (inc. taxes)'!L48-1))),"",('5.5.1 (inc. taxes)'!L49/'5.5.1 (inc. taxes)'!L48-1))</f>
        <v>0.14647076735289777</v>
      </c>
      <c r="M21" s="233">
        <f>IF(OR('5.5.1 (inc. taxes)'!M48=0,'5.5.1 (inc. taxes)'!M49=0,(ISERROR('5.5.1 (inc. taxes)'!M49/'5.5.1 (inc. taxes)'!M48-1))),"",('5.5.1 (inc. taxes)'!M49/'5.5.1 (inc. taxes)'!M48-1))</f>
        <v>1.6387738139985064E-2</v>
      </c>
      <c r="N21" s="233">
        <f>IF(OR('5.5.1 (inc. taxes)'!N48=0,'5.5.1 (inc. taxes)'!N49=0,(ISERROR('5.5.1 (inc. taxes)'!N49/'5.5.1 (inc. taxes)'!N48-1))),"",('5.5.1 (inc. taxes)'!N49/'5.5.1 (inc. taxes)'!N48-1))</f>
        <v>3.412029197058053E-2</v>
      </c>
      <c r="O21" s="233">
        <f>IF(OR('5.5.1 (inc. taxes)'!O48=0,'5.5.1 (inc. taxes)'!O49=0,(ISERROR('5.5.1 (inc. taxes)'!O49/'5.5.1 (inc. taxes)'!O48-1))),"",('5.5.1 (inc. taxes)'!O49/'5.5.1 (inc. taxes)'!O48-1))</f>
        <v>6.097577198092452E-2</v>
      </c>
      <c r="P21" s="233">
        <f>IF(OR('5.5.1 (inc. taxes)'!P48=0,'5.5.1 (inc. taxes)'!P49=0,(ISERROR('5.5.1 (inc. taxes)'!P49/'5.5.1 (inc. taxes)'!P48-1))),"",('5.5.1 (inc. taxes)'!P49/'5.5.1 (inc. taxes)'!P48-1))</f>
        <v>7.7627677100494452E-2</v>
      </c>
      <c r="Q21" s="233">
        <f>IF(OR('5.5.1 (inc. taxes)'!Q48=0,'5.5.1 (inc. taxes)'!Q49=0,(ISERROR('5.5.1 (inc. taxes)'!Q49/'5.5.1 (inc. taxes)'!Q48-1))),"",('5.5.1 (inc. taxes)'!Q49/'5.5.1 (inc. taxes)'!Q48-1))</f>
        <v>1.19257034625595E-2</v>
      </c>
      <c r="R21" s="233">
        <f>IF(OR('5.5.1 (inc. taxes)'!R48=0,'5.5.1 (inc. taxes)'!R49=0,(ISERROR('5.5.1 (inc. taxes)'!R49/'5.5.1 (inc. taxes)'!R48-1))),"",('5.5.1 (inc. taxes)'!R49/'5.5.1 (inc. taxes)'!R48-1))</f>
        <v>1.1027743041804872E-3</v>
      </c>
      <c r="S21" s="233">
        <f>IF(OR('5.5.1 (inc. taxes)'!S48=0,'5.5.1 (inc. taxes)'!S49=0,(ISERROR('5.5.1 (inc. taxes)'!S49/'5.5.1 (inc. taxes)'!S48-1))),"",('5.5.1 (inc. taxes)'!S49/'5.5.1 (inc. taxes)'!S48-1))</f>
        <v>8.3382542248624292E-2</v>
      </c>
      <c r="T21" s="233">
        <f>IF(OR('5.5.1 (inc. taxes)'!T48=0,'5.5.1 (inc. taxes)'!T49=0,(ISERROR('5.5.1 (inc. taxes)'!T49/'5.5.1 (inc. taxes)'!T48-1))),"",('5.5.1 (inc. taxes)'!T49/'5.5.1 (inc. taxes)'!T48-1))</f>
        <v>-1.5181711052804414E-2</v>
      </c>
      <c r="U21" s="233">
        <f>IF(OR('5.5.1 (inc. taxes)'!U48=0,'5.5.1 (inc. taxes)'!U49=0,(ISERROR('5.5.1 (inc. taxes)'!U49/'5.5.1 (inc. taxes)'!U48-1))),"",('5.5.1 (inc. taxes)'!U49/'5.5.1 (inc. taxes)'!U48-1))</f>
        <v>1.8294391424010348E-2</v>
      </c>
      <c r="V21" s="233">
        <f>IF(OR('5.5.1 (inc. taxes)'!V48=0,'5.5.1 (inc. taxes)'!V49=0,(ISERROR('5.5.1 (inc. taxes)'!V49/'5.5.1 (inc. taxes)'!V48-1))),"",('5.5.1 (inc. taxes)'!V49/'5.5.1 (inc. taxes)'!V48-1))</f>
        <v>-2.273743255440297E-2</v>
      </c>
      <c r="W21" s="233">
        <f>IF(OR('5.5.1 (inc. taxes)'!W48=0,'5.5.1 (inc. taxes)'!W49=0,(ISERROR('5.5.1 (inc. taxes)'!W49/'5.5.1 (inc. taxes)'!W48-1))),"",('5.5.1 (inc. taxes)'!W49/'5.5.1 (inc. taxes)'!W48-1))</f>
        <v>-5.5071534926082077E-2</v>
      </c>
      <c r="X21" s="233">
        <f>IF(OR('5.5.1 (inc. taxes)'!X48=0,'5.5.1 (inc. taxes)'!X49=0,(ISERROR('5.5.1 (inc. taxes)'!X49/'5.5.1 (inc. taxes)'!X48-1))),"",('5.5.1 (inc. taxes)'!X49/'5.5.1 (inc. taxes)'!X48-1))</f>
        <v>0.1651242938777453</v>
      </c>
      <c r="Y21" s="233">
        <f>IF(OR('5.5.1 (inc. taxes)'!Y48=0,'5.5.1 (inc. taxes)'!Y49=0,(ISERROR('5.5.1 (inc. taxes)'!Y49/'5.5.1 (inc. taxes)'!Y48-1))),"",('5.5.1 (inc. taxes)'!Y49/'5.5.1 (inc. taxes)'!Y48-1))</f>
        <v>1.3251287052943539E-2</v>
      </c>
      <c r="Z21" s="233">
        <f>IF(OR('5.5.1 (inc. taxes)'!Z48=0,'5.5.1 (inc. taxes)'!Z49=0,(ISERROR('5.5.1 (inc. taxes)'!Z49/'5.5.1 (inc. taxes)'!Z48-1))),"",('5.5.1 (inc. taxes)'!Z49/'5.5.1 (inc. taxes)'!Z48-1))</f>
        <v>4.4516721933685721E-2</v>
      </c>
      <c r="AA21" s="233">
        <f>IF(OR('5.5.1 (inc. taxes)'!AA48=0,'5.5.1 (inc. taxes)'!AA49=0,(ISERROR('5.5.1 (inc. taxes)'!AA49/'5.5.1 (inc. taxes)'!AA48-1))),"",('5.5.1 (inc. taxes)'!AA49/'5.5.1 (inc. taxes)'!AA48-1))</f>
        <v>2.6865466647263414E-3</v>
      </c>
      <c r="AB21" s="233">
        <f>IF(OR('5.5.1 (inc. taxes)'!AB48=0,'5.5.1 (inc. taxes)'!AB49=0,(ISERROR('5.5.1 (inc. taxes)'!AB49/'5.5.1 (inc. taxes)'!AB48-1))),"",('5.5.1 (inc. taxes)'!AB49/'5.5.1 (inc. taxes)'!AB48-1))</f>
        <v>-0.11163755838498424</v>
      </c>
      <c r="AC21" s="233">
        <f>IF(OR('5.5.1 (inc. taxes)'!AC48=0,'5.5.1 (inc. taxes)'!AC49=0,(ISERROR('5.5.1 (inc. taxes)'!AC49/'5.5.1 (inc. taxes)'!AC48-1))),"",('5.5.1 (inc. taxes)'!AC49/'5.5.1 (inc. taxes)'!AC48-1))</f>
        <v>-3.5872694270624117E-2</v>
      </c>
    </row>
    <row r="22" spans="1:29" ht="14.25" customHeight="1" x14ac:dyDescent="0.25">
      <c r="A22" s="280" t="s">
        <v>92</v>
      </c>
      <c r="B22" s="233">
        <f>IF(OR('5.5.1 (inc. taxes)'!B49=0,'5.5.1 (inc. taxes)'!B50=0,(ISERROR('5.5.1 (inc. taxes)'!B50/'5.5.1 (inc. taxes)'!B49-1))),"",('5.5.1 (inc. taxes)'!B50/'5.5.1 (inc. taxes)'!B49-1))</f>
        <v>5.2321878863266225E-3</v>
      </c>
      <c r="C22" s="233">
        <f>IF(OR('5.5.1 (inc. taxes)'!C49=0,'5.5.1 (inc. taxes)'!C50=0,(ISERROR('5.5.1 (inc. taxes)'!C50/'5.5.1 (inc. taxes)'!C49-1))),"",('5.5.1 (inc. taxes)'!C50/'5.5.1 (inc. taxes)'!C49-1))</f>
        <v>5.543516007874727E-3</v>
      </c>
      <c r="D22" s="233">
        <f>IF(OR('5.5.1 (inc. taxes)'!D49=0,'5.5.1 (inc. taxes)'!D50=0,(ISERROR('5.5.1 (inc. taxes)'!D50/'5.5.1 (inc. taxes)'!D49-1))),"",('5.5.1 (inc. taxes)'!D50/'5.5.1 (inc. taxes)'!D49-1))</f>
        <v>-6.1871401917045876E-2</v>
      </c>
      <c r="E22" s="233">
        <f>IF(OR('5.5.1 (inc. taxes)'!E49=0,'5.5.1 (inc. taxes)'!E50=0,(ISERROR('5.5.1 (inc. taxes)'!E50/'5.5.1 (inc. taxes)'!E49-1))),"",('5.5.1 (inc. taxes)'!E50/'5.5.1 (inc. taxes)'!E49-1))</f>
        <v>7.8913092150815434E-2</v>
      </c>
      <c r="F22" s="233">
        <f>IF(OR('5.5.1 (inc. taxes)'!F49=0,'5.5.1 (inc. taxes)'!F50=0,(ISERROR('5.5.1 (inc. taxes)'!F50/'5.5.1 (inc. taxes)'!F49-1))),"",('5.5.1 (inc. taxes)'!F50/'5.5.1 (inc. taxes)'!F49-1))</f>
        <v>2.8648620370428812E-2</v>
      </c>
      <c r="G22" s="233">
        <f>IF(OR('5.5.1 (inc. taxes)'!G49=0,'5.5.1 (inc. taxes)'!G50=0,(ISERROR('5.5.1 (inc. taxes)'!G50/'5.5.1 (inc. taxes)'!G49-1))),"",('5.5.1 (inc. taxes)'!G50/'5.5.1 (inc. taxes)'!G49-1))</f>
        <v>-1.215372197448461E-2</v>
      </c>
      <c r="H22" s="233">
        <f>IF(OR('5.5.1 (inc. taxes)'!H49=0,'5.5.1 (inc. taxes)'!H50=0,(ISERROR('5.5.1 (inc. taxes)'!H50/'5.5.1 (inc. taxes)'!H49-1))),"",('5.5.1 (inc. taxes)'!H50/'5.5.1 (inc. taxes)'!H49-1))</f>
        <v>-1.0767955731976864E-2</v>
      </c>
      <c r="I22" s="233">
        <f>IF(OR('5.5.1 (inc. taxes)'!I49=0,'5.5.1 (inc. taxes)'!I50=0,(ISERROR('5.5.1 (inc. taxes)'!I50/'5.5.1 (inc. taxes)'!I49-1))),"",('5.5.1 (inc. taxes)'!I50/'5.5.1 (inc. taxes)'!I49-1))</f>
        <v>5.2176834875226064E-2</v>
      </c>
      <c r="J22" s="233">
        <f>IF(OR('5.5.1 (inc. taxes)'!J49=0,'5.5.1 (inc. taxes)'!J50=0,(ISERROR('5.5.1 (inc. taxes)'!J50/'5.5.1 (inc. taxes)'!J49-1))),"",('5.5.1 (inc. taxes)'!J50/'5.5.1 (inc. taxes)'!J49-1))</f>
        <v>8.1124553946701594E-2</v>
      </c>
      <c r="K22" s="233">
        <f>IF(OR('5.5.1 (inc. taxes)'!K49=0,'5.5.1 (inc. taxes)'!K50=0,(ISERROR('5.5.1 (inc. taxes)'!K50/'5.5.1 (inc. taxes)'!K49-1))),"",('5.5.1 (inc. taxes)'!K50/'5.5.1 (inc. taxes)'!K49-1))</f>
        <v>5.4599408445510589E-2</v>
      </c>
      <c r="L22" s="233">
        <f>IF(OR('5.5.1 (inc. taxes)'!L49=0,'5.5.1 (inc. taxes)'!L50=0,(ISERROR('5.5.1 (inc. taxes)'!L50/'5.5.1 (inc. taxes)'!L49-1))),"",('5.5.1 (inc. taxes)'!L50/'5.5.1 (inc. taxes)'!L49-1))</f>
        <v>0.23815863187920239</v>
      </c>
      <c r="M22" s="233">
        <f>IF(OR('5.5.1 (inc. taxes)'!M49=0,'5.5.1 (inc. taxes)'!M50=0,(ISERROR('5.5.1 (inc. taxes)'!M50/'5.5.1 (inc. taxes)'!M49-1))),"",('5.5.1 (inc. taxes)'!M50/'5.5.1 (inc. taxes)'!M49-1))</f>
        <v>-5.4232980986410606E-2</v>
      </c>
      <c r="N22" s="233">
        <f>IF(OR('5.5.1 (inc. taxes)'!N49=0,'5.5.1 (inc. taxes)'!N50=0,(ISERROR('5.5.1 (inc. taxes)'!N50/'5.5.1 (inc. taxes)'!N49-1))),"",('5.5.1 (inc. taxes)'!N50/'5.5.1 (inc. taxes)'!N49-1))</f>
        <v>-3.4704967144405297E-2</v>
      </c>
      <c r="O22" s="233">
        <f>IF(OR('5.5.1 (inc. taxes)'!O49=0,'5.5.1 (inc. taxes)'!O50=0,(ISERROR('5.5.1 (inc. taxes)'!O50/'5.5.1 (inc. taxes)'!O49-1))),"",('5.5.1 (inc. taxes)'!O50/'5.5.1 (inc. taxes)'!O49-1))</f>
        <v>4.0672855828098431E-2</v>
      </c>
      <c r="P22" s="233">
        <f>IF(OR('5.5.1 (inc. taxes)'!P49=0,'5.5.1 (inc. taxes)'!P50=0,(ISERROR('5.5.1 (inc. taxes)'!P50/'5.5.1 (inc. taxes)'!P49-1))),"",('5.5.1 (inc. taxes)'!P50/'5.5.1 (inc. taxes)'!P49-1))</f>
        <v>6.7021341649849964E-2</v>
      </c>
      <c r="Q22" s="233">
        <f>IF(OR('5.5.1 (inc. taxes)'!Q49=0,'5.5.1 (inc. taxes)'!Q50=0,(ISERROR('5.5.1 (inc. taxes)'!Q50/'5.5.1 (inc. taxes)'!Q49-1))),"",('5.5.1 (inc. taxes)'!Q50/'5.5.1 (inc. taxes)'!Q49-1))</f>
        <v>-2.3952026099790191E-2</v>
      </c>
      <c r="R22" s="233">
        <f>IF(OR('5.5.1 (inc. taxes)'!R49=0,'5.5.1 (inc. taxes)'!R50=0,(ISERROR('5.5.1 (inc. taxes)'!R50/'5.5.1 (inc. taxes)'!R49-1))),"",('5.5.1 (inc. taxes)'!R50/'5.5.1 (inc. taxes)'!R49-1))</f>
        <v>4.0409271335102748E-2</v>
      </c>
      <c r="S22" s="233">
        <f>IF(OR('5.5.1 (inc. taxes)'!S49=0,'5.5.1 (inc. taxes)'!S50=0,(ISERROR('5.5.1 (inc. taxes)'!S50/'5.5.1 (inc. taxes)'!S49-1))),"",('5.5.1 (inc. taxes)'!S50/'5.5.1 (inc. taxes)'!S49-1))</f>
        <v>9.7143315188651602E-2</v>
      </c>
      <c r="T22" s="233">
        <f>IF(OR('5.5.1 (inc. taxes)'!T49=0,'5.5.1 (inc. taxes)'!T50=0,(ISERROR('5.5.1 (inc. taxes)'!T50/'5.5.1 (inc. taxes)'!T49-1))),"",('5.5.1 (inc. taxes)'!T50/'5.5.1 (inc. taxes)'!T49-1))</f>
        <v>-2.8133976167024954E-2</v>
      </c>
      <c r="U22" s="233">
        <f>IF(OR('5.5.1 (inc. taxes)'!U49=0,'5.5.1 (inc. taxes)'!U50=0,(ISERROR('5.5.1 (inc. taxes)'!U50/'5.5.1 (inc. taxes)'!U49-1))),"",('5.5.1 (inc. taxes)'!U50/'5.5.1 (inc. taxes)'!U49-1))</f>
        <v>0.10894027621856117</v>
      </c>
      <c r="V22" s="233">
        <f>IF(OR('5.5.1 (inc. taxes)'!V49=0,'5.5.1 (inc. taxes)'!V50=0,(ISERROR('5.5.1 (inc. taxes)'!V50/'5.5.1 (inc. taxes)'!V49-1))),"",('5.5.1 (inc. taxes)'!V50/'5.5.1 (inc. taxes)'!V49-1))</f>
        <v>-3.0945093644451638E-2</v>
      </c>
      <c r="W22" s="233">
        <f>IF(OR('5.5.1 (inc. taxes)'!W49=0,'5.5.1 (inc. taxes)'!W50=0,(ISERROR('5.5.1 (inc. taxes)'!W50/'5.5.1 (inc. taxes)'!W49-1))),"",('5.5.1 (inc. taxes)'!W50/'5.5.1 (inc. taxes)'!W49-1))</f>
        <v>-2.9300900882285319E-3</v>
      </c>
      <c r="X22" s="233">
        <f>IF(OR('5.5.1 (inc. taxes)'!X49=0,'5.5.1 (inc. taxes)'!X50=0,(ISERROR('5.5.1 (inc. taxes)'!X50/'5.5.1 (inc. taxes)'!X49-1))),"",('5.5.1 (inc. taxes)'!X50/'5.5.1 (inc. taxes)'!X49-1))</f>
        <v>-3.4674918949687217E-2</v>
      </c>
      <c r="Y22" s="233">
        <f>IF(OR('5.5.1 (inc. taxes)'!Y49=0,'5.5.1 (inc. taxes)'!Y50=0,(ISERROR('5.5.1 (inc. taxes)'!Y50/'5.5.1 (inc. taxes)'!Y49-1))),"",('5.5.1 (inc. taxes)'!Y50/'5.5.1 (inc. taxes)'!Y49-1))</f>
        <v>-5.4050127914658019E-2</v>
      </c>
      <c r="Z22" s="233">
        <f>IF(OR('5.5.1 (inc. taxes)'!Z49=0,'5.5.1 (inc. taxes)'!Z50=0,(ISERROR('5.5.1 (inc. taxes)'!Z50/'5.5.1 (inc. taxes)'!Z49-1))),"",('5.5.1 (inc. taxes)'!Z50/'5.5.1 (inc. taxes)'!Z49-1))</f>
        <v>5.7681696148307093E-2</v>
      </c>
      <c r="AA22" s="233">
        <f>IF(OR('5.5.1 (inc. taxes)'!AA49=0,'5.5.1 (inc. taxes)'!AA50=0,(ISERROR('5.5.1 (inc. taxes)'!AA50/'5.5.1 (inc. taxes)'!AA49-1))),"",('5.5.1 (inc. taxes)'!AA50/'5.5.1 (inc. taxes)'!AA49-1))</f>
        <v>4.5337710587855851E-2</v>
      </c>
      <c r="AB22" s="233">
        <f>IF(OR('5.5.1 (inc. taxes)'!AB49=0,'5.5.1 (inc. taxes)'!AB50=0,(ISERROR('5.5.1 (inc. taxes)'!AB50/'5.5.1 (inc. taxes)'!AB49-1))),"",('5.5.1 (inc. taxes)'!AB50/'5.5.1 (inc. taxes)'!AB49-1))</f>
        <v>6.5199322980524776E-2</v>
      </c>
      <c r="AC22" s="233">
        <f>IF(OR('5.5.1 (inc. taxes)'!AC49=0,'5.5.1 (inc. taxes)'!AC50=0,(ISERROR('5.5.1 (inc. taxes)'!AC50/'5.5.1 (inc. taxes)'!AC49-1))),"",('5.5.1 (inc. taxes)'!AC50/'5.5.1 (inc. taxes)'!AC49-1))</f>
        <v>5.6950900901371782E-2</v>
      </c>
    </row>
    <row r="23" spans="1:29" ht="14.25" customHeight="1" x14ac:dyDescent="0.25">
      <c r="A23" s="280" t="s">
        <v>112</v>
      </c>
      <c r="B23" s="233">
        <f>IF(OR('5.5.1 (inc. taxes)'!B50=0,'5.5.1 (inc. taxes)'!B51=0,(ISERROR('5.5.1 (inc. taxes)'!B51/'5.5.1 (inc. taxes)'!B50-1))),"",('5.5.1 (inc. taxes)'!B51/'5.5.1 (inc. taxes)'!B50-1))</f>
        <v>6.3549129030628482E-2</v>
      </c>
      <c r="C23" s="233">
        <f>IF(OR('5.5.1 (inc. taxes)'!C50=0,'5.5.1 (inc. taxes)'!C51=0,(ISERROR('5.5.1 (inc. taxes)'!C51/'5.5.1 (inc. taxes)'!C50-1))),"",('5.5.1 (inc. taxes)'!C51/'5.5.1 (inc. taxes)'!C50-1))</f>
        <v>-1.3361870886972604E-2</v>
      </c>
      <c r="D23" s="233">
        <f>IF(OR('5.5.1 (inc. taxes)'!D50=0,'5.5.1 (inc. taxes)'!D51=0,(ISERROR('5.5.1 (inc. taxes)'!D51/'5.5.1 (inc. taxes)'!D50-1))),"",('5.5.1 (inc. taxes)'!D51/'5.5.1 (inc. taxes)'!D50-1))</f>
        <v>-5.025160244657545E-2</v>
      </c>
      <c r="E23" s="233">
        <f>IF(OR('5.5.1 (inc. taxes)'!E50=0,'5.5.1 (inc. taxes)'!E51=0,(ISERROR('5.5.1 (inc. taxes)'!E51/'5.5.1 (inc. taxes)'!E50-1))),"",('5.5.1 (inc. taxes)'!E51/'5.5.1 (inc. taxes)'!E50-1))</f>
        <v>3.9947160825011263E-3</v>
      </c>
      <c r="F23" s="233">
        <f>IF(OR('5.5.1 (inc. taxes)'!F50=0,'5.5.1 (inc. taxes)'!F51=0,(ISERROR('5.5.1 (inc. taxes)'!F51/'5.5.1 (inc. taxes)'!F50-1))),"",('5.5.1 (inc. taxes)'!F51/'5.5.1 (inc. taxes)'!F50-1))</f>
        <v>7.4211682980058979E-2</v>
      </c>
      <c r="G23" s="233">
        <f>IF(OR('5.5.1 (inc. taxes)'!G50=0,'5.5.1 (inc. taxes)'!G51=0,(ISERROR('5.5.1 (inc. taxes)'!G51/'5.5.1 (inc. taxes)'!G50-1))),"",('5.5.1 (inc. taxes)'!G51/'5.5.1 (inc. taxes)'!G50-1))</f>
        <v>2.7050220029735117E-2</v>
      </c>
      <c r="H23" s="233" t="str">
        <f>IF(OR('5.5.1 (inc. taxes)'!H50=0,'5.5.1 (inc. taxes)'!H51=0,(ISERROR('5.5.1 (inc. taxes)'!H51/'5.5.1 (inc. taxes)'!H50-1))),"",('5.5.1 (inc. taxes)'!H51/'5.5.1 (inc. taxes)'!H50-1))</f>
        <v/>
      </c>
      <c r="I23" s="233">
        <f>IF(OR('5.5.1 (inc. taxes)'!I50=0,'5.5.1 (inc. taxes)'!I51=0,(ISERROR('5.5.1 (inc. taxes)'!I51/'5.5.1 (inc. taxes)'!I50-1))),"",('5.5.1 (inc. taxes)'!I51/'5.5.1 (inc. taxes)'!I50-1))</f>
        <v>5.7233533676552817E-3</v>
      </c>
      <c r="J23" s="233" t="str">
        <f>IF(OR('5.5.1 (inc. taxes)'!J50=0,'5.5.1 (inc. taxes)'!J51=0,(ISERROR('5.5.1 (inc. taxes)'!J51/'5.5.1 (inc. taxes)'!J50-1))),"",('5.5.1 (inc. taxes)'!J51/'5.5.1 (inc. taxes)'!J50-1))</f>
        <v/>
      </c>
      <c r="K23" s="233">
        <f>IF(OR('5.5.1 (inc. taxes)'!K50=0,'5.5.1 (inc. taxes)'!K51=0,(ISERROR('5.5.1 (inc. taxes)'!K51/'5.5.1 (inc. taxes)'!K50-1))),"",('5.5.1 (inc. taxes)'!K51/'5.5.1 (inc. taxes)'!K50-1))</f>
        <v>0.12306188679252572</v>
      </c>
      <c r="L23" s="233">
        <f>IF(OR('5.5.1 (inc. taxes)'!L50=0,'5.5.1 (inc. taxes)'!L51=0,(ISERROR('5.5.1 (inc. taxes)'!L51/'5.5.1 (inc. taxes)'!L50-1))),"",('5.5.1 (inc. taxes)'!L51/'5.5.1 (inc. taxes)'!L50-1))</f>
        <v>-0.35375983791060106</v>
      </c>
      <c r="M23" s="233">
        <f>IF(OR('5.5.1 (inc. taxes)'!M50=0,'5.5.1 (inc. taxes)'!M51=0,(ISERROR('5.5.1 (inc. taxes)'!M51/'5.5.1 (inc. taxes)'!M50-1))),"",('5.5.1 (inc. taxes)'!M51/'5.5.1 (inc. taxes)'!M50-1))</f>
        <v>-5.2830855214847094E-3</v>
      </c>
      <c r="N23" s="233">
        <f>IF(OR('5.5.1 (inc. taxes)'!N50=0,'5.5.1 (inc. taxes)'!N51=0,(ISERROR('5.5.1 (inc. taxes)'!N51/'5.5.1 (inc. taxes)'!N50-1))),"",('5.5.1 (inc. taxes)'!N51/'5.5.1 (inc. taxes)'!N50-1))</f>
        <v>-4.9474194742102462E-2</v>
      </c>
      <c r="O23" s="233">
        <f>IF(OR('5.5.1 (inc. taxes)'!O50=0,'5.5.1 (inc. taxes)'!O51=0,(ISERROR('5.5.1 (inc. taxes)'!O51/'5.5.1 (inc. taxes)'!O50-1))),"",('5.5.1 (inc. taxes)'!O51/'5.5.1 (inc. taxes)'!O50-1))</f>
        <v>-0.11254846904942817</v>
      </c>
      <c r="P23" s="233">
        <f>IF(OR('5.5.1 (inc. taxes)'!P50=0,'5.5.1 (inc. taxes)'!P51=0,(ISERROR('5.5.1 (inc. taxes)'!P51/'5.5.1 (inc. taxes)'!P50-1))),"",('5.5.1 (inc. taxes)'!P51/'5.5.1 (inc. taxes)'!P50-1))</f>
        <v>1.6116027934471866E-3</v>
      </c>
      <c r="Q23" s="233">
        <f>IF(OR('5.5.1 (inc. taxes)'!Q50=0,'5.5.1 (inc. taxes)'!Q51=0,(ISERROR('5.5.1 (inc. taxes)'!Q51/'5.5.1 (inc. taxes)'!Q50-1))),"",('5.5.1 (inc. taxes)'!Q51/'5.5.1 (inc. taxes)'!Q50-1))</f>
        <v>-0.10048385368051604</v>
      </c>
      <c r="R23" s="233">
        <f>IF(OR('5.5.1 (inc. taxes)'!R50=0,'5.5.1 (inc. taxes)'!R51=0,(ISERROR('5.5.1 (inc. taxes)'!R51/'5.5.1 (inc. taxes)'!R50-1))),"",('5.5.1 (inc. taxes)'!R51/'5.5.1 (inc. taxes)'!R50-1))</f>
        <v>-3.5602614934988619E-2</v>
      </c>
      <c r="S23" s="233">
        <f>IF(OR('5.5.1 (inc. taxes)'!S50=0,'5.5.1 (inc. taxes)'!S51=0,(ISERROR('5.5.1 (inc. taxes)'!S51/'5.5.1 (inc. taxes)'!S50-1))),"",('5.5.1 (inc. taxes)'!S51/'5.5.1 (inc. taxes)'!S50-1))</f>
        <v>5.0958434924375462E-2</v>
      </c>
      <c r="T23" s="233">
        <f>IF(OR('5.5.1 (inc. taxes)'!T50=0,'5.5.1 (inc. taxes)'!T51=0,(ISERROR('5.5.1 (inc. taxes)'!T51/'5.5.1 (inc. taxes)'!T50-1))),"",('5.5.1 (inc. taxes)'!T51/'5.5.1 (inc. taxes)'!T50-1))</f>
        <v>-6.0073881790379313E-2</v>
      </c>
      <c r="U23" s="233">
        <f>IF(OR('5.5.1 (inc. taxes)'!U50=0,'5.5.1 (inc. taxes)'!U51=0,(ISERROR('5.5.1 (inc. taxes)'!U51/'5.5.1 (inc. taxes)'!U50-1))),"",('5.5.1 (inc. taxes)'!U51/'5.5.1 (inc. taxes)'!U50-1))</f>
        <v>1.6493922455407262E-3</v>
      </c>
      <c r="V23" s="233">
        <f>IF(OR('5.5.1 (inc. taxes)'!V50=0,'5.5.1 (inc. taxes)'!V51=0,(ISERROR('5.5.1 (inc. taxes)'!V51/'5.5.1 (inc. taxes)'!V50-1))),"",('5.5.1 (inc. taxes)'!V51/'5.5.1 (inc. taxes)'!V50-1))</f>
        <v>1.003629638434389E-2</v>
      </c>
      <c r="W23" s="233">
        <f>IF(OR('5.5.1 (inc. taxes)'!W50=0,'5.5.1 (inc. taxes)'!W51=0,(ISERROR('5.5.1 (inc. taxes)'!W51/'5.5.1 (inc. taxes)'!W50-1))),"",('5.5.1 (inc. taxes)'!W51/'5.5.1 (inc. taxes)'!W50-1))</f>
        <v>-1.333919414543272E-2</v>
      </c>
      <c r="X23" s="233">
        <f>IF(OR('5.5.1 (inc. taxes)'!X50=0,'5.5.1 (inc. taxes)'!X51=0,(ISERROR('5.5.1 (inc. taxes)'!X51/'5.5.1 (inc. taxes)'!X50-1))),"",('5.5.1 (inc. taxes)'!X51/'5.5.1 (inc. taxes)'!X50-1))</f>
        <v>-0.34629225152000198</v>
      </c>
      <c r="Y23" s="233">
        <f>IF(OR('5.5.1 (inc. taxes)'!Y50=0,'5.5.1 (inc. taxes)'!Y51=0,(ISERROR('5.5.1 (inc. taxes)'!Y51/'5.5.1 (inc. taxes)'!Y50-1))),"",('5.5.1 (inc. taxes)'!Y51/'5.5.1 (inc. taxes)'!Y50-1))</f>
        <v>8.2342332337904445E-2</v>
      </c>
      <c r="Z23" s="233">
        <f>IF(OR('5.5.1 (inc. taxes)'!Z50=0,'5.5.1 (inc. taxes)'!Z51=0,(ISERROR('5.5.1 (inc. taxes)'!Z51/'5.5.1 (inc. taxes)'!Z50-1))),"",('5.5.1 (inc. taxes)'!Z51/'5.5.1 (inc. taxes)'!Z50-1))</f>
        <v>7.9615101373550434E-2</v>
      </c>
      <c r="AA23" s="233">
        <f>IF(OR('5.5.1 (inc. taxes)'!AA50=0,'5.5.1 (inc. taxes)'!AA51=0,(ISERROR('5.5.1 (inc. taxes)'!AA51/'5.5.1 (inc. taxes)'!AA50-1))),"",('5.5.1 (inc. taxes)'!AA51/'5.5.1 (inc. taxes)'!AA50-1))</f>
        <v>5.2836946134478424E-2</v>
      </c>
      <c r="AB23" s="233">
        <f>IF(OR('5.5.1 (inc. taxes)'!AB50=0,'5.5.1 (inc. taxes)'!AB51=0,(ISERROR('5.5.1 (inc. taxes)'!AB51/'5.5.1 (inc. taxes)'!AB50-1))),"",('5.5.1 (inc. taxes)'!AB51/'5.5.1 (inc. taxes)'!AB50-1))</f>
        <v>-3.4780192226775419E-2</v>
      </c>
      <c r="AC23" s="233">
        <f>IF(OR('5.5.1 (inc. taxes)'!AC50=0,'5.5.1 (inc. taxes)'!AC51=0,(ISERROR('5.5.1 (inc. taxes)'!AC51/'5.5.1 (inc. taxes)'!AC50-1))),"",('5.5.1 (inc. taxes)'!AC51/'5.5.1 (inc. taxes)'!AC50-1))</f>
        <v>8.9131953302121758E-3</v>
      </c>
    </row>
    <row r="24" spans="1:29" ht="14.25" customHeight="1" x14ac:dyDescent="0.25">
      <c r="A24" s="280" t="s">
        <v>122</v>
      </c>
      <c r="B24" s="233">
        <f>IF(OR('5.5.1 (inc. taxes)'!B51=0,'5.5.1 (inc. taxes)'!B52=0,(ISERROR('5.5.1 (inc. taxes)'!B52/'5.5.1 (inc. taxes)'!B51-1))),"",('5.5.1 (inc. taxes)'!B52/'5.5.1 (inc. taxes)'!B51-1))</f>
        <v>6.1357881416024274E-3</v>
      </c>
      <c r="C24" s="233">
        <f>IF(OR('5.5.1 (inc. taxes)'!C51=0,'5.5.1 (inc. taxes)'!C52=0,(ISERROR('5.5.1 (inc. taxes)'!C52/'5.5.1 (inc. taxes)'!C51-1))),"",('5.5.1 (inc. taxes)'!C52/'5.5.1 (inc. taxes)'!C51-1))</f>
        <v>6.0103740740142797E-3</v>
      </c>
      <c r="D24" s="233">
        <f>IF(OR('5.5.1 (inc. taxes)'!D51=0,'5.5.1 (inc. taxes)'!D52=0,(ISERROR('5.5.1 (inc. taxes)'!D52/'5.5.1 (inc. taxes)'!D51-1))),"",('5.5.1 (inc. taxes)'!D52/'5.5.1 (inc. taxes)'!D51-1))</f>
        <v>3.4557971372035423E-2</v>
      </c>
      <c r="E24" s="233">
        <f>IF(OR('5.5.1 (inc. taxes)'!E51=0,'5.5.1 (inc. taxes)'!E52=0,(ISERROR('5.5.1 (inc. taxes)'!E52/'5.5.1 (inc. taxes)'!E51-1))),"",('5.5.1 (inc. taxes)'!E52/'5.5.1 (inc. taxes)'!E51-1))</f>
        <v>1.5290603882367915E-2</v>
      </c>
      <c r="F24" s="233">
        <f>IF(OR('5.5.1 (inc. taxes)'!F51=0,'5.5.1 (inc. taxes)'!F52=0,(ISERROR('5.5.1 (inc. taxes)'!F52/'5.5.1 (inc. taxes)'!F51-1))),"",('5.5.1 (inc. taxes)'!F52/'5.5.1 (inc. taxes)'!F51-1))</f>
        <v>-8.2796804912735888E-3</v>
      </c>
      <c r="G24" s="233">
        <f>IF(OR('5.5.1 (inc. taxes)'!G51=0,'5.5.1 (inc. taxes)'!G52=0,(ISERROR('5.5.1 (inc. taxes)'!G52/'5.5.1 (inc. taxes)'!G51-1))),"",('5.5.1 (inc. taxes)'!G52/'5.5.1 (inc. taxes)'!G51-1))</f>
        <v>2.8087655742908835E-2</v>
      </c>
      <c r="H24" s="233" t="str">
        <f>IF(OR('5.5.1 (inc. taxes)'!H51=0,'5.5.1 (inc. taxes)'!H52=0,(ISERROR('5.5.1 (inc. taxes)'!H52/'5.5.1 (inc. taxes)'!H51-1))),"",('5.5.1 (inc. taxes)'!H52/'5.5.1 (inc. taxes)'!H51-1))</f>
        <v/>
      </c>
      <c r="I24" s="233">
        <f>IF(OR('5.5.1 (inc. taxes)'!I51=0,'5.5.1 (inc. taxes)'!I52=0,(ISERROR('5.5.1 (inc. taxes)'!I52/'5.5.1 (inc. taxes)'!I51-1))),"",('5.5.1 (inc. taxes)'!I52/'5.5.1 (inc. taxes)'!I51-1))</f>
        <v>5.7713456197839186E-2</v>
      </c>
      <c r="J24" s="233" t="str">
        <f>IF(OR('5.5.1 (inc. taxes)'!J51=0,'5.5.1 (inc. taxes)'!J52=0,(ISERROR('5.5.1 (inc. taxes)'!J52/'5.5.1 (inc. taxes)'!J51-1))),"",('5.5.1 (inc. taxes)'!J52/'5.5.1 (inc. taxes)'!J51-1))</f>
        <v/>
      </c>
      <c r="K24" s="233">
        <f>IF(OR('5.5.1 (inc. taxes)'!K51=0,'5.5.1 (inc. taxes)'!K52=0,(ISERROR('5.5.1 (inc. taxes)'!K52/'5.5.1 (inc. taxes)'!K51-1))),"",('5.5.1 (inc. taxes)'!K52/'5.5.1 (inc. taxes)'!K51-1))</f>
        <v>-3.8197055644668132E-2</v>
      </c>
      <c r="L24" s="233">
        <f>IF(OR('5.5.1 (inc. taxes)'!L51=0,'5.5.1 (inc. taxes)'!L52=0,(ISERROR('5.5.1 (inc. taxes)'!L52/'5.5.1 (inc. taxes)'!L51-1))),"",('5.5.1 (inc. taxes)'!L52/'5.5.1 (inc. taxes)'!L51-1))</f>
        <v>9.3917402191962873E-2</v>
      </c>
      <c r="M24" s="233">
        <f>IF(OR('5.5.1 (inc. taxes)'!M51=0,'5.5.1 (inc. taxes)'!M52=0,(ISERROR('5.5.1 (inc. taxes)'!M52/'5.5.1 (inc. taxes)'!M51-1))),"",('5.5.1 (inc. taxes)'!M52/'5.5.1 (inc. taxes)'!M51-1))</f>
        <v>-3.0881471727054466E-2</v>
      </c>
      <c r="N24" s="233">
        <f>IF(OR('5.5.1 (inc. taxes)'!N51=0,'5.5.1 (inc. taxes)'!N52=0,(ISERROR('5.5.1 (inc. taxes)'!N52/'5.5.1 (inc. taxes)'!N51-1))),"",('5.5.1 (inc. taxes)'!N52/'5.5.1 (inc. taxes)'!N51-1))</f>
        <v>5.8646181788410079E-2</v>
      </c>
      <c r="O24" s="233" t="str">
        <f>IF(OR('5.5.1 (inc. taxes)'!O51=0,'5.5.1 (inc. taxes)'!O52=0,(ISERROR('5.5.1 (inc. taxes)'!O52/'5.5.1 (inc. taxes)'!O51-1))),"",('5.5.1 (inc. taxes)'!O52/'5.5.1 (inc. taxes)'!O51-1))</f>
        <v/>
      </c>
      <c r="P24" s="233">
        <f>IF(OR('5.5.1 (inc. taxes)'!P51=0,'5.5.1 (inc. taxes)'!P52=0,(ISERROR('5.5.1 (inc. taxes)'!P52/'5.5.1 (inc. taxes)'!P51-1))),"",('5.5.1 (inc. taxes)'!P52/'5.5.1 (inc. taxes)'!P51-1))</f>
        <v>0.10492000019900827</v>
      </c>
      <c r="Q24" s="233">
        <f>IF(OR('5.5.1 (inc. taxes)'!Q51=0,'5.5.1 (inc. taxes)'!Q52=0,(ISERROR('5.5.1 (inc. taxes)'!Q52/'5.5.1 (inc. taxes)'!Q51-1))),"",('5.5.1 (inc. taxes)'!Q52/'5.5.1 (inc. taxes)'!Q51-1))</f>
        <v>-5.7826517431995295E-2</v>
      </c>
      <c r="R24" s="233">
        <f>IF(OR('5.5.1 (inc. taxes)'!R51=0,'5.5.1 (inc. taxes)'!R52=0,(ISERROR('5.5.1 (inc. taxes)'!R52/'5.5.1 (inc. taxes)'!R51-1))),"",('5.5.1 (inc. taxes)'!R52/'5.5.1 (inc. taxes)'!R51-1))</f>
        <v>6.4300237149055084E-2</v>
      </c>
      <c r="S24" s="233">
        <f>IF(OR('5.5.1 (inc. taxes)'!S51=0,'5.5.1 (inc. taxes)'!S52=0,(ISERROR('5.5.1 (inc. taxes)'!S52/'5.5.1 (inc. taxes)'!S51-1))),"",('5.5.1 (inc. taxes)'!S52/'5.5.1 (inc. taxes)'!S51-1))</f>
        <v>-5.2021212808932349E-2</v>
      </c>
      <c r="T24" s="233">
        <f>IF(OR('5.5.1 (inc. taxes)'!T51=0,'5.5.1 (inc. taxes)'!T52=0,(ISERROR('5.5.1 (inc. taxes)'!T52/'5.5.1 (inc. taxes)'!T51-1))),"",('5.5.1 (inc. taxes)'!T52/'5.5.1 (inc. taxes)'!T51-1))</f>
        <v>-4.6393044707866093E-2</v>
      </c>
      <c r="U24" s="233">
        <f>IF(OR('5.5.1 (inc. taxes)'!U51=0,'5.5.1 (inc. taxes)'!U52=0,(ISERROR('5.5.1 (inc. taxes)'!U52/'5.5.1 (inc. taxes)'!U51-1))),"",('5.5.1 (inc. taxes)'!U52/'5.5.1 (inc. taxes)'!U51-1))</f>
        <v>-0.1225270514563972</v>
      </c>
      <c r="V24" s="233">
        <f>IF(OR('5.5.1 (inc. taxes)'!V51=0,'5.5.1 (inc. taxes)'!V52=0,(ISERROR('5.5.1 (inc. taxes)'!V52/'5.5.1 (inc. taxes)'!V51-1))),"",('5.5.1 (inc. taxes)'!V52/'5.5.1 (inc. taxes)'!V51-1))</f>
        <v>-2.7325202851479324E-2</v>
      </c>
      <c r="W24" s="233" t="str">
        <f>IF(OR('5.5.1 (inc. taxes)'!W51=0,'5.5.1 (inc. taxes)'!W52=0,(ISERROR('5.5.1 (inc. taxes)'!W52/'5.5.1 (inc. taxes)'!W51-1))),"",('5.5.1 (inc. taxes)'!W52/'5.5.1 (inc. taxes)'!W51-1))</f>
        <v/>
      </c>
      <c r="X24" s="233">
        <f>IF(OR('5.5.1 (inc. taxes)'!X51=0,'5.5.1 (inc. taxes)'!X52=0,(ISERROR('5.5.1 (inc. taxes)'!X52/'5.5.1 (inc. taxes)'!X51-1))),"",('5.5.1 (inc. taxes)'!X52/'5.5.1 (inc. taxes)'!X51-1))</f>
        <v>1.0428612348608874</v>
      </c>
      <c r="Y24" s="233">
        <f>IF(OR('5.5.1 (inc. taxes)'!Y51=0,'5.5.1 (inc. taxes)'!Y52=0,(ISERROR('5.5.1 (inc. taxes)'!Y52/'5.5.1 (inc. taxes)'!Y51-1))),"",('5.5.1 (inc. taxes)'!Y52/'5.5.1 (inc. taxes)'!Y51-1))</f>
        <v>4.0695844204195586E-2</v>
      </c>
      <c r="Z24" s="233">
        <f>IF(OR('5.5.1 (inc. taxes)'!Z51=0,'5.5.1 (inc. taxes)'!Z52=0,(ISERROR('5.5.1 (inc. taxes)'!Z52/'5.5.1 (inc. taxes)'!Z51-1))),"",('5.5.1 (inc. taxes)'!Z52/'5.5.1 (inc. taxes)'!Z51-1))</f>
        <v>-6.3878842277092618E-2</v>
      </c>
      <c r="AA24" s="233">
        <f>IF(OR('5.5.1 (inc. taxes)'!AA51=0,'5.5.1 (inc. taxes)'!AA52=0,(ISERROR('5.5.1 (inc. taxes)'!AA52/'5.5.1 (inc. taxes)'!AA51-1))),"",('5.5.1 (inc. taxes)'!AA52/'5.5.1 (inc. taxes)'!AA51-1))</f>
        <v>-2.5242761437864081E-2</v>
      </c>
      <c r="AB24" s="233">
        <f>IF(OR('5.5.1 (inc. taxes)'!AB51=0,'5.5.1 (inc. taxes)'!AB52=0,(ISERROR('5.5.1 (inc. taxes)'!AB52/'5.5.1 (inc. taxes)'!AB51-1))),"",('5.5.1 (inc. taxes)'!AB52/'5.5.1 (inc. taxes)'!AB51-1))</f>
        <v>-0.12300793783994091</v>
      </c>
      <c r="AC24" s="233">
        <f>IF(OR('5.5.1 (inc. taxes)'!AC51=0,'5.5.1 (inc. taxes)'!AC52=0,(ISERROR('5.5.1 (inc. taxes)'!AC52/'5.5.1 (inc. taxes)'!AC51-1))),"",('5.5.1 (inc. taxes)'!AC52/'5.5.1 (inc. taxes)'!AC51-1))</f>
        <v>-3.0359373233601938E-2</v>
      </c>
    </row>
    <row r="25" spans="1:29" x14ac:dyDescent="0.25">
      <c r="A25" s="281" t="s">
        <v>131</v>
      </c>
      <c r="B25" s="233">
        <f>IF(OR('5.5.1 (inc. taxes)'!B52=0,'5.5.1 (inc. taxes)'!B53=0,(ISERROR('5.5.1 (inc. taxes)'!B53/'5.5.1 (inc. taxes)'!B52-1))),"",('5.5.1 (inc. taxes)'!B53/'5.5.1 (inc. taxes)'!B52-1))</f>
        <v>8.4040055318850948E-2</v>
      </c>
      <c r="C25" s="233">
        <f>IF(OR('5.5.1 (inc. taxes)'!C52=0,'5.5.1 (inc. taxes)'!C53=0,(ISERROR('5.5.1 (inc. taxes)'!C53/'5.5.1 (inc. taxes)'!C52-1))),"",('5.5.1 (inc. taxes)'!C53/'5.5.1 (inc. taxes)'!C52-1))</f>
        <v>0.38579377902899648</v>
      </c>
      <c r="D25" s="233">
        <f>IF(OR('5.5.1 (inc. taxes)'!D52=0,'5.5.1 (inc. taxes)'!D53=0,(ISERROR('5.5.1 (inc. taxes)'!D53/'5.5.1 (inc. taxes)'!D52-1))),"",('5.5.1 (inc. taxes)'!D53/'5.5.1 (inc. taxes)'!D52-1))</f>
        <v>0.69961685459369027</v>
      </c>
      <c r="E25" s="233">
        <f>IF(OR('5.5.1 (inc. taxes)'!E52=0,'5.5.1 (inc. taxes)'!E53=0,(ISERROR('5.5.1 (inc. taxes)'!E53/'5.5.1 (inc. taxes)'!E52-1))),"",('5.5.1 (inc. taxes)'!E53/'5.5.1 (inc. taxes)'!E52-1))</f>
        <v>0.18438068752033532</v>
      </c>
      <c r="F25" s="233">
        <f>IF(OR('5.5.1 (inc. taxes)'!F52=0,'5.5.1 (inc. taxes)'!F53=0,(ISERROR('5.5.1 (inc. taxes)'!F53/'5.5.1 (inc. taxes)'!F52-1))),"",('5.5.1 (inc. taxes)'!F53/'5.5.1 (inc. taxes)'!F52-1))</f>
        <v>6.066486141803118E-2</v>
      </c>
      <c r="G25" s="233">
        <f>IF(OR('5.5.1 (inc. taxes)'!G52=0,'5.5.1 (inc. taxes)'!G53=0,(ISERROR('5.5.1 (inc. taxes)'!G53/'5.5.1 (inc. taxes)'!G52-1))),"",('5.5.1 (inc. taxes)'!G53/'5.5.1 (inc. taxes)'!G52-1))</f>
        <v>2.4553787012120187E-2</v>
      </c>
      <c r="H25" s="233">
        <f>IF(OR('5.5.1 (inc. taxes)'!H52=0,'5.5.1 (inc. taxes)'!H53=0,(ISERROR('5.5.1 (inc. taxes)'!H53/'5.5.1 (inc. taxes)'!H52-1))),"",('5.5.1 (inc. taxes)'!H53/'5.5.1 (inc. taxes)'!H52-1))</f>
        <v>0.27982848087820833</v>
      </c>
      <c r="I25" s="233">
        <f>IF(OR('5.5.1 (inc. taxes)'!I52=0,'5.5.1 (inc. taxes)'!I53=0,(ISERROR('5.5.1 (inc. taxes)'!I53/'5.5.1 (inc. taxes)'!I52-1))),"",('5.5.1 (inc. taxes)'!I53/'5.5.1 (inc. taxes)'!I52-1))</f>
        <v>0.16614145868058827</v>
      </c>
      <c r="J25" s="233" t="str">
        <f>IF(OR('5.5.1 (inc. taxes)'!J52=0,'5.5.1 (inc. taxes)'!J53=0,(ISERROR('5.5.1 (inc. taxes)'!J53/'5.5.1 (inc. taxes)'!J52-1))),"",('5.5.1 (inc. taxes)'!J53/'5.5.1 (inc. taxes)'!J52-1))</f>
        <v/>
      </c>
      <c r="K25" s="233">
        <f>IF(OR('5.5.1 (inc. taxes)'!K52=0,'5.5.1 (inc. taxes)'!K53=0,(ISERROR('5.5.1 (inc. taxes)'!K53/'5.5.1 (inc. taxes)'!K52-1))),"",('5.5.1 (inc. taxes)'!K53/'5.5.1 (inc. taxes)'!K52-1))</f>
        <v>8.7279888054010435E-3</v>
      </c>
      <c r="L25" s="233">
        <f>IF(OR('5.5.1 (inc. taxes)'!L52=0,'5.5.1 (inc. taxes)'!L53=0,(ISERROR('5.5.1 (inc. taxes)'!L53/'5.5.1 (inc. taxes)'!L52-1))),"",('5.5.1 (inc. taxes)'!L53/'5.5.1 (inc. taxes)'!L52-1))</f>
        <v>-0.3107930463414309</v>
      </c>
      <c r="M25" s="233">
        <f>IF(OR('5.5.1 (inc. taxes)'!M52=0,'5.5.1 (inc. taxes)'!M53=0,(ISERROR('5.5.1 (inc. taxes)'!M53/'5.5.1 (inc. taxes)'!M52-1))),"",('5.5.1 (inc. taxes)'!M53/'5.5.1 (inc. taxes)'!M52-1))</f>
        <v>2.9751658653295987E-2</v>
      </c>
      <c r="N25" s="233">
        <f>IF(OR('5.5.1 (inc. taxes)'!N52=0,'5.5.1 (inc. taxes)'!N53=0,(ISERROR('5.5.1 (inc. taxes)'!N53/'5.5.1 (inc. taxes)'!N52-1))),"",('5.5.1 (inc. taxes)'!N53/'5.5.1 (inc. taxes)'!N52-1))</f>
        <v>0.2482912355818665</v>
      </c>
      <c r="O25" s="233" t="str">
        <f>IF(OR('5.5.1 (inc. taxes)'!O52=0,'5.5.1 (inc. taxes)'!O53=0,(ISERROR('5.5.1 (inc. taxes)'!O53/'5.5.1 (inc. taxes)'!O52-1))),"",('5.5.1 (inc. taxes)'!O53/'5.5.1 (inc. taxes)'!O52-1))</f>
        <v/>
      </c>
      <c r="P25" s="233">
        <f>IF(OR('5.5.1 (inc. taxes)'!P52=0,'5.5.1 (inc. taxes)'!P53=0,(ISERROR('5.5.1 (inc. taxes)'!P53/'5.5.1 (inc. taxes)'!P52-1))),"",('5.5.1 (inc. taxes)'!P53/'5.5.1 (inc. taxes)'!P52-1))</f>
        <v>0.58050048861330694</v>
      </c>
      <c r="Q25" s="233" t="str">
        <f>IF(OR('5.5.1 (inc. taxes)'!Q52=0,'5.5.1 (inc. taxes)'!Q53=0,(ISERROR('5.5.1 (inc. taxes)'!Q53/'5.5.1 (inc. taxes)'!Q52-1))),"",('5.5.1 (inc. taxes)'!Q53/'5.5.1 (inc. taxes)'!Q52-1))</f>
        <v/>
      </c>
      <c r="R25" s="233">
        <f>IF(OR('5.5.1 (inc. taxes)'!R52=0,'5.5.1 (inc. taxes)'!R53=0,(ISERROR('5.5.1 (inc. taxes)'!R53/'5.5.1 (inc. taxes)'!R52-1))),"",('5.5.1 (inc. taxes)'!R53/'5.5.1 (inc. taxes)'!R52-1))</f>
        <v>0.12010102959045632</v>
      </c>
      <c r="S25" s="233">
        <f>IF(OR('5.5.1 (inc. taxes)'!S52=0,'5.5.1 (inc. taxes)'!S53=0,(ISERROR('5.5.1 (inc. taxes)'!S53/'5.5.1 (inc. taxes)'!S52-1))),"",('5.5.1 (inc. taxes)'!S53/'5.5.1 (inc. taxes)'!S52-1))</f>
        <v>0.11390820718161354</v>
      </c>
      <c r="T25" s="233">
        <f>IF(OR('5.5.1 (inc. taxes)'!T52=0,'5.5.1 (inc. taxes)'!T53=0,(ISERROR('5.5.1 (inc. taxes)'!T53/'5.5.1 (inc. taxes)'!T52-1))),"",('5.5.1 (inc. taxes)'!T53/'5.5.1 (inc. taxes)'!T52-1))</f>
        <v>-1.9282939774719399E-2</v>
      </c>
      <c r="U25" s="233">
        <f>IF(OR('5.5.1 (inc. taxes)'!U52=0,'5.5.1 (inc. taxes)'!U53=0,(ISERROR('5.5.1 (inc. taxes)'!U53/'5.5.1 (inc. taxes)'!U52-1))),"",('5.5.1 (inc. taxes)'!U53/'5.5.1 (inc. taxes)'!U52-1))</f>
        <v>0.22277430613281912</v>
      </c>
      <c r="V25" s="233">
        <f>IF(OR('5.5.1 (inc. taxes)'!V52=0,'5.5.1 (inc. taxes)'!V53=0,(ISERROR('5.5.1 (inc. taxes)'!V53/'5.5.1 (inc. taxes)'!V52-1))),"",('5.5.1 (inc. taxes)'!V53/'5.5.1 (inc. taxes)'!V52-1))</f>
        <v>9.9106036985639356E-2</v>
      </c>
      <c r="W25" s="233" t="str">
        <f>IF(OR('5.5.1 (inc. taxes)'!W52=0,'5.5.1 (inc. taxes)'!W53=0,(ISERROR('5.5.1 (inc. taxes)'!W53/'5.5.1 (inc. taxes)'!W52-1))),"",('5.5.1 (inc. taxes)'!W53/'5.5.1 (inc. taxes)'!W52-1))</f>
        <v/>
      </c>
      <c r="X25" s="233">
        <f>IF(OR('5.5.1 (inc. taxes)'!X52=0,'5.5.1 (inc. taxes)'!X53=0,(ISERROR('5.5.1 (inc. taxes)'!X53/'5.5.1 (inc. taxes)'!X52-1))),"",('5.5.1 (inc. taxes)'!X53/'5.5.1 (inc. taxes)'!X52-1))</f>
        <v>0.91304917362644256</v>
      </c>
      <c r="Y25" s="233">
        <f>IF(OR('5.5.1 (inc. taxes)'!Y52=0,'5.5.1 (inc. taxes)'!Y53=0,(ISERROR('5.5.1 (inc. taxes)'!Y53/'5.5.1 (inc. taxes)'!Y52-1))),"",('5.5.1 (inc. taxes)'!Y53/'5.5.1 (inc. taxes)'!Y52-1))</f>
        <v>1.4269499653690954E-2</v>
      </c>
      <c r="Z25" s="233">
        <f>IF(OR('5.5.1 (inc. taxes)'!Z52=0,'5.5.1 (inc. taxes)'!Z53=0,(ISERROR('5.5.1 (inc. taxes)'!Z53/'5.5.1 (inc. taxes)'!Z52-1))),"",('5.5.1 (inc. taxes)'!Z53/'5.5.1 (inc. taxes)'!Z52-1))</f>
        <v>0.13705090267437359</v>
      </c>
      <c r="AA25" s="233">
        <f>IF(OR('5.5.1 (inc. taxes)'!AA52=0,'5.5.1 (inc. taxes)'!AA53=0,(ISERROR('5.5.1 (inc. taxes)'!AA53/'5.5.1 (inc. taxes)'!AA52-1))),"",('5.5.1 (inc. taxes)'!AA53/'5.5.1 (inc. taxes)'!AA52-1))</f>
        <v>9.13226292214111E-2</v>
      </c>
      <c r="AB25" s="233">
        <f>IF(OR('5.5.1 (inc. taxes)'!AB52=0,'5.5.1 (inc. taxes)'!AB53=0,(ISERROR('5.5.1 (inc. taxes)'!AB53/'5.5.1 (inc. taxes)'!AB52-1))),"",('5.5.1 (inc. taxes)'!AB53/'5.5.1 (inc. taxes)'!AB52-1))</f>
        <v>3.4288570617218461E-2</v>
      </c>
      <c r="AC25" s="233">
        <f>IF(OR('5.5.1 (inc. taxes)'!AC52=0,'5.5.1 (inc. taxes)'!AC53=0,(ISERROR('5.5.1 (inc. taxes)'!AC53/'5.5.1 (inc. taxes)'!AC52-1))),"",('5.5.1 (inc. taxes)'!AC53/'5.5.1 (inc. taxes)'!AC52-1))</f>
        <v>0.22282093880339926</v>
      </c>
    </row>
    <row r="26" spans="1:29" x14ac:dyDescent="0.25">
      <c r="A26" s="280" t="s">
        <v>133</v>
      </c>
      <c r="B26" s="233">
        <f>IF(OR('5.5.1 (inc. taxes)'!B53=0,'5.5.1 (inc. taxes)'!B54=0,(ISERROR('5.5.1 (inc. taxes)'!B54/'5.5.1 (inc. taxes)'!B53-1))),"",('5.5.1 (inc. taxes)'!B54/'5.5.1 (inc. taxes)'!B53-1))</f>
        <v>0.24184406047544416</v>
      </c>
      <c r="C26" s="233">
        <f>IF(OR('5.5.1 (inc. taxes)'!C53=0,'5.5.1 (inc. taxes)'!C54=0,(ISERROR('5.5.1 (inc. taxes)'!C54/'5.5.1 (inc. taxes)'!C53-1))),"",('5.5.1 (inc. taxes)'!C54/'5.5.1 (inc. taxes)'!C53-1))</f>
        <v>3.2896300297285297E-2</v>
      </c>
      <c r="D26" s="233">
        <f>IF(OR('5.5.1 (inc. taxes)'!D53=0,'5.5.1 (inc. taxes)'!D54=0,(ISERROR('5.5.1 (inc. taxes)'!D54/'5.5.1 (inc. taxes)'!D53-1))),"",('5.5.1 (inc. taxes)'!D54/'5.5.1 (inc. taxes)'!D53-1))</f>
        <v>-0.24555934452269179</v>
      </c>
      <c r="E26" s="233">
        <f>IF(OR('5.5.1 (inc. taxes)'!E53=0,'5.5.1 (inc. taxes)'!E54=0,(ISERROR('5.5.1 (inc. taxes)'!E54/'5.5.1 (inc. taxes)'!E53-1))),"",('5.5.1 (inc. taxes)'!E54/'5.5.1 (inc. taxes)'!E53-1))</f>
        <v>8.6876622798774727E-2</v>
      </c>
      <c r="F26" s="233">
        <f>IF(OR('5.5.1 (inc. taxes)'!F53=0,'5.5.1 (inc. taxes)'!F54=0,(ISERROR('5.5.1 (inc. taxes)'!F54/'5.5.1 (inc. taxes)'!F53-1))),"",('5.5.1 (inc. taxes)'!F54/'5.5.1 (inc. taxes)'!F53-1))</f>
        <v>0.16659424381329702</v>
      </c>
      <c r="G26" s="233">
        <f>IF(OR('5.5.1 (inc. taxes)'!G53=0,'5.5.1 (inc. taxes)'!G54=0,(ISERROR('5.5.1 (inc. taxes)'!G54/'5.5.1 (inc. taxes)'!G53-1))),"",('5.5.1 (inc. taxes)'!G54/'5.5.1 (inc. taxes)'!G53-1))</f>
        <v>0.25154352825559378</v>
      </c>
      <c r="H26" s="233">
        <f>IF(OR('5.5.1 (inc. taxes)'!H53=0,'5.5.1 (inc. taxes)'!H54=0,(ISERROR('5.5.1 (inc. taxes)'!H54/'5.5.1 (inc. taxes)'!H53-1))),"",('5.5.1 (inc. taxes)'!H54/'5.5.1 (inc. taxes)'!H53-1))</f>
        <v>1.9199627392284535E-2</v>
      </c>
      <c r="I26" s="233">
        <f>IF(OR('5.5.1 (inc. taxes)'!I53=0,'5.5.1 (inc. taxes)'!I54=0,(ISERROR('5.5.1 (inc. taxes)'!I54/'5.5.1 (inc. taxes)'!I53-1))),"",('5.5.1 (inc. taxes)'!I54/'5.5.1 (inc. taxes)'!I53-1))</f>
        <v>0.30306128217418049</v>
      </c>
      <c r="J26" s="233">
        <f>IF(OR('5.5.1 (inc. taxes)'!J53=0,'5.5.1 (inc. taxes)'!J54=0,(ISERROR('5.5.1 (inc. taxes)'!J54/'5.5.1 (inc. taxes)'!J53-1))),"",('5.5.1 (inc. taxes)'!J54/'5.5.1 (inc. taxes)'!J53-1))</f>
        <v>8.2266742520101799E-2</v>
      </c>
      <c r="K26" s="233">
        <f>IF(OR('5.5.1 (inc. taxes)'!K53=0,'5.5.1 (inc. taxes)'!K54=0,(ISERROR('5.5.1 (inc. taxes)'!K54/'5.5.1 (inc. taxes)'!K53-1))),"",('5.5.1 (inc. taxes)'!K54/'5.5.1 (inc. taxes)'!K53-1))</f>
        <v>3.4750711779869548E-3</v>
      </c>
      <c r="L26" s="233">
        <f>IF(OR('5.5.1 (inc. taxes)'!L53=0,'5.5.1 (inc. taxes)'!L54=0,(ISERROR('5.5.1 (inc. taxes)'!L54/'5.5.1 (inc. taxes)'!L53-1))),"",('5.5.1 (inc. taxes)'!L54/'5.5.1 (inc. taxes)'!L53-1))</f>
        <v>1.7423412483291085</v>
      </c>
      <c r="M26" s="233">
        <f>IF(OR('5.5.1 (inc. taxes)'!M53=0,'5.5.1 (inc. taxes)'!M54=0,(ISERROR('5.5.1 (inc. taxes)'!M54/'5.5.1 (inc. taxes)'!M53-1))),"",('5.5.1 (inc. taxes)'!M54/'5.5.1 (inc. taxes)'!M53-1))</f>
        <v>7.3388368520239666E-3</v>
      </c>
      <c r="N26" s="233">
        <f>IF(OR('5.5.1 (inc. taxes)'!N53=0,'5.5.1 (inc. taxes)'!N54=0,(ISERROR('5.5.1 (inc. taxes)'!N54/'5.5.1 (inc. taxes)'!N53-1))),"",('5.5.1 (inc. taxes)'!N54/'5.5.1 (inc. taxes)'!N53-1))</f>
        <v>-0.20972453069174479</v>
      </c>
      <c r="O26" s="233">
        <f>IF(OR('5.5.1 (inc. taxes)'!O53=0,'5.5.1 (inc. taxes)'!O54=0,(ISERROR('5.5.1 (inc. taxes)'!O54/'5.5.1 (inc. taxes)'!O53-1))),"",('5.5.1 (inc. taxes)'!O54/'5.5.1 (inc. taxes)'!O53-1))</f>
        <v>1.7914743716672676E-2</v>
      </c>
      <c r="P26" s="233">
        <f>IF(OR('5.5.1 (inc. taxes)'!P53=0,'5.5.1 (inc. taxes)'!P54=0,(ISERROR('5.5.1 (inc. taxes)'!P54/'5.5.1 (inc. taxes)'!P53-1))),"",('5.5.1 (inc. taxes)'!P54/'5.5.1 (inc. taxes)'!P53-1))</f>
        <v>0.12020103748832778</v>
      </c>
      <c r="Q26" s="233" t="str">
        <f>IF(OR('5.5.1 (inc. taxes)'!Q53=0,'5.5.1 (inc. taxes)'!Q54=0,(ISERROR('5.5.1 (inc. taxes)'!Q54/'5.5.1 (inc. taxes)'!Q53-1))),"",('5.5.1 (inc. taxes)'!Q54/'5.5.1 (inc. taxes)'!Q53-1))</f>
        <v/>
      </c>
      <c r="R26" s="233">
        <f>IF(OR('5.5.1 (inc. taxes)'!R53=0,'5.5.1 (inc. taxes)'!R54=0,(ISERROR('5.5.1 (inc. taxes)'!R54/'5.5.1 (inc. taxes)'!R53-1))),"",('5.5.1 (inc. taxes)'!R54/'5.5.1 (inc. taxes)'!R53-1))</f>
        <v>7.2846584181960106E-2</v>
      </c>
      <c r="S26" s="233">
        <f>IF(OR('5.5.1 (inc. taxes)'!S53=0,'5.5.1 (inc. taxes)'!S54=0,(ISERROR('5.5.1 (inc. taxes)'!S54/'5.5.1 (inc. taxes)'!S53-1))),"",('5.5.1 (inc. taxes)'!S54/'5.5.1 (inc. taxes)'!S53-1))</f>
        <v>0.62171514613462775</v>
      </c>
      <c r="T26" s="233">
        <f>IF(OR('5.5.1 (inc. taxes)'!T53=0,'5.5.1 (inc. taxes)'!T54=0,(ISERROR('5.5.1 (inc. taxes)'!T54/'5.5.1 (inc. taxes)'!T53-1))),"",('5.5.1 (inc. taxes)'!T54/'5.5.1 (inc. taxes)'!T53-1))</f>
        <v>0.15503609252610362</v>
      </c>
      <c r="U26" s="233">
        <f>IF(OR('5.5.1 (inc. taxes)'!U53=0,'5.5.1 (inc. taxes)'!U54=0,(ISERROR('5.5.1 (inc. taxes)'!U54/'5.5.1 (inc. taxes)'!U53-1))),"",('5.5.1 (inc. taxes)'!U54/'5.5.1 (inc. taxes)'!U53-1))</f>
        <v>-0.19388707101877833</v>
      </c>
      <c r="V26" s="233">
        <f>IF(OR('5.5.1 (inc. taxes)'!V53=0,'5.5.1 (inc. taxes)'!V54=0,(ISERROR('5.5.1 (inc. taxes)'!V54/'5.5.1 (inc. taxes)'!V53-1))),"",('5.5.1 (inc. taxes)'!V54/'5.5.1 (inc. taxes)'!V53-1))</f>
        <v>0.21050165833364787</v>
      </c>
      <c r="W26" s="233">
        <f>IF(OR('5.5.1 (inc. taxes)'!W53=0,'5.5.1 (inc. taxes)'!W54=0,(ISERROR('5.5.1 (inc. taxes)'!W54/'5.5.1 (inc. taxes)'!W53-1))),"",('5.5.1 (inc. taxes)'!W54/'5.5.1 (inc. taxes)'!W53-1))</f>
        <v>7.4492136980119916E-3</v>
      </c>
      <c r="X26" s="233">
        <f>IF(OR('5.5.1 (inc. taxes)'!X53=0,'5.5.1 (inc. taxes)'!X54=0,(ISERROR('5.5.1 (inc. taxes)'!X54/'5.5.1 (inc. taxes)'!X53-1))),"",('5.5.1 (inc. taxes)'!X54/'5.5.1 (inc. taxes)'!X53-1))</f>
        <v>-0.53531400527157191</v>
      </c>
      <c r="Y26" s="233">
        <f>IF(OR('5.5.1 (inc. taxes)'!Y53=0,'5.5.1 (inc. taxes)'!Y54=0,(ISERROR('5.5.1 (inc. taxes)'!Y54/'5.5.1 (inc. taxes)'!Y53-1))),"",('5.5.1 (inc. taxes)'!Y54/'5.5.1 (inc. taxes)'!Y53-1))</f>
        <v>0.32733049326867469</v>
      </c>
      <c r="Z26" s="233">
        <f>IF(OR('5.5.1 (inc. taxes)'!Z53=0,'5.5.1 (inc. taxes)'!Z54=0,(ISERROR('5.5.1 (inc. taxes)'!Z54/'5.5.1 (inc. taxes)'!Z53-1))),"",('5.5.1 (inc. taxes)'!Z54/'5.5.1 (inc. taxes)'!Z53-1))</f>
        <v>4.3919141585576638E-2</v>
      </c>
      <c r="AA26" s="233">
        <f>IF(OR('5.5.1 (inc. taxes)'!AA53=0,'5.5.1 (inc. taxes)'!AA54=0,(ISERROR('5.5.1 (inc. taxes)'!AA54/'5.5.1 (inc. taxes)'!AA53-1))),"",('5.5.1 (inc. taxes)'!AA54/'5.5.1 (inc. taxes)'!AA53-1))</f>
        <v>0.33329600436310658</v>
      </c>
      <c r="AB26" s="233">
        <f>IF(OR('5.5.1 (inc. taxes)'!AB53=0,'5.5.1 (inc. taxes)'!AB54=0,(ISERROR('5.5.1 (inc. taxes)'!AB54/'5.5.1 (inc. taxes)'!AB53-1))),"",('5.5.1 (inc. taxes)'!AB54/'5.5.1 (inc. taxes)'!AB53-1))</f>
        <v>-0.2952311657427571</v>
      </c>
      <c r="AC26" s="233">
        <f>IF(OR('5.5.1 (inc. taxes)'!AC53=0,'5.5.1 (inc. taxes)'!AC54=0,(ISERROR('5.5.1 (inc. taxes)'!AC54/'5.5.1 (inc. taxes)'!AC53-1))),"",('5.5.1 (inc. taxes)'!AC54/'5.5.1 (inc. taxes)'!AC53-1))</f>
        <v>5.394172549528875E-2</v>
      </c>
    </row>
    <row r="27" spans="1:29" x14ac:dyDescent="0.25">
      <c r="A27" s="284" t="s">
        <v>135</v>
      </c>
      <c r="B27" s="282">
        <f>IF(OR('5.5.1 (inc. taxes)'!B54=0,'5.5.1 (inc. taxes)'!B55=0,(ISERROR('5.5.1 (inc. taxes)'!B55/'5.5.1 (inc. taxes)'!B54-1))),"",('5.5.1 (inc. taxes)'!B55/'5.5.1 (inc. taxes)'!B54-1))</f>
        <v>-8.9873697556544174E-2</v>
      </c>
      <c r="C27" s="282">
        <f>IF(OR('5.5.1 (inc. taxes)'!C54=0,'5.5.1 (inc. taxes)'!C55=0,(ISERROR('5.5.1 (inc. taxes)'!C55/'5.5.1 (inc. taxes)'!C54-1))),"",('5.5.1 (inc. taxes)'!C55/'5.5.1 (inc. taxes)'!C54-1))</f>
        <v>-0.19508828067480199</v>
      </c>
      <c r="D27" s="282">
        <f>IF(OR('5.5.1 (inc. taxes)'!D54=0,'5.5.1 (inc. taxes)'!D55=0,(ISERROR('5.5.1 (inc. taxes)'!D55/'5.5.1 (inc. taxes)'!D54-1))),"",('5.5.1 (inc. taxes)'!D55/'5.5.1 (inc. taxes)'!D54-1))</f>
        <v>-7.0237686186924497E-2</v>
      </c>
      <c r="E27" s="282">
        <f>IF(OR('5.5.1 (inc. taxes)'!E54=0,'5.5.1 (inc. taxes)'!E55=0,(ISERROR('5.5.1 (inc. taxes)'!E55/'5.5.1 (inc. taxes)'!E54-1))),"",('5.5.1 (inc. taxes)'!E55/'5.5.1 (inc. taxes)'!E54-1))</f>
        <v>-8.2757754874494882E-2</v>
      </c>
      <c r="F27" s="282">
        <f>IF(OR('5.5.1 (inc. taxes)'!F54=0,'5.5.1 (inc. taxes)'!F55=0,(ISERROR('5.5.1 (inc. taxes)'!F55/'5.5.1 (inc. taxes)'!F54-1))),"",('5.5.1 (inc. taxes)'!F55/'5.5.1 (inc. taxes)'!F54-1))</f>
        <v>0.15370581318712606</v>
      </c>
      <c r="G27" s="26">
        <f>IF(OR('5.5.1 (inc. taxes)'!G54=0,'5.5.1 (inc. taxes)'!G55=0,(ISERROR('5.5.1 (inc. taxes)'!G55/'5.5.1 (inc. taxes)'!G54-1))),"",('5.5.1 (inc. taxes)'!G55/'5.5.1 (inc. taxes)'!G54-1))</f>
        <v>-5.5465992342968784E-2</v>
      </c>
      <c r="H27" s="26">
        <f>IF(OR('5.5.1 (inc. taxes)'!H54=0,'5.5.1 (inc. taxes)'!H55=0,(ISERROR('5.5.1 (inc. taxes)'!H55/'5.5.1 (inc. taxes)'!H54-1))),"",('5.5.1 (inc. taxes)'!H55/'5.5.1 (inc. taxes)'!H54-1))</f>
        <v>-2.8735148016510115E-2</v>
      </c>
      <c r="I27" s="282">
        <f>IF(OR('5.5.1 (inc. taxes)'!I54=0,'5.5.1 (inc. taxes)'!I55=0,(ISERROR('5.5.1 (inc. taxes)'!I55/'5.5.1 (inc. taxes)'!I54-1))),"",('5.5.1 (inc. taxes)'!I55/'5.5.1 (inc. taxes)'!I54-1))</f>
        <v>-0.10639407583316818</v>
      </c>
      <c r="J27" s="282">
        <f>IF(OR('5.5.1 (inc. taxes)'!J54=0,'5.5.1 (inc. taxes)'!J55=0,(ISERROR('5.5.1 (inc. taxes)'!J55/'5.5.1 (inc. taxes)'!J54-1))),"",('5.5.1 (inc. taxes)'!J55/'5.5.1 (inc. taxes)'!J54-1))</f>
        <v>-9.9729324630511318E-2</v>
      </c>
      <c r="K27" s="282">
        <f>IF(OR('5.5.1 (inc. taxes)'!K54=0,'5.5.1 (inc. taxes)'!K55=0,(ISERROR('5.5.1 (inc. taxes)'!K55/'5.5.1 (inc. taxes)'!K54-1))),"",('5.5.1 (inc. taxes)'!K55/'5.5.1 (inc. taxes)'!K54-1))</f>
        <v>8.5456149498175371E-4</v>
      </c>
      <c r="L27" s="282">
        <f>IF(OR('5.5.1 (inc. taxes)'!L54=0,'5.5.1 (inc. taxes)'!L55=0,(ISERROR('5.5.1 (inc. taxes)'!L55/'5.5.1 (inc. taxes)'!L54-1))),"",('5.5.1 (inc. taxes)'!L55/'5.5.1 (inc. taxes)'!L54-1))</f>
        <v>-0.1659761423028393</v>
      </c>
      <c r="M27" s="282">
        <f>IF(OR('5.5.1 (inc. taxes)'!M54=0,'5.5.1 (inc. taxes)'!M55=0,(ISERROR('5.5.1 (inc. taxes)'!M55/'5.5.1 (inc. taxes)'!M54-1))),"",('5.5.1 (inc. taxes)'!M55/'5.5.1 (inc. taxes)'!M54-1))</f>
        <v>0.12904638516638567</v>
      </c>
      <c r="N27" s="282">
        <f>IF(OR('5.5.1 (inc. taxes)'!N54=0,'5.5.1 (inc. taxes)'!N55=0,(ISERROR('5.5.1 (inc. taxes)'!N55/'5.5.1 (inc. taxes)'!N54-1))),"",('5.5.1 (inc. taxes)'!N55/'5.5.1 (inc. taxes)'!N54-1))</f>
        <v>7.3938685625143385E-3</v>
      </c>
      <c r="O27" s="282">
        <f>IF(OR('5.5.1 (inc. taxes)'!O54=0,'5.5.1 (inc. taxes)'!O55=0,(ISERROR('5.5.1 (inc. taxes)'!O55/'5.5.1 (inc. taxes)'!O54-1))),"",('5.5.1 (inc. taxes)'!O55/'5.5.1 (inc. taxes)'!O54-1))</f>
        <v>-2.9429407668384089E-2</v>
      </c>
      <c r="P27" s="282">
        <f>IF(OR('5.5.1 (inc. taxes)'!P54=0,'5.5.1 (inc. taxes)'!P55=0,(ISERROR('5.5.1 (inc. taxes)'!P55/'5.5.1 (inc. taxes)'!P54-1))),"",('5.5.1 (inc. taxes)'!P55/'5.5.1 (inc. taxes)'!P54-1))</f>
        <v>-0.15183930532652934</v>
      </c>
      <c r="Q27" s="282" t="str">
        <f>IF(OR('5.5.1 (inc. taxes)'!Q54=0,'5.5.1 (inc. taxes)'!Q55=0,(ISERROR('5.5.1 (inc. taxes)'!Q55/'5.5.1 (inc. taxes)'!Q54-1))),"",('5.5.1 (inc. taxes)'!Q55/'5.5.1 (inc. taxes)'!Q54-1))</f>
        <v/>
      </c>
      <c r="R27" s="282">
        <f>IF(OR('5.5.1 (inc. taxes)'!R54=0,'5.5.1 (inc. taxes)'!R55=0,(ISERROR('5.5.1 (inc. taxes)'!R55/'5.5.1 (inc. taxes)'!R54-1))),"",('5.5.1 (inc. taxes)'!R55/'5.5.1 (inc. taxes)'!R54-1))</f>
        <v>-5.1068494018345789E-2</v>
      </c>
      <c r="S27" s="26">
        <f>IF(OR('5.5.1 (inc. taxes)'!S54=0,'5.5.1 (inc. taxes)'!S55=0,(ISERROR('5.5.1 (inc. taxes)'!S55/'5.5.1 (inc. taxes)'!S54-1))),"",('5.5.1 (inc. taxes)'!S55/'5.5.1 (inc. taxes)'!S54-1))</f>
        <v>3.7776778507347064E-2</v>
      </c>
      <c r="T27" s="282">
        <f>IF(OR('5.5.1 (inc. taxes)'!T54=0,'5.5.1 (inc. taxes)'!T55=0,(ISERROR('5.5.1 (inc. taxes)'!T55/'5.5.1 (inc. taxes)'!T54-1))),"",('5.5.1 (inc. taxes)'!T55/'5.5.1 (inc. taxes)'!T54-1))</f>
        <v>-6.1755047771005489E-2</v>
      </c>
      <c r="U27" s="282">
        <f>IF(OR('5.5.1 (inc. taxes)'!U54=0,'5.5.1 (inc. taxes)'!U55=0,(ISERROR('5.5.1 (inc. taxes)'!U55/'5.5.1 (inc. taxes)'!U54-1))),"",('5.5.1 (inc. taxes)'!U55/'5.5.1 (inc. taxes)'!U54-1))</f>
        <v>-4.3525452987243085E-2</v>
      </c>
      <c r="V27" s="282">
        <f>IF(OR('5.5.1 (inc. taxes)'!V54=0,'5.5.1 (inc. taxes)'!V55=0,(ISERROR('5.5.1 (inc. taxes)'!V55/'5.5.1 (inc. taxes)'!V54-1))),"",('5.5.1 (inc. taxes)'!V55/'5.5.1 (inc. taxes)'!V54-1))</f>
        <v>-2.6975961868017651E-2</v>
      </c>
      <c r="W27" s="282">
        <f>IF(OR('5.5.1 (inc. taxes)'!W54=0,'5.5.1 (inc. taxes)'!W55=0,(ISERROR('5.5.1 (inc. taxes)'!W55/'5.5.1 (inc. taxes)'!W54-1))),"",('5.5.1 (inc. taxes)'!W55/'5.5.1 (inc. taxes)'!W54-1))</f>
        <v>3.6079482670290375E-3</v>
      </c>
      <c r="X27" s="282">
        <f>IF(OR('5.5.1 (inc. taxes)'!X54=0,'5.5.1 (inc. taxes)'!X55=0,(ISERROR('5.5.1 (inc. taxes)'!X55/'5.5.1 (inc. taxes)'!X54-1))),"",('5.5.1 (inc. taxes)'!X55/'5.5.1 (inc. taxes)'!X54-1))</f>
        <v>-0.18742703991442633</v>
      </c>
      <c r="Y27" s="282">
        <f>IF(OR('5.5.1 (inc. taxes)'!Y54=0,'5.5.1 (inc. taxes)'!Y55=0,(ISERROR('5.5.1 (inc. taxes)'!Y55/'5.5.1 (inc. taxes)'!Y54-1))),"",('5.5.1 (inc. taxes)'!Y55/'5.5.1 (inc. taxes)'!Y54-1))</f>
        <v>6.8550115060926675E-2</v>
      </c>
      <c r="Z27" s="282">
        <f>IF(OR('5.5.1 (inc. taxes)'!Z54=0,'5.5.1 (inc. taxes)'!Z55=0,(ISERROR('5.5.1 (inc. taxes)'!Z55/'5.5.1 (inc. taxes)'!Z54-1))),"",('5.5.1 (inc. taxes)'!Z55/'5.5.1 (inc. taxes)'!Z54-1))</f>
        <v>8.9406298991431932E-2</v>
      </c>
      <c r="AA27" s="282">
        <f>IF(OR('5.5.1 (inc. taxes)'!AA54=0,'5.5.1 (inc. taxes)'!AA55=0,(ISERROR('5.5.1 (inc. taxes)'!AA55/'5.5.1 (inc. taxes)'!AA54-1))),"",('5.5.1 (inc. taxes)'!AA55/'5.5.1 (inc. taxes)'!AA54-1))</f>
        <v>0.16871844451908347</v>
      </c>
      <c r="AB27" s="282">
        <f>IF(OR('5.5.1 (inc. taxes)'!AB54=0,'5.5.1 (inc. taxes)'!AB55=0,(ISERROR('5.5.1 (inc. taxes)'!AB55/'5.5.1 (inc. taxes)'!AB54-1))),"",('5.5.1 (inc. taxes)'!AB55/'5.5.1 (inc. taxes)'!AB54-1))</f>
        <v>-0.17234476499272955</v>
      </c>
      <c r="AC27" s="283">
        <f>IF(OR('5.5.1 (inc. taxes)'!AC54=0,'5.5.1 (inc. taxes)'!AC55=0,(ISERROR('5.5.1 (inc. taxes)'!AC55/'5.5.1 (inc. taxes)'!AC54-1))),"",('5.5.1 (inc. taxes)'!AC55/'5.5.1 (inc. taxes)'!AC54-1))</f>
        <v>-1.4145465886772346E-4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 tint="0.39997558519241921"/>
    <pageSetUpPr fitToPage="1"/>
  </sheetPr>
  <dimension ref="A1:AR36"/>
  <sheetViews>
    <sheetView showGridLines="0" zoomScaleNormal="100" workbookViewId="0">
      <pane xSplit="1" ySplit="5" topLeftCell="K9" activePane="bottomRight" state="frozen"/>
      <selection activeCell="B6" sqref="B6"/>
      <selection pane="topRight" activeCell="B6" sqref="B6"/>
      <selection pane="bottomLeft" activeCell="B6" sqref="B6"/>
      <selection pane="bottomRight" activeCell="T1" sqref="T1:T1048576"/>
    </sheetView>
  </sheetViews>
  <sheetFormatPr defaultColWidth="9.1796875" defaultRowHeight="12.5" x14ac:dyDescent="0.25"/>
  <cols>
    <col min="1" max="1" width="20.453125" customWidth="1"/>
    <col min="2" max="18" width="8.7265625" customWidth="1"/>
    <col min="19" max="19" width="2.7265625" customWidth="1"/>
    <col min="20" max="36" width="8.7265625" customWidth="1"/>
  </cols>
  <sheetData>
    <row r="1" spans="1:44" s="7" customFormat="1" ht="18" customHeight="1" x14ac:dyDescent="0.25">
      <c r="A1" s="117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44" s="7" customFormat="1" ht="18" customHeight="1" x14ac:dyDescent="0.25">
      <c r="A2" s="117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44" s="7" customFormat="1" ht="18" customHeight="1" x14ac:dyDescent="0.3">
      <c r="B3" s="290" t="s">
        <v>25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124"/>
      <c r="R3" s="124"/>
      <c r="S3" s="8"/>
      <c r="T3" s="290" t="s">
        <v>26</v>
      </c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1"/>
    </row>
    <row r="4" spans="1:44" s="20" customFormat="1" ht="15" customHeight="1" x14ac:dyDescent="0.3">
      <c r="A4" s="121"/>
      <c r="B4" s="104" t="s">
        <v>47</v>
      </c>
      <c r="C4" s="105" t="s">
        <v>48</v>
      </c>
      <c r="D4" s="105" t="s">
        <v>49</v>
      </c>
      <c r="E4" s="105" t="s">
        <v>50</v>
      </c>
      <c r="F4" s="105" t="s">
        <v>40</v>
      </c>
      <c r="G4" s="105" t="s">
        <v>51</v>
      </c>
      <c r="H4" s="105" t="s">
        <v>41</v>
      </c>
      <c r="I4" s="105" t="s">
        <v>43</v>
      </c>
      <c r="J4" s="105" t="s">
        <v>45</v>
      </c>
      <c r="K4" s="105" t="s">
        <v>46</v>
      </c>
      <c r="L4" s="105" t="s">
        <v>70</v>
      </c>
      <c r="M4" s="105" t="s">
        <v>85</v>
      </c>
      <c r="N4" s="105" t="s">
        <v>86</v>
      </c>
      <c r="O4" s="105" t="s">
        <v>87</v>
      </c>
      <c r="P4" s="105" t="s">
        <v>88</v>
      </c>
      <c r="Q4" s="105" t="s">
        <v>90</v>
      </c>
      <c r="R4" s="106" t="s">
        <v>92</v>
      </c>
      <c r="S4" s="52"/>
      <c r="T4" s="104" t="s">
        <v>47</v>
      </c>
      <c r="U4" s="105" t="s">
        <v>48</v>
      </c>
      <c r="V4" s="105" t="s">
        <v>49</v>
      </c>
      <c r="W4" s="105" t="s">
        <v>50</v>
      </c>
      <c r="X4" s="105" t="s">
        <v>40</v>
      </c>
      <c r="Y4" s="105" t="s">
        <v>51</v>
      </c>
      <c r="Z4" s="105" t="s">
        <v>41</v>
      </c>
      <c r="AA4" s="105" t="s">
        <v>43</v>
      </c>
      <c r="AB4" s="105" t="s">
        <v>45</v>
      </c>
      <c r="AC4" s="105" t="s">
        <v>46</v>
      </c>
      <c r="AD4" s="105" t="s">
        <v>70</v>
      </c>
      <c r="AE4" s="105" t="s">
        <v>85</v>
      </c>
      <c r="AF4" s="105" t="s">
        <v>86</v>
      </c>
      <c r="AG4" s="105" t="s">
        <v>87</v>
      </c>
      <c r="AH4" s="105" t="s">
        <v>88</v>
      </c>
      <c r="AI4" s="105" t="s">
        <v>90</v>
      </c>
      <c r="AJ4" s="106" t="s">
        <v>92</v>
      </c>
    </row>
    <row r="5" spans="1:44" s="7" customFormat="1" ht="15" customHeight="1" x14ac:dyDescent="0.3">
      <c r="A5" s="11"/>
      <c r="B5" s="120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  <c r="S5" s="54"/>
      <c r="T5" s="25"/>
      <c r="U5" s="25"/>
      <c r="V5" s="25"/>
      <c r="W5" s="25"/>
      <c r="X5" s="25"/>
      <c r="Y5" s="25"/>
      <c r="Z5" s="25"/>
      <c r="AA5" s="25"/>
      <c r="AB5" s="25"/>
      <c r="AC5" s="25"/>
      <c r="AD5" s="49"/>
      <c r="AE5" s="49"/>
      <c r="AF5" s="49"/>
      <c r="AG5" s="49"/>
      <c r="AH5" s="49"/>
      <c r="AI5" s="49"/>
      <c r="AJ5" s="51"/>
    </row>
    <row r="6" spans="1:44" s="109" customFormat="1" ht="18" customHeight="1" x14ac:dyDescent="0.25">
      <c r="A6" s="107" t="s">
        <v>55</v>
      </c>
      <c r="B6" s="29">
        <v>3.5072450764882745E-2</v>
      </c>
      <c r="C6" s="29">
        <v>5.4367046912381603E-2</v>
      </c>
      <c r="D6" s="113" t="s">
        <v>68</v>
      </c>
      <c r="E6" s="113" t="s">
        <v>68</v>
      </c>
      <c r="F6" s="113" t="s">
        <v>68</v>
      </c>
      <c r="G6" s="113" t="s">
        <v>68</v>
      </c>
      <c r="H6" s="113" t="s">
        <v>68</v>
      </c>
      <c r="I6" s="113" t="s">
        <v>68</v>
      </c>
      <c r="J6" s="113" t="s">
        <v>68</v>
      </c>
      <c r="K6" s="113" t="s">
        <v>68</v>
      </c>
      <c r="L6" s="114">
        <v>4.6718146718146808E-2</v>
      </c>
      <c r="M6" s="114">
        <v>5.3854666174843101E-2</v>
      </c>
      <c r="N6" s="114">
        <v>-0.10115505775288756</v>
      </c>
      <c r="O6" s="114">
        <v>-3.7772585669781998E-2</v>
      </c>
      <c r="P6" s="114">
        <v>0.13961958721165532</v>
      </c>
      <c r="Q6" s="114">
        <v>7.3863636363636201E-2</v>
      </c>
      <c r="R6" s="115">
        <v>3.6375661375662128E-3</v>
      </c>
      <c r="S6" s="108"/>
      <c r="T6" s="29">
        <v>3.507340946166404E-2</v>
      </c>
      <c r="U6" s="29">
        <v>5.4373522458628885E-2</v>
      </c>
      <c r="V6" s="113" t="s">
        <v>68</v>
      </c>
      <c r="W6" s="113" t="s">
        <v>68</v>
      </c>
      <c r="X6" s="113" t="s">
        <v>68</v>
      </c>
      <c r="Y6" s="113" t="s">
        <v>68</v>
      </c>
      <c r="Z6" s="113" t="s">
        <v>68</v>
      </c>
      <c r="AA6" s="113" t="s">
        <v>68</v>
      </c>
      <c r="AB6" s="113" t="s">
        <v>68</v>
      </c>
      <c r="AC6" s="113" t="s">
        <v>68</v>
      </c>
      <c r="AD6" s="114">
        <v>4.6683046683046729E-2</v>
      </c>
      <c r="AE6" s="114">
        <v>5.3890006706908092E-2</v>
      </c>
      <c r="AF6" s="114">
        <v>-0.10115505775288754</v>
      </c>
      <c r="AG6" s="114">
        <v>-3.7772585669781984E-2</v>
      </c>
      <c r="AH6" s="114">
        <v>0.13814797100916085</v>
      </c>
      <c r="AI6" s="114">
        <v>7.5252133436772603E-2</v>
      </c>
      <c r="AJ6" s="115">
        <v>3.6375661375662471E-3</v>
      </c>
    </row>
    <row r="7" spans="1:44" s="109" customFormat="1" ht="15.75" customHeight="1" x14ac:dyDescent="0.25">
      <c r="A7" s="107" t="s">
        <v>0</v>
      </c>
      <c r="B7" s="29">
        <v>-2.7397260273972691E-2</v>
      </c>
      <c r="C7" s="29">
        <v>6.2838569880823369E-2</v>
      </c>
      <c r="D7" s="29">
        <v>-2.344546381243626E-2</v>
      </c>
      <c r="E7" s="29">
        <v>-1.8789144050104355E-2</v>
      </c>
      <c r="F7" s="29">
        <v>0.1276595744680851</v>
      </c>
      <c r="G7" s="29">
        <v>0.19160377358490568</v>
      </c>
      <c r="H7" s="113">
        <v>4.8373050431477993E-2</v>
      </c>
      <c r="I7" s="29">
        <v>6.4416251321552653E-2</v>
      </c>
      <c r="J7" s="29">
        <v>1.2813054274565533E-2</v>
      </c>
      <c r="K7" s="114">
        <v>-5.3237692286133963E-4</v>
      </c>
      <c r="L7" s="114">
        <v>-1.9042612839921591E-2</v>
      </c>
      <c r="M7" s="114">
        <v>-5.3785643348599213E-2</v>
      </c>
      <c r="N7" s="114">
        <v>-4.5916864877109546E-2</v>
      </c>
      <c r="O7" s="114">
        <v>-2.1590135650632305E-2</v>
      </c>
      <c r="P7" s="114">
        <v>-1.9201462475531058E-2</v>
      </c>
      <c r="Q7" s="114">
        <v>1.0206239556890472E-2</v>
      </c>
      <c r="R7" s="115">
        <v>4.8977975941150081E-2</v>
      </c>
      <c r="S7" s="55"/>
      <c r="T7" s="29">
        <v>-2.2480058013052896E-2</v>
      </c>
      <c r="U7" s="29">
        <v>5.5267062314539969E-2</v>
      </c>
      <c r="V7" s="29">
        <v>-1.4411247803163524E-2</v>
      </c>
      <c r="W7" s="29">
        <v>-8.5592011412267393E-3</v>
      </c>
      <c r="X7" s="29">
        <v>0.1223021582733813</v>
      </c>
      <c r="Y7" s="29">
        <v>0.126923076923077</v>
      </c>
      <c r="Z7" s="113">
        <v>4.6871444823663143E-2</v>
      </c>
      <c r="AA7" s="29">
        <v>5.6889806563790474E-2</v>
      </c>
      <c r="AB7" s="29">
        <v>8.1589635494319964E-3</v>
      </c>
      <c r="AC7" s="114">
        <v>7.4248968622670861E-3</v>
      </c>
      <c r="AD7" s="114">
        <v>3.6795189139117127E-2</v>
      </c>
      <c r="AE7" s="114">
        <v>-1.7764205017039153E-2</v>
      </c>
      <c r="AF7" s="114">
        <v>-7.4086592588358249E-3</v>
      </c>
      <c r="AG7" s="114">
        <v>9.2391821445919429E-3</v>
      </c>
      <c r="AH7" s="114">
        <v>-2.3249213547817393E-2</v>
      </c>
      <c r="AI7" s="114">
        <v>-8.9541250195578122E-3</v>
      </c>
      <c r="AJ7" s="115">
        <v>1.4030480195528985E-2</v>
      </c>
      <c r="AK7" s="110"/>
      <c r="AL7" s="110"/>
      <c r="AM7" s="110"/>
      <c r="AN7" s="110"/>
      <c r="AO7" s="110"/>
      <c r="AP7" s="110"/>
      <c r="AQ7" s="110"/>
      <c r="AR7" s="110"/>
    </row>
    <row r="8" spans="1:44" s="109" customFormat="1" ht="15.75" customHeight="1" x14ac:dyDescent="0.25">
      <c r="A8" s="107" t="s">
        <v>1</v>
      </c>
      <c r="B8" s="113" t="s">
        <v>68</v>
      </c>
      <c r="C8" s="113" t="s">
        <v>68</v>
      </c>
      <c r="D8" s="113" t="s">
        <v>68</v>
      </c>
      <c r="E8" s="113" t="s">
        <v>68</v>
      </c>
      <c r="F8" s="113" t="s">
        <v>68</v>
      </c>
      <c r="G8" s="113" t="s">
        <v>68</v>
      </c>
      <c r="H8" s="113">
        <v>-9.8096632503660269E-2</v>
      </c>
      <c r="I8" s="29">
        <v>3.4090909090909116E-2</v>
      </c>
      <c r="J8" s="29">
        <v>9.3406593406593449E-2</v>
      </c>
      <c r="K8" s="114">
        <v>3.5534816941852031E-2</v>
      </c>
      <c r="L8" s="114">
        <v>-2.0797227036395936E-3</v>
      </c>
      <c r="M8" s="114">
        <v>0.12163945814518945</v>
      </c>
      <c r="N8" s="114">
        <v>8.7947479251826999E-2</v>
      </c>
      <c r="O8" s="114">
        <v>-3.7117158146419277E-2</v>
      </c>
      <c r="P8" s="114">
        <v>7.4010795790469527E-2</v>
      </c>
      <c r="Q8" s="114">
        <v>5.2072720796628516E-2</v>
      </c>
      <c r="R8" s="116">
        <v>9.4740504881333718E-3</v>
      </c>
      <c r="S8" s="55"/>
      <c r="T8" s="113" t="s">
        <v>68</v>
      </c>
      <c r="U8" s="113" t="s">
        <v>68</v>
      </c>
      <c r="V8" s="113" t="s">
        <v>68</v>
      </c>
      <c r="W8" s="113" t="s">
        <v>68</v>
      </c>
      <c r="X8" s="113" t="s">
        <v>68</v>
      </c>
      <c r="Y8" s="113" t="s">
        <v>68</v>
      </c>
      <c r="Z8" s="113">
        <v>-7.8701155751238219E-2</v>
      </c>
      <c r="AA8" s="29">
        <v>4.4802867383512544E-2</v>
      </c>
      <c r="AB8" s="29">
        <v>8.6335048599199507E-2</v>
      </c>
      <c r="AC8" s="114">
        <v>2.3421052631578888E-2</v>
      </c>
      <c r="AD8" s="114">
        <v>2.1856518385188997E-2</v>
      </c>
      <c r="AE8" s="114">
        <v>-6.5928535480624176E-3</v>
      </c>
      <c r="AF8" s="114">
        <v>9.3216474998733506E-2</v>
      </c>
      <c r="AG8" s="114">
        <v>0.22443115992400037</v>
      </c>
      <c r="AH8" s="114">
        <v>7.3814018620846161E-2</v>
      </c>
      <c r="AI8" s="114">
        <v>-1.8470097292733967E-2</v>
      </c>
      <c r="AJ8" s="116">
        <v>1.4344533215712952E-2</v>
      </c>
      <c r="AK8" s="110"/>
      <c r="AL8" s="110"/>
      <c r="AM8" s="110"/>
      <c r="AN8" s="110"/>
      <c r="AO8" s="110"/>
      <c r="AP8" s="110"/>
      <c r="AQ8" s="110"/>
      <c r="AR8" s="110"/>
    </row>
    <row r="9" spans="1:44" s="109" customFormat="1" ht="15.75" customHeight="1" x14ac:dyDescent="0.25">
      <c r="A9" s="107" t="s">
        <v>17</v>
      </c>
      <c r="B9" s="113">
        <v>1.3123359580052493E-2</v>
      </c>
      <c r="C9" s="113">
        <v>2.461139896373046E-2</v>
      </c>
      <c r="D9" s="113">
        <v>4.4247787610619475E-2</v>
      </c>
      <c r="E9" s="29">
        <v>1.9370460048426255E-2</v>
      </c>
      <c r="F9" s="29">
        <v>2.6128266033254188E-2</v>
      </c>
      <c r="G9" s="113">
        <v>2.546296296296283E-2</v>
      </c>
      <c r="H9" s="113">
        <v>-2.5959367945823899E-2</v>
      </c>
      <c r="I9" s="29">
        <v>2.4333719582850622E-2</v>
      </c>
      <c r="J9" s="29">
        <v>8.8235294117647023E-2</v>
      </c>
      <c r="K9" s="114">
        <v>1.0395010395009804E-3</v>
      </c>
      <c r="L9" s="114">
        <v>4.2575285565939862E-2</v>
      </c>
      <c r="M9" s="114">
        <v>-2.4900398406374501E-2</v>
      </c>
      <c r="N9" s="114">
        <v>0.1470888661899897</v>
      </c>
      <c r="O9" s="114">
        <v>0.12859899376669645</v>
      </c>
      <c r="P9" s="114">
        <v>-1.8410204435768819E-3</v>
      </c>
      <c r="Q9" s="114">
        <v>3.9720703615626698E-2</v>
      </c>
      <c r="R9" s="115">
        <v>1.7295995989092785E-2</v>
      </c>
      <c r="S9" s="55"/>
      <c r="T9" s="113">
        <v>1.4184397163120602E-2</v>
      </c>
      <c r="U9" s="113">
        <v>2.4475524475524577E-2</v>
      </c>
      <c r="V9" s="113">
        <v>4.3230944254835008E-2</v>
      </c>
      <c r="W9" s="29">
        <v>2.0719738276990092E-2</v>
      </c>
      <c r="X9" s="29">
        <v>1.3888888888889011E-2</v>
      </c>
      <c r="Y9" s="113">
        <v>1.5806111696522653E-2</v>
      </c>
      <c r="Z9" s="113">
        <v>-1.763485477178426E-2</v>
      </c>
      <c r="AA9" s="29">
        <v>1.4783526927138241E-2</v>
      </c>
      <c r="AB9" s="29">
        <v>8.012486992715924E-2</v>
      </c>
      <c r="AC9" s="114">
        <v>6.7437379576108175E-3</v>
      </c>
      <c r="AD9" s="114">
        <v>2.4880382775119562E-2</v>
      </c>
      <c r="AE9" s="114">
        <v>1.7740429505135442E-2</v>
      </c>
      <c r="AF9" s="114">
        <v>8.7155963302752298E-2</v>
      </c>
      <c r="AG9" s="114">
        <v>0.18917018565400834</v>
      </c>
      <c r="AH9" s="114">
        <v>3.9030159576511373E-3</v>
      </c>
      <c r="AI9" s="114">
        <v>3.5344014996833144E-2</v>
      </c>
      <c r="AJ9" s="115">
        <v>1.9116977653352428E-2</v>
      </c>
      <c r="AK9" s="110"/>
      <c r="AL9" s="110"/>
      <c r="AM9" s="110"/>
      <c r="AN9" s="110"/>
      <c r="AO9" s="110"/>
      <c r="AP9" s="110"/>
      <c r="AQ9" s="110"/>
      <c r="AR9" s="110"/>
    </row>
    <row r="10" spans="1:44" s="109" customFormat="1" ht="15.75" customHeight="1" x14ac:dyDescent="0.25">
      <c r="A10" s="107" t="s">
        <v>31</v>
      </c>
      <c r="B10" s="113">
        <v>-4.4096031357177851E-2</v>
      </c>
      <c r="C10" s="113">
        <v>6.5607380830343412E-2</v>
      </c>
      <c r="D10" s="113">
        <v>2.2607022607022607E-2</v>
      </c>
      <c r="E10" s="113">
        <v>9.0780809031044213E-2</v>
      </c>
      <c r="F10" s="113">
        <v>7.2445019404915906E-2</v>
      </c>
      <c r="G10" s="113">
        <v>9.2882991556091671E-2</v>
      </c>
      <c r="H10" s="113">
        <v>0.12067696835908756</v>
      </c>
      <c r="I10" s="29">
        <v>5.9093893630991464E-3</v>
      </c>
      <c r="J10" s="29">
        <v>5.205613577023499E-2</v>
      </c>
      <c r="K10" s="114">
        <v>4.4516829533116177E-2</v>
      </c>
      <c r="L10" s="114">
        <v>2.6730026730026731E-2</v>
      </c>
      <c r="M10" s="114">
        <v>-0.11187445762221579</v>
      </c>
      <c r="N10" s="114">
        <v>-3.3384903509486199E-3</v>
      </c>
      <c r="O10" s="114">
        <v>2.0261437908496733E-2</v>
      </c>
      <c r="P10" s="114">
        <v>1.6015374759769379E-3</v>
      </c>
      <c r="Q10" s="114">
        <v>4.3172369683402621E-2</v>
      </c>
      <c r="R10" s="115">
        <v>0.1088289393010423</v>
      </c>
      <c r="S10" s="55"/>
      <c r="T10" s="113">
        <v>-4.4176706827309238E-2</v>
      </c>
      <c r="U10" s="113">
        <v>4.6218487394957986E-2</v>
      </c>
      <c r="V10" s="113">
        <v>1.6064257028112448E-2</v>
      </c>
      <c r="W10" s="113">
        <v>9.0909090909090912E-2</v>
      </c>
      <c r="X10" s="113">
        <v>7.2463768115942032E-2</v>
      </c>
      <c r="Y10" s="113">
        <v>0.10472972972972973</v>
      </c>
      <c r="Z10" s="113">
        <v>0.11926605504587157</v>
      </c>
      <c r="AA10" s="29">
        <v>1.3661202185792349E-2</v>
      </c>
      <c r="AB10" s="29">
        <v>5.1617250673854448E-2</v>
      </c>
      <c r="AC10" s="114">
        <v>4.4213763936947328E-2</v>
      </c>
      <c r="AD10" s="114">
        <v>3.5039273441335297E-2</v>
      </c>
      <c r="AE10" s="114">
        <v>-0.11098594889429063</v>
      </c>
      <c r="AF10" s="114">
        <v>-3.401133711237079E-3</v>
      </c>
      <c r="AG10" s="114">
        <v>2.0342612419700215E-2</v>
      </c>
      <c r="AH10" s="114">
        <v>1.5739769150052466E-3</v>
      </c>
      <c r="AI10" s="114">
        <v>4.2692509167103196E-2</v>
      </c>
      <c r="AJ10" s="115">
        <v>0.10776186887716654</v>
      </c>
      <c r="AK10" s="110"/>
      <c r="AL10" s="110"/>
      <c r="AM10" s="110"/>
      <c r="AN10" s="110"/>
      <c r="AO10" s="110"/>
      <c r="AP10" s="110"/>
      <c r="AQ10" s="110"/>
      <c r="AR10" s="110"/>
    </row>
    <row r="11" spans="1:44" s="109" customFormat="1" ht="15.75" customHeight="1" x14ac:dyDescent="0.25">
      <c r="A11" s="107" t="s">
        <v>2</v>
      </c>
      <c r="B11" s="113">
        <v>2.2918258212375861E-3</v>
      </c>
      <c r="C11" s="113">
        <v>5.1829268292682924E-2</v>
      </c>
      <c r="D11" s="113">
        <v>8.2463768115941999E-2</v>
      </c>
      <c r="E11" s="113">
        <v>0.15812023028517877</v>
      </c>
      <c r="F11" s="113">
        <v>-3.9884393063583816E-2</v>
      </c>
      <c r="G11" s="29">
        <v>0.13245033112582782</v>
      </c>
      <c r="H11" s="29">
        <v>-6.5390749601275916E-2</v>
      </c>
      <c r="I11" s="29">
        <v>2.2753128555176336E-3</v>
      </c>
      <c r="J11" s="29">
        <v>9.0805902383654935E-2</v>
      </c>
      <c r="K11" s="114">
        <v>9.3652445369406864E-3</v>
      </c>
      <c r="L11" s="114">
        <v>-1.9587628865979381E-2</v>
      </c>
      <c r="M11" s="114">
        <v>-0.18206098843322815</v>
      </c>
      <c r="N11" s="114">
        <v>-5.2001645540328649E-2</v>
      </c>
      <c r="O11" s="113">
        <v>8.3820398421502365E-2</v>
      </c>
      <c r="P11" s="113">
        <v>-4.2166111959160233E-3</v>
      </c>
      <c r="Q11" s="113">
        <v>9.8448200037695568E-2</v>
      </c>
      <c r="R11" s="116">
        <v>7.0149851292609653E-3</v>
      </c>
      <c r="S11" s="55"/>
      <c r="T11" s="113">
        <v>2.4545841181116631E-2</v>
      </c>
      <c r="U11" s="113">
        <v>5.1592243373065564E-3</v>
      </c>
      <c r="V11" s="113">
        <v>4.1946902654867203E-2</v>
      </c>
      <c r="W11" s="113">
        <v>8.374384236453207E-2</v>
      </c>
      <c r="X11" s="113">
        <v>-2.1368861024033486E-2</v>
      </c>
      <c r="Y11" s="29">
        <v>7.8159201324008387E-2</v>
      </c>
      <c r="Z11" s="29">
        <v>-3.1938598663035403E-2</v>
      </c>
      <c r="AA11" s="29">
        <v>2.4552429667519183E-2</v>
      </c>
      <c r="AB11" s="29">
        <v>9.4358462306540186E-2</v>
      </c>
      <c r="AC11" s="114">
        <v>1.2773722627737226E-2</v>
      </c>
      <c r="AD11" s="114">
        <v>-3.153153153153153E-3</v>
      </c>
      <c r="AE11" s="114">
        <v>-3.8319023949390053E-2</v>
      </c>
      <c r="AF11" s="114">
        <v>-5.151066629076044E-3</v>
      </c>
      <c r="AG11" s="113">
        <v>4.8925781826554472E-2</v>
      </c>
      <c r="AH11" s="113">
        <v>-3.2611754640730239E-2</v>
      </c>
      <c r="AI11" s="113">
        <v>5.1910724259914394E-2</v>
      </c>
      <c r="AJ11" s="116">
        <v>-5.1846189585937681E-2</v>
      </c>
      <c r="AK11" s="110"/>
      <c r="AL11" s="110"/>
      <c r="AM11" s="110"/>
      <c r="AN11" s="110"/>
      <c r="AO11" s="110"/>
      <c r="AP11" s="110"/>
      <c r="AQ11" s="110"/>
      <c r="AR11" s="110"/>
    </row>
    <row r="12" spans="1:44" s="109" customFormat="1" ht="15.75" customHeight="1" x14ac:dyDescent="0.25">
      <c r="A12" s="107" t="s">
        <v>3</v>
      </c>
      <c r="B12" s="113">
        <v>0.10660660660660674</v>
      </c>
      <c r="C12" s="113">
        <v>4.070556309362241E-3</v>
      </c>
      <c r="D12" s="113">
        <v>-2.2648648648648673E-2</v>
      </c>
      <c r="E12" s="29">
        <v>5.2707261766495185E-2</v>
      </c>
      <c r="F12" s="29">
        <v>4.4945886308710881E-2</v>
      </c>
      <c r="G12" s="29">
        <v>0.10397445888534139</v>
      </c>
      <c r="H12" s="113">
        <v>6.6492086986223428E-2</v>
      </c>
      <c r="I12" s="29">
        <v>5.9784349311412341E-2</v>
      </c>
      <c r="J12" s="29">
        <v>8.5797048453712207E-2</v>
      </c>
      <c r="K12" s="114">
        <v>-1.4471095249056471E-2</v>
      </c>
      <c r="L12" s="114">
        <v>-3.5343182479800127E-3</v>
      </c>
      <c r="M12" s="114">
        <v>-2.3562491854770311E-2</v>
      </c>
      <c r="N12" s="114">
        <v>-2.9844094250470164E-2</v>
      </c>
      <c r="O12" s="113">
        <v>7.1888383607625738E-3</v>
      </c>
      <c r="P12" s="113">
        <v>7.0325799375748663E-2</v>
      </c>
      <c r="Q12" s="113">
        <v>5.0648110786952964E-2</v>
      </c>
      <c r="R12" s="116">
        <v>0.10588418956938848</v>
      </c>
      <c r="S12" s="55"/>
      <c r="T12" s="113">
        <v>0.10244988864142543</v>
      </c>
      <c r="U12" s="113">
        <v>0</v>
      </c>
      <c r="V12" s="113">
        <v>-1.7171717171717199E-2</v>
      </c>
      <c r="W12" s="29">
        <v>4.779033915724569E-2</v>
      </c>
      <c r="X12" s="29">
        <v>4.0951446787640969E-2</v>
      </c>
      <c r="Y12" s="29">
        <v>0.1111896348645465</v>
      </c>
      <c r="Z12" s="113">
        <v>6.0419758320966716E-2</v>
      </c>
      <c r="AA12" s="29">
        <v>5.8936425429827993E-2</v>
      </c>
      <c r="AB12" s="29">
        <v>0.15937924784775728</v>
      </c>
      <c r="AC12" s="114">
        <v>-1.2496661781468884E-2</v>
      </c>
      <c r="AD12" s="114">
        <v>5.0593164077123243E-3</v>
      </c>
      <c r="AE12" s="114">
        <v>-4.0212051342926429E-3</v>
      </c>
      <c r="AF12" s="114">
        <v>3.393993506226056E-3</v>
      </c>
      <c r="AG12" s="113">
        <v>5.8699402876327524E-3</v>
      </c>
      <c r="AH12" s="113">
        <v>5.7498816263728422E-2</v>
      </c>
      <c r="AI12" s="113">
        <v>4.1912496700915382E-2</v>
      </c>
      <c r="AJ12" s="116">
        <v>8.8356276397559622E-2</v>
      </c>
      <c r="AK12" s="110"/>
      <c r="AL12" s="110"/>
      <c r="AM12" s="110"/>
      <c r="AN12" s="110"/>
      <c r="AO12" s="110"/>
      <c r="AP12" s="110"/>
      <c r="AQ12" s="110"/>
      <c r="AR12" s="110"/>
    </row>
    <row r="13" spans="1:44" s="109" customFormat="1" ht="15.75" customHeight="1" x14ac:dyDescent="0.25">
      <c r="A13" s="107" t="s">
        <v>4</v>
      </c>
      <c r="B13" s="113">
        <v>-2.3428571428571396E-2</v>
      </c>
      <c r="C13" s="113">
        <v>5.8513750731418557E-4</v>
      </c>
      <c r="D13" s="113">
        <v>0</v>
      </c>
      <c r="E13" s="113">
        <v>7.0175438596490562E-3</v>
      </c>
      <c r="F13" s="113">
        <v>-2.3228803716607276E-3</v>
      </c>
      <c r="G13" s="113">
        <v>-1.6298020954598435E-2</v>
      </c>
      <c r="H13" s="113">
        <v>1.7751479289940829E-2</v>
      </c>
      <c r="I13" s="29">
        <v>5.4897697674418662E-2</v>
      </c>
      <c r="J13" s="29">
        <v>4.562851801721049E-2</v>
      </c>
      <c r="K13" s="114">
        <v>2.0678231304191847E-2</v>
      </c>
      <c r="L13" s="114">
        <v>2.4891856701457563E-2</v>
      </c>
      <c r="M13" s="114">
        <v>2.4315507231152746E-2</v>
      </c>
      <c r="N13" s="114">
        <v>4.4590843230800557E-2</v>
      </c>
      <c r="O13" s="114">
        <v>-1.0694115910900649E-2</v>
      </c>
      <c r="P13" s="114">
        <v>8.7473634992195556E-3</v>
      </c>
      <c r="Q13" s="114">
        <v>3.7768166925782429E-2</v>
      </c>
      <c r="R13" s="116">
        <v>4.7148712621049867E-2</v>
      </c>
      <c r="S13" s="55"/>
      <c r="T13" s="113">
        <v>1.0360685302073949E-2</v>
      </c>
      <c r="U13" s="113">
        <v>1.7287079759747945E-2</v>
      </c>
      <c r="V13" s="113">
        <v>0</v>
      </c>
      <c r="W13" s="113">
        <v>5.3866264278068371E-3</v>
      </c>
      <c r="X13" s="113">
        <v>-3.4904013961604844E-3</v>
      </c>
      <c r="Y13" s="113">
        <v>-1.5761821366024494E-2</v>
      </c>
      <c r="Z13" s="113">
        <v>1.9572953736654703E-2</v>
      </c>
      <c r="AA13" s="29">
        <v>8.5757469458987878E-2</v>
      </c>
      <c r="AB13" s="29">
        <v>7.85329366010038E-2</v>
      </c>
      <c r="AC13" s="114">
        <v>3.0113870703544546E-2</v>
      </c>
      <c r="AD13" s="114">
        <v>6.1188107098924652E-2</v>
      </c>
      <c r="AE13" s="114">
        <v>4.6102438166721646E-2</v>
      </c>
      <c r="AF13" s="114">
        <v>5.8300448294762421E-2</v>
      </c>
      <c r="AG13" s="114">
        <v>1.4609624089553521E-2</v>
      </c>
      <c r="AH13" s="114">
        <v>8.5320313684848371E-3</v>
      </c>
      <c r="AI13" s="114">
        <v>3.1589704921208793E-2</v>
      </c>
      <c r="AJ13" s="116">
        <v>3.7651864948685936E-2</v>
      </c>
      <c r="AK13" s="110"/>
      <c r="AL13" s="110"/>
      <c r="AM13" s="110"/>
      <c r="AN13" s="110"/>
      <c r="AO13" s="110"/>
      <c r="AP13" s="110"/>
      <c r="AQ13" s="110"/>
      <c r="AR13" s="110"/>
    </row>
    <row r="14" spans="1:44" s="109" customFormat="1" ht="15.75" customHeight="1" x14ac:dyDescent="0.25">
      <c r="A14" s="107" t="s">
        <v>5</v>
      </c>
      <c r="B14" s="113">
        <v>8.0645161290322578E-2</v>
      </c>
      <c r="C14" s="113">
        <v>2.3880597014925287E-2</v>
      </c>
      <c r="D14" s="113">
        <v>7.4344023323615296E-2</v>
      </c>
      <c r="E14" s="113">
        <v>3.3242876526458652E-2</v>
      </c>
      <c r="F14" s="113">
        <v>5.9750492449113547E-2</v>
      </c>
      <c r="G14" s="113">
        <v>-0.16109045848822801</v>
      </c>
      <c r="H14" s="113">
        <v>1.9202363367799073E-2</v>
      </c>
      <c r="I14" s="29">
        <v>-3.2608695652173087E-3</v>
      </c>
      <c r="J14" s="29">
        <v>1.817520901490367E-2</v>
      </c>
      <c r="K14" s="114">
        <v>2.5705105319528698E-2</v>
      </c>
      <c r="L14" s="114">
        <v>3.7939436129481301E-2</v>
      </c>
      <c r="M14" s="114">
        <v>-3.5881958417169645E-2</v>
      </c>
      <c r="N14" s="114">
        <v>-5.91304347826083E-3</v>
      </c>
      <c r="O14" s="114">
        <v>-3.0790762771168687E-2</v>
      </c>
      <c r="P14" s="114">
        <v>7.2202166064977847E-4</v>
      </c>
      <c r="Q14" s="114">
        <v>-5.4112554112554119E-3</v>
      </c>
      <c r="R14" s="116">
        <v>1.3420384475879539E-2</v>
      </c>
      <c r="S14" s="55"/>
      <c r="T14" s="113">
        <v>8.0367074527252516E-2</v>
      </c>
      <c r="U14" s="113">
        <v>2.316602316602313E-2</v>
      </c>
      <c r="V14" s="113">
        <v>7.5471698113207544E-2</v>
      </c>
      <c r="W14" s="113">
        <v>3.3333333333333263E-2</v>
      </c>
      <c r="X14" s="113">
        <v>8.715336728919075E-2</v>
      </c>
      <c r="Y14" s="113">
        <v>0.14940135346173877</v>
      </c>
      <c r="Z14" s="113">
        <v>3.6231884057971016E-2</v>
      </c>
      <c r="AA14" s="29">
        <v>5.1791958041958013E-2</v>
      </c>
      <c r="AB14" s="29">
        <v>5.1111572823602673E-2</v>
      </c>
      <c r="AC14" s="114">
        <v>4.1905514923898095E-2</v>
      </c>
      <c r="AD14" s="114">
        <v>0.10794915575792065</v>
      </c>
      <c r="AE14" s="114">
        <v>1.9691780821917807E-2</v>
      </c>
      <c r="AF14" s="114">
        <v>-9.7397145256086556E-3</v>
      </c>
      <c r="AG14" s="114">
        <v>8.3093098185517671E-3</v>
      </c>
      <c r="AH14" s="114">
        <v>2.5227043390514632E-2</v>
      </c>
      <c r="AI14" s="114">
        <v>-1.7880577427821485E-2</v>
      </c>
      <c r="AJ14" s="116">
        <v>-3.5075997995657636E-3</v>
      </c>
      <c r="AK14" s="110"/>
      <c r="AL14" s="110"/>
      <c r="AM14" s="110"/>
      <c r="AN14" s="110"/>
      <c r="AO14" s="110"/>
      <c r="AP14" s="110"/>
      <c r="AQ14" s="110"/>
      <c r="AR14" s="110"/>
    </row>
    <row r="15" spans="1:44" s="109" customFormat="1" ht="15.75" customHeight="1" x14ac:dyDescent="0.25">
      <c r="A15" s="107" t="s">
        <v>6</v>
      </c>
      <c r="B15" s="113">
        <v>4.105960264900655E-2</v>
      </c>
      <c r="C15" s="113">
        <v>1.781170483460567E-2</v>
      </c>
      <c r="D15" s="113">
        <v>3.7499999999999999E-2</v>
      </c>
      <c r="E15" s="113" t="s">
        <v>68</v>
      </c>
      <c r="F15" s="113" t="s">
        <v>68</v>
      </c>
      <c r="G15" s="113" t="s">
        <v>68</v>
      </c>
      <c r="H15" s="113">
        <v>1.8329938900203638E-2</v>
      </c>
      <c r="I15" s="29">
        <v>-3.2999999999999974E-2</v>
      </c>
      <c r="J15" s="29">
        <v>4.8603929679420919E-2</v>
      </c>
      <c r="K15" s="114">
        <v>5.3747534516765172E-2</v>
      </c>
      <c r="L15" s="114">
        <v>0.10575573233504924</v>
      </c>
      <c r="M15" s="114">
        <v>2.4121878967414256E-2</v>
      </c>
      <c r="N15" s="114">
        <v>7.4380165289256667E-3</v>
      </c>
      <c r="O15" s="114">
        <v>-3.7325676784249473E-2</v>
      </c>
      <c r="P15" s="114">
        <v>-5.0276949296974793E-2</v>
      </c>
      <c r="Q15" s="114">
        <v>1.2561686855091892E-2</v>
      </c>
      <c r="R15" s="116">
        <v>4.3420469649977901E-2</v>
      </c>
      <c r="S15" s="55"/>
      <c r="T15" s="113">
        <v>4.1717791411043016E-2</v>
      </c>
      <c r="U15" s="113">
        <v>1.2956419316843278E-2</v>
      </c>
      <c r="V15" s="113">
        <v>4.9999999999999968E-2</v>
      </c>
      <c r="W15" s="113" t="s">
        <v>68</v>
      </c>
      <c r="X15" s="113" t="s">
        <v>68</v>
      </c>
      <c r="Y15" s="113" t="s">
        <v>68</v>
      </c>
      <c r="Z15" s="113">
        <v>1.8639328984156572E-2</v>
      </c>
      <c r="AA15" s="29">
        <v>9.4236047575480306E-2</v>
      </c>
      <c r="AB15" s="29">
        <v>4.0133779264214145E-2</v>
      </c>
      <c r="AC15" s="114">
        <v>0.12901929260450146</v>
      </c>
      <c r="AD15" s="114">
        <v>0.16055535777856897</v>
      </c>
      <c r="AE15" s="114">
        <v>8.9570552147239232E-2</v>
      </c>
      <c r="AF15" s="114">
        <v>-3.9414414414413778E-3</v>
      </c>
      <c r="AG15" s="114">
        <v>-2.7981910684002357E-2</v>
      </c>
      <c r="AH15" s="114">
        <v>3.4021517883105687E-2</v>
      </c>
      <c r="AI15" s="114">
        <v>-6.692913385826775E-2</v>
      </c>
      <c r="AJ15" s="116">
        <v>-2.1097046413501765E-3</v>
      </c>
      <c r="AK15" s="110"/>
      <c r="AL15" s="110"/>
      <c r="AM15" s="110"/>
      <c r="AN15" s="110"/>
      <c r="AO15" s="110"/>
      <c r="AP15" s="110"/>
      <c r="AQ15" s="110"/>
      <c r="AR15" s="110"/>
    </row>
    <row r="16" spans="1:44" s="109" customFormat="1" ht="15.75" customHeight="1" x14ac:dyDescent="0.25">
      <c r="A16" s="107" t="s">
        <v>32</v>
      </c>
      <c r="B16" s="113">
        <v>0.11348773841961853</v>
      </c>
      <c r="C16" s="113">
        <v>6.2033525021411969E-2</v>
      </c>
      <c r="D16" s="113">
        <v>8.5531751152073759E-2</v>
      </c>
      <c r="E16" s="113">
        <v>7.2705432352187821E-2</v>
      </c>
      <c r="F16" s="113">
        <v>0.14018565504639718</v>
      </c>
      <c r="G16" s="113">
        <v>0.11825213002853527</v>
      </c>
      <c r="H16" s="113">
        <v>5.5827586357808358E-2</v>
      </c>
      <c r="I16" s="29">
        <v>6.0696607292930901E-2</v>
      </c>
      <c r="J16" s="29">
        <v>-4.5603693179507403E-2</v>
      </c>
      <c r="K16" s="114">
        <v>1.6115141966505531E-2</v>
      </c>
      <c r="L16" s="114">
        <v>-0.11166095410176155</v>
      </c>
      <c r="M16" s="114">
        <v>-6.7699121475499627E-2</v>
      </c>
      <c r="N16" s="114">
        <v>-2.7953777327380254E-2</v>
      </c>
      <c r="O16" s="114">
        <v>-1.0849104167806822E-2</v>
      </c>
      <c r="P16" s="114">
        <v>-5.102814241508875E-4</v>
      </c>
      <c r="Q16" s="114">
        <v>4.2344340544748461E-3</v>
      </c>
      <c r="R16" s="115">
        <v>0</v>
      </c>
      <c r="S16" s="55"/>
      <c r="T16" s="113">
        <v>0.11348773841961859</v>
      </c>
      <c r="U16" s="113">
        <v>0.18530527346139722</v>
      </c>
      <c r="V16" s="113">
        <v>7.4676423963133703E-2</v>
      </c>
      <c r="W16" s="113">
        <v>4.0199243940038501E-2</v>
      </c>
      <c r="X16" s="113">
        <v>0.14018559858164389</v>
      </c>
      <c r="Y16" s="113">
        <v>0.11825217904343127</v>
      </c>
      <c r="Z16" s="113">
        <v>7.7823979863820336E-2</v>
      </c>
      <c r="AA16" s="29">
        <v>9.0022790305336969E-2</v>
      </c>
      <c r="AB16" s="29">
        <v>-3.3393801820747318E-2</v>
      </c>
      <c r="AC16" s="114">
        <v>4.5404790077923071E-2</v>
      </c>
      <c r="AD16" s="114">
        <v>-0.11341101829609171</v>
      </c>
      <c r="AE16" s="114">
        <v>-9.5573335977683679E-2</v>
      </c>
      <c r="AF16" s="114">
        <v>-2.7953777123783156E-2</v>
      </c>
      <c r="AG16" s="114">
        <v>-1.0849104223620882E-2</v>
      </c>
      <c r="AH16" s="114">
        <v>-5.1028131961673273E-4</v>
      </c>
      <c r="AI16" s="114">
        <v>4.234434257804654E-3</v>
      </c>
      <c r="AJ16" s="115">
        <v>0</v>
      </c>
      <c r="AK16" s="110"/>
      <c r="AL16" s="110"/>
      <c r="AM16" s="110"/>
      <c r="AN16" s="110"/>
      <c r="AO16" s="110"/>
      <c r="AP16" s="110"/>
      <c r="AQ16" s="110"/>
      <c r="AR16" s="110"/>
    </row>
    <row r="17" spans="1:44" s="109" customFormat="1" ht="15.75" customHeight="1" x14ac:dyDescent="0.25">
      <c r="A17" s="107" t="s">
        <v>7</v>
      </c>
      <c r="B17" s="113">
        <v>0.12996031746031755</v>
      </c>
      <c r="C17" s="113">
        <v>7.532923617208076E-2</v>
      </c>
      <c r="D17" s="113">
        <v>0.11854996734160676</v>
      </c>
      <c r="E17" s="113">
        <v>2.1897810218978103E-2</v>
      </c>
      <c r="F17" s="113">
        <v>0.11873571428571422</v>
      </c>
      <c r="G17" s="113">
        <v>2.794608710087286E-2</v>
      </c>
      <c r="H17" s="113">
        <v>4.5031055900620768E-3</v>
      </c>
      <c r="I17" s="29">
        <v>-4.2819601174833716E-2</v>
      </c>
      <c r="J17" s="29">
        <v>6.1365904392764771E-2</v>
      </c>
      <c r="K17" s="114">
        <v>0.12779130436730268</v>
      </c>
      <c r="L17" s="114">
        <v>4.8269131570083286E-2</v>
      </c>
      <c r="M17" s="114">
        <v>4.3638412971068991E-2</v>
      </c>
      <c r="N17" s="114">
        <v>-1.1190176412411349E-2</v>
      </c>
      <c r="O17" s="114">
        <v>-3.4632285326625864E-2</v>
      </c>
      <c r="P17" s="114">
        <v>-3.0340415043893794E-2</v>
      </c>
      <c r="Q17" s="114">
        <v>2.1783497351298933E-2</v>
      </c>
      <c r="R17" s="115">
        <v>6.1384628752545613E-2</v>
      </c>
      <c r="S17" s="55"/>
      <c r="T17" s="113">
        <v>0.14021164021164026</v>
      </c>
      <c r="U17" s="113">
        <v>7.5065738592420633E-2</v>
      </c>
      <c r="V17" s="113">
        <v>0.11505978159216149</v>
      </c>
      <c r="W17" s="113">
        <v>2.5806451612903226E-2</v>
      </c>
      <c r="X17" s="113">
        <v>0.11803144654088048</v>
      </c>
      <c r="Y17" s="113">
        <v>2.7929818245231136E-2</v>
      </c>
      <c r="Z17" s="113">
        <v>4.5202810673554356E-3</v>
      </c>
      <c r="AA17" s="29">
        <v>-4.3354144194205642E-2</v>
      </c>
      <c r="AB17" s="29">
        <v>6.1958240318906711E-2</v>
      </c>
      <c r="AC17" s="114">
        <v>0.12779130735866506</v>
      </c>
      <c r="AD17" s="114">
        <v>4.8269126506660723E-2</v>
      </c>
      <c r="AE17" s="114">
        <v>4.3638416731027412E-2</v>
      </c>
      <c r="AF17" s="114">
        <v>-1.1190178506335509E-2</v>
      </c>
      <c r="AG17" s="114">
        <v>-3.463228739914833E-2</v>
      </c>
      <c r="AH17" s="114">
        <v>-3.0340415713797208E-2</v>
      </c>
      <c r="AI17" s="114">
        <v>2.1782168110646864E-2</v>
      </c>
      <c r="AJ17" s="115">
        <v>6.1386010094404836E-2</v>
      </c>
      <c r="AK17" s="110"/>
      <c r="AL17" s="110"/>
      <c r="AM17" s="110"/>
      <c r="AN17" s="110"/>
      <c r="AO17" s="110"/>
      <c r="AP17" s="110"/>
      <c r="AQ17" s="110"/>
      <c r="AR17" s="110"/>
    </row>
    <row r="18" spans="1:44" s="109" customFormat="1" ht="15.75" customHeight="1" x14ac:dyDescent="0.25">
      <c r="A18" s="107" t="s">
        <v>8</v>
      </c>
      <c r="B18" s="29">
        <v>9.0909090909090912E-2</v>
      </c>
      <c r="C18" s="29">
        <v>-8.3333333333333329E-2</v>
      </c>
      <c r="D18" s="29">
        <v>9.0909090909090912E-2</v>
      </c>
      <c r="E18" s="29">
        <v>0.11333333333333329</v>
      </c>
      <c r="F18" s="29">
        <v>2.9940119760479469E-3</v>
      </c>
      <c r="G18" s="113">
        <v>0.15805970149253737</v>
      </c>
      <c r="H18" s="113">
        <v>-7.3463075138549732E-3</v>
      </c>
      <c r="I18" s="29">
        <v>-4.6027005972474708E-2</v>
      </c>
      <c r="J18" s="29">
        <v>-7.3243075876147385E-3</v>
      </c>
      <c r="K18" s="114">
        <v>7.2154298582130114E-2</v>
      </c>
      <c r="L18" s="114">
        <v>1.2886569742370848E-2</v>
      </c>
      <c r="M18" s="114">
        <v>1.1462867158891934E-2</v>
      </c>
      <c r="N18" s="114">
        <v>-9.5216364630840312E-3</v>
      </c>
      <c r="O18" s="114">
        <v>-3.4584723041493085E-2</v>
      </c>
      <c r="P18" s="114">
        <v>2.7207115276709659E-2</v>
      </c>
      <c r="Q18" s="114">
        <v>2.795717184228242E-2</v>
      </c>
      <c r="R18" s="116">
        <v>2.6399716358694435E-2</v>
      </c>
      <c r="S18" s="55"/>
      <c r="T18" s="29">
        <v>0</v>
      </c>
      <c r="U18" s="29">
        <v>-6.6666666666666666E-2</v>
      </c>
      <c r="V18" s="29">
        <v>3.2467532467532464E-2</v>
      </c>
      <c r="W18" s="29">
        <v>0.13207547169811321</v>
      </c>
      <c r="X18" s="29">
        <v>4.4444444444444446E-2</v>
      </c>
      <c r="Y18" s="113">
        <v>0.11063829787234049</v>
      </c>
      <c r="Z18" s="113">
        <v>-2.0210727969348651E-2</v>
      </c>
      <c r="AA18" s="29">
        <v>-2.4264766839378279E-2</v>
      </c>
      <c r="AB18" s="29">
        <v>1.6942982812482615E-2</v>
      </c>
      <c r="AC18" s="114">
        <v>0.11317367984156965</v>
      </c>
      <c r="AD18" s="114">
        <v>3.9677825796797399E-2</v>
      </c>
      <c r="AE18" s="114">
        <v>3.9635863594426751E-2</v>
      </c>
      <c r="AF18" s="114">
        <v>1.1896978313473477E-2</v>
      </c>
      <c r="AG18" s="114">
        <v>-1.5082600123454068E-2</v>
      </c>
      <c r="AH18" s="114">
        <v>-4.06906436449763E-2</v>
      </c>
      <c r="AI18" s="114">
        <v>1.4765227137894367E-2</v>
      </c>
      <c r="AJ18" s="116">
        <v>9.0587094007500729E-2</v>
      </c>
      <c r="AK18" s="110"/>
      <c r="AL18" s="110"/>
      <c r="AM18" s="110"/>
      <c r="AN18" s="110"/>
      <c r="AO18" s="110"/>
      <c r="AP18" s="110"/>
      <c r="AQ18" s="110"/>
      <c r="AR18" s="110"/>
    </row>
    <row r="19" spans="1:44" s="109" customFormat="1" ht="15.75" customHeight="1" x14ac:dyDescent="0.25">
      <c r="A19" s="107" t="s">
        <v>15</v>
      </c>
      <c r="B19" s="113">
        <v>-1.4243614931237721E-2</v>
      </c>
      <c r="C19" s="113">
        <v>-1.4150473343298456E-2</v>
      </c>
      <c r="D19" s="113">
        <v>-1.9458202769635096E-2</v>
      </c>
      <c r="E19" s="113">
        <v>-3.1957115612597287E-3</v>
      </c>
      <c r="F19" s="113">
        <v>4.1884275298619371E-3</v>
      </c>
      <c r="G19" s="113">
        <v>2.5231719876416064E-2</v>
      </c>
      <c r="H19" s="113">
        <v>5.0025113008497494E-5</v>
      </c>
      <c r="I19" s="29">
        <v>4.4299140032975524E-3</v>
      </c>
      <c r="J19" s="29">
        <v>2.2925917036681467E-2</v>
      </c>
      <c r="K19" s="114">
        <v>6.1360759029607394E-2</v>
      </c>
      <c r="L19" s="114">
        <v>7.115092340993881E-2</v>
      </c>
      <c r="M19" s="114">
        <v>6.0499873161377359E-2</v>
      </c>
      <c r="N19" s="114">
        <v>7.3687411311575109E-3</v>
      </c>
      <c r="O19" s="114">
        <v>-0.10972259953515047</v>
      </c>
      <c r="P19" s="114">
        <v>4.6883358423182177E-2</v>
      </c>
      <c r="Q19" s="114">
        <v>3.8933331131837008E-2</v>
      </c>
      <c r="R19" s="116">
        <v>4.9058271536584763E-2</v>
      </c>
      <c r="S19" s="55"/>
      <c r="T19" s="113">
        <v>-1.3971598717361429E-2</v>
      </c>
      <c r="U19" s="113">
        <v>-1.4123112659698026E-2</v>
      </c>
      <c r="V19" s="113">
        <v>-2.0262947080721926E-2</v>
      </c>
      <c r="W19" s="113">
        <v>-3.1263527487855321E-3</v>
      </c>
      <c r="X19" s="113">
        <v>2.7984174466853229E-3</v>
      </c>
      <c r="Y19" s="113">
        <v>2.4826789838337183E-2</v>
      </c>
      <c r="Z19" s="113">
        <v>1.3896713614951057E-5</v>
      </c>
      <c r="AA19" s="29">
        <v>4.3475217433598615E-3</v>
      </c>
      <c r="AB19" s="29">
        <v>2.250543457187747E-2</v>
      </c>
      <c r="AC19" s="114">
        <v>6.0256557953066191E-2</v>
      </c>
      <c r="AD19" s="114">
        <v>6.9941599132344337E-2</v>
      </c>
      <c r="AE19" s="114">
        <v>8.033413467786743E-2</v>
      </c>
      <c r="AF19" s="114">
        <v>1.609556848701886E-2</v>
      </c>
      <c r="AG19" s="114">
        <v>-0.10809123078295527</v>
      </c>
      <c r="AH19" s="114">
        <v>4.6101812955183598E-2</v>
      </c>
      <c r="AI19" s="114">
        <v>3.8312914442111178E-2</v>
      </c>
      <c r="AJ19" s="116">
        <v>4.7642902020999807E-2</v>
      </c>
      <c r="AK19" s="110"/>
      <c r="AL19" s="110"/>
      <c r="AM19" s="110"/>
      <c r="AN19" s="110"/>
      <c r="AO19" s="110"/>
      <c r="AP19" s="110"/>
      <c r="AQ19" s="110"/>
      <c r="AR19" s="110"/>
    </row>
    <row r="20" spans="1:44" s="109" customFormat="1" ht="15.75" customHeight="1" x14ac:dyDescent="0.25">
      <c r="A20" s="107" t="s">
        <v>56</v>
      </c>
      <c r="B20" s="113" t="s">
        <v>68</v>
      </c>
      <c r="C20" s="113" t="s">
        <v>68</v>
      </c>
      <c r="D20" s="113" t="s">
        <v>68</v>
      </c>
      <c r="E20" s="113" t="s">
        <v>68</v>
      </c>
      <c r="F20" s="113" t="s">
        <v>68</v>
      </c>
      <c r="G20" s="113" t="s">
        <v>68</v>
      </c>
      <c r="H20" s="113" t="s">
        <v>68</v>
      </c>
      <c r="I20" s="113" t="s">
        <v>68</v>
      </c>
      <c r="J20" s="113">
        <v>0.16066937512091314</v>
      </c>
      <c r="K20" s="114">
        <v>3.0835902991915992E-2</v>
      </c>
      <c r="L20" s="114">
        <v>2.692214406985205E-2</v>
      </c>
      <c r="M20" s="114">
        <v>-1.4800818768697844E-2</v>
      </c>
      <c r="N20" s="114">
        <v>-1.1587022534761068E-2</v>
      </c>
      <c r="O20" s="114">
        <v>-1.7543859649122806E-2</v>
      </c>
      <c r="P20" s="114">
        <v>-0.1071115865701119</v>
      </c>
      <c r="Q20" s="114">
        <v>-1.5038182994512607E-2</v>
      </c>
      <c r="R20" s="115">
        <v>-1.7955107085946741E-2</v>
      </c>
      <c r="S20" s="55"/>
      <c r="T20" s="113">
        <v>1.1378002528445006E-2</v>
      </c>
      <c r="U20" s="113">
        <v>3.3409090909090909E-2</v>
      </c>
      <c r="V20" s="113">
        <v>1.4295139652518143E-3</v>
      </c>
      <c r="W20" s="113">
        <v>2.8878884374656858E-2</v>
      </c>
      <c r="X20" s="113">
        <v>1.152614727854856E-2</v>
      </c>
      <c r="Y20" s="113">
        <v>2.9542097488921712E-2</v>
      </c>
      <c r="Z20" s="113">
        <v>5.0215208034433282E-3</v>
      </c>
      <c r="AA20" s="113">
        <v>0.19856327113286434</v>
      </c>
      <c r="AB20" s="113">
        <v>0.16066872491877446</v>
      </c>
      <c r="AC20" s="114">
        <v>3.0835909772584297E-2</v>
      </c>
      <c r="AD20" s="114">
        <v>2.692207870701218E-2</v>
      </c>
      <c r="AE20" s="114">
        <v>-1.4800407417998818E-2</v>
      </c>
      <c r="AF20" s="114">
        <v>-1.1587372315408257E-2</v>
      </c>
      <c r="AG20" s="114">
        <v>-1.7543934497335226E-2</v>
      </c>
      <c r="AH20" s="114">
        <v>-0.1071114771705791</v>
      </c>
      <c r="AI20" s="114">
        <v>-1.5037837767733795E-2</v>
      </c>
      <c r="AJ20" s="115">
        <v>-1.7955191846838567E-2</v>
      </c>
      <c r="AK20" s="110"/>
      <c r="AL20" s="110"/>
      <c r="AM20" s="110"/>
      <c r="AN20" s="110"/>
      <c r="AO20" s="110"/>
      <c r="AP20" s="110"/>
      <c r="AQ20" s="110"/>
      <c r="AR20" s="110"/>
    </row>
    <row r="21" spans="1:44" s="109" customFormat="1" ht="15.75" customHeight="1" x14ac:dyDescent="0.25">
      <c r="A21" s="107" t="s">
        <v>9</v>
      </c>
      <c r="B21" s="29">
        <v>6.5295169946332707E-2</v>
      </c>
      <c r="C21" s="29">
        <v>-6.801007556675058E-2</v>
      </c>
      <c r="D21" s="29">
        <v>0.18108108108108104</v>
      </c>
      <c r="E21" s="29">
        <v>-4.195270785659802E-2</v>
      </c>
      <c r="F21" s="29">
        <v>0.20143312101910837</v>
      </c>
      <c r="G21" s="29">
        <v>-0.1431411530815109</v>
      </c>
      <c r="H21" s="113">
        <v>0.14462490332559927</v>
      </c>
      <c r="I21" s="113">
        <v>-9.9324324324324254E-2</v>
      </c>
      <c r="J21" s="113">
        <v>2.5506376594148363E-2</v>
      </c>
      <c r="K21" s="114">
        <v>2.7066569129480741E-2</v>
      </c>
      <c r="L21" s="114">
        <v>-3.4188034188034268E-2</v>
      </c>
      <c r="M21" s="114">
        <v>-1.4749262536872319E-3</v>
      </c>
      <c r="N21" s="114">
        <v>-6.2776957163958633E-2</v>
      </c>
      <c r="O21" s="114">
        <v>1.5760441292355289E-3</v>
      </c>
      <c r="P21" s="114">
        <v>-0.13768686073957515</v>
      </c>
      <c r="Q21" s="114">
        <v>0.12910583941605847</v>
      </c>
      <c r="R21" s="116">
        <v>1.5757575757575779E-2</v>
      </c>
      <c r="S21" s="111"/>
      <c r="T21" s="29">
        <v>6.497890295358652E-2</v>
      </c>
      <c r="U21" s="29">
        <v>-6.4183835182250459E-2</v>
      </c>
      <c r="V21" s="29">
        <v>0.27180355630821335</v>
      </c>
      <c r="W21" s="29">
        <v>-2.7296937416777595E-2</v>
      </c>
      <c r="X21" s="29">
        <v>0.15263518138261473</v>
      </c>
      <c r="Y21" s="29">
        <v>-0.12470308788598575</v>
      </c>
      <c r="Z21" s="113">
        <v>0.15196743554952513</v>
      </c>
      <c r="AA21" s="113">
        <v>-4.2402826855123775E-2</v>
      </c>
      <c r="AB21" s="113">
        <v>-2.2755227552275454E-2</v>
      </c>
      <c r="AC21" s="114">
        <v>2.4543738200125901E-2</v>
      </c>
      <c r="AD21" s="114">
        <v>-3.624078624078627E-2</v>
      </c>
      <c r="AE21" s="114">
        <v>5.6086679413639151E-2</v>
      </c>
      <c r="AF21" s="114">
        <v>2.5950512975256558E-2</v>
      </c>
      <c r="AG21" s="114">
        <v>-3.7058823529411831E-2</v>
      </c>
      <c r="AH21" s="114">
        <v>-6.0476481368356615E-2</v>
      </c>
      <c r="AI21" s="114">
        <v>5.4291287386215824E-2</v>
      </c>
      <c r="AJ21" s="116">
        <v>6.382978723404252E-2</v>
      </c>
      <c r="AK21" s="110"/>
      <c r="AL21" s="110"/>
      <c r="AM21" s="110"/>
      <c r="AN21" s="110"/>
      <c r="AO21" s="110"/>
      <c r="AP21" s="110"/>
      <c r="AQ21" s="110"/>
      <c r="AR21" s="110"/>
    </row>
    <row r="22" spans="1:44" s="109" customFormat="1" ht="15.75" customHeight="1" x14ac:dyDescent="0.25">
      <c r="A22" s="107" t="s">
        <v>10</v>
      </c>
      <c r="B22" s="29">
        <v>2.2508038585209094E-2</v>
      </c>
      <c r="C22" s="29">
        <v>6.3941299790356329E-2</v>
      </c>
      <c r="D22" s="29">
        <v>8.3743842364532015E-2</v>
      </c>
      <c r="E22" s="29">
        <v>0.10384545454545456</v>
      </c>
      <c r="F22" s="29">
        <v>0.1267387562488162</v>
      </c>
      <c r="G22" s="29">
        <v>-3.6261439055053739E-2</v>
      </c>
      <c r="H22" s="113">
        <v>0.16630893963640775</v>
      </c>
      <c r="I22" s="113">
        <v>-0.12134946904323739</v>
      </c>
      <c r="J22" s="29">
        <v>1.9735453455498212E-2</v>
      </c>
      <c r="K22" s="114">
        <v>6.9133081367611329E-2</v>
      </c>
      <c r="L22" s="114">
        <v>9.6396316097560348E-3</v>
      </c>
      <c r="M22" s="114">
        <v>-3.2866950507430909E-2</v>
      </c>
      <c r="N22" s="114">
        <v>-4.5501328542885341E-2</v>
      </c>
      <c r="O22" s="114">
        <v>-3.6526683391843145E-2</v>
      </c>
      <c r="P22" s="114">
        <v>-5.9990417427762767E-2</v>
      </c>
      <c r="Q22" s="114">
        <v>6.7526945683384867E-2</v>
      </c>
      <c r="R22" s="115">
        <v>0.15082337444433758</v>
      </c>
      <c r="S22" s="111"/>
      <c r="T22" s="29">
        <v>4.3213633597078478E-2</v>
      </c>
      <c r="U22" s="29">
        <v>3.7922987164527418E-2</v>
      </c>
      <c r="V22" s="29">
        <v>6.8015739179314194E-2</v>
      </c>
      <c r="W22" s="29">
        <v>8.2289473684210482E-2</v>
      </c>
      <c r="X22" s="29">
        <v>1.1583631191188295E-2</v>
      </c>
      <c r="Y22" s="29">
        <v>-0.20214693991356467</v>
      </c>
      <c r="Z22" s="113">
        <v>0.1190537878011893</v>
      </c>
      <c r="AA22" s="113">
        <v>-0.10098209189881867</v>
      </c>
      <c r="AB22" s="29">
        <v>2.3990812775871163E-2</v>
      </c>
      <c r="AC22" s="114">
        <v>8.4059009887717542E-2</v>
      </c>
      <c r="AD22" s="114">
        <v>4.5322376541867722E-2</v>
      </c>
      <c r="AE22" s="114">
        <v>-1.803799497434206E-2</v>
      </c>
      <c r="AF22" s="114">
        <v>-1.9620249634974527E-2</v>
      </c>
      <c r="AG22" s="114">
        <v>-0.14858887978002772</v>
      </c>
      <c r="AH22" s="114">
        <v>-7.9670858061941588E-3</v>
      </c>
      <c r="AI22" s="114">
        <v>0.13423028656886746</v>
      </c>
      <c r="AJ22" s="115">
        <v>0.24899561232979972</v>
      </c>
      <c r="AK22" s="110"/>
      <c r="AL22" s="110"/>
      <c r="AM22" s="110"/>
      <c r="AN22" s="110"/>
      <c r="AO22" s="110"/>
      <c r="AP22" s="110"/>
      <c r="AQ22" s="110"/>
      <c r="AR22" s="110"/>
    </row>
    <row r="23" spans="1:44" s="109" customFormat="1" ht="15.75" customHeight="1" x14ac:dyDescent="0.25">
      <c r="A23" s="107" t="s">
        <v>57</v>
      </c>
      <c r="B23" s="29">
        <v>6.7647058823529324E-2</v>
      </c>
      <c r="C23" s="29">
        <v>0.11019283746556474</v>
      </c>
      <c r="D23" s="29">
        <v>6.5291563275434283E-2</v>
      </c>
      <c r="E23" s="29">
        <v>6.0998689765613595E-2</v>
      </c>
      <c r="F23" s="29">
        <v>7.1899012074643373E-2</v>
      </c>
      <c r="G23" s="29">
        <v>6.6420890937019861E-2</v>
      </c>
      <c r="H23" s="29">
        <v>3.4052810747484133E-2</v>
      </c>
      <c r="I23" s="29">
        <v>-1.7899628437397699E-3</v>
      </c>
      <c r="J23" s="29">
        <v>4.0286418444338022E-2</v>
      </c>
      <c r="K23" s="114">
        <v>3.959996740647008E-2</v>
      </c>
      <c r="L23" s="114">
        <v>3.2424347931618566E-2</v>
      </c>
      <c r="M23" s="114">
        <v>2.7247860617610274E-2</v>
      </c>
      <c r="N23" s="114">
        <v>-3.8152521732303483E-3</v>
      </c>
      <c r="O23" s="113">
        <v>1.3245209841514427E-2</v>
      </c>
      <c r="P23" s="113">
        <v>9.6372110722873078E-3</v>
      </c>
      <c r="Q23" s="113">
        <v>5.3109639491694446E-3</v>
      </c>
      <c r="R23" s="116">
        <v>1.7551709788064453E-3</v>
      </c>
      <c r="S23" s="111"/>
      <c r="T23" s="29">
        <v>6.7973856209150363E-2</v>
      </c>
      <c r="U23" s="29">
        <v>0.11015911872705018</v>
      </c>
      <c r="V23" s="29">
        <v>6.5187431091510414E-2</v>
      </c>
      <c r="W23" s="29">
        <v>6.0939319446241459E-2</v>
      </c>
      <c r="X23" s="29">
        <v>7.170731707317067E-2</v>
      </c>
      <c r="Y23" s="29">
        <v>6.6481565771506712E-2</v>
      </c>
      <c r="Z23" s="29">
        <v>3.405281128097435E-2</v>
      </c>
      <c r="AA23" s="29">
        <v>3.7556465887428393E-3</v>
      </c>
      <c r="AB23" s="29">
        <v>5.7528738062949891E-2</v>
      </c>
      <c r="AC23" s="114">
        <v>3.9599965781883233E-2</v>
      </c>
      <c r="AD23" s="114">
        <v>3.2424349047595877E-2</v>
      </c>
      <c r="AE23" s="114">
        <v>2.7247859133992369E-2</v>
      </c>
      <c r="AF23" s="114">
        <v>-3.815250057953946E-3</v>
      </c>
      <c r="AG23" s="113">
        <v>1.3245211054756073E-2</v>
      </c>
      <c r="AH23" s="113">
        <v>9.6372080722437296E-3</v>
      </c>
      <c r="AI23" s="113">
        <v>5.3109656784818063E-3</v>
      </c>
      <c r="AJ23" s="116">
        <v>1.7551682217386525E-3</v>
      </c>
      <c r="AK23" s="110"/>
      <c r="AL23" s="110"/>
      <c r="AM23" s="110"/>
      <c r="AN23" s="110"/>
      <c r="AO23" s="110"/>
      <c r="AP23" s="110"/>
      <c r="AQ23" s="110"/>
      <c r="AR23" s="110"/>
    </row>
    <row r="24" spans="1:44" s="109" customFormat="1" ht="15.75" customHeight="1" x14ac:dyDescent="0.25">
      <c r="A24" s="107" t="s">
        <v>58</v>
      </c>
      <c r="B24" s="29">
        <v>0.43504165148539836</v>
      </c>
      <c r="C24" s="29">
        <v>-0.11953610157471795</v>
      </c>
      <c r="D24" s="29">
        <v>-1.5572481739928602E-2</v>
      </c>
      <c r="E24" s="29">
        <v>0.31927011679716466</v>
      </c>
      <c r="F24" s="29">
        <v>-0.26358372242058042</v>
      </c>
      <c r="G24" s="29">
        <v>0.12352566393684633</v>
      </c>
      <c r="H24" s="113">
        <v>-3.3367911479944598E-2</v>
      </c>
      <c r="I24" s="113">
        <v>0.32391343230191383</v>
      </c>
      <c r="J24" s="29">
        <v>-0.11848149148878687</v>
      </c>
      <c r="K24" s="114">
        <v>-0.20507803371647504</v>
      </c>
      <c r="L24" s="114">
        <v>0.1222274723848023</v>
      </c>
      <c r="M24" s="114">
        <v>-0.11198148155621299</v>
      </c>
      <c r="N24" s="114">
        <v>-8.9202976008200721E-2</v>
      </c>
      <c r="O24" s="114">
        <v>0.15135825868084132</v>
      </c>
      <c r="P24" s="114">
        <v>7.5611144757709525E-2</v>
      </c>
      <c r="Q24" s="114">
        <v>0.234799570675506</v>
      </c>
      <c r="R24" s="115">
        <v>9.1443753407438044E-3</v>
      </c>
      <c r="S24" s="55"/>
      <c r="T24" s="29">
        <v>0.35963259280317267</v>
      </c>
      <c r="U24" s="29">
        <v>-0.10105255510360746</v>
      </c>
      <c r="V24" s="29">
        <v>-1.9093326403930614E-3</v>
      </c>
      <c r="W24" s="29">
        <v>0.27180079046555017</v>
      </c>
      <c r="X24" s="29">
        <v>-0.22820208811714271</v>
      </c>
      <c r="Y24" s="29">
        <v>0.10748847851591613</v>
      </c>
      <c r="Z24" s="113">
        <v>-2.3645089546997462E-2</v>
      </c>
      <c r="AA24" s="113">
        <v>0.27418774727250922</v>
      </c>
      <c r="AB24" s="29">
        <v>-0.10077154685735784</v>
      </c>
      <c r="AC24" s="114">
        <v>-0.17261355132363712</v>
      </c>
      <c r="AD24" s="114">
        <v>0.10369655655384122</v>
      </c>
      <c r="AE24" s="114">
        <v>-8.2187498587048019E-2</v>
      </c>
      <c r="AF24" s="114">
        <v>-4.8391208680051256E-2</v>
      </c>
      <c r="AG24" s="114">
        <v>0.15129463481430153</v>
      </c>
      <c r="AH24" s="114">
        <v>6.2936942291524717E-2</v>
      </c>
      <c r="AI24" s="114">
        <v>0.18693386176457605</v>
      </c>
      <c r="AJ24" s="115">
        <v>-1.034924652759192E-3</v>
      </c>
      <c r="AK24" s="110"/>
      <c r="AL24" s="110"/>
      <c r="AM24" s="110"/>
      <c r="AN24" s="110"/>
      <c r="AO24" s="110"/>
      <c r="AP24" s="110"/>
      <c r="AQ24" s="110"/>
      <c r="AR24" s="110"/>
    </row>
    <row r="25" spans="1:44" s="109" customFormat="1" ht="15.75" customHeight="1" x14ac:dyDescent="0.25">
      <c r="A25" s="107" t="s">
        <v>33</v>
      </c>
      <c r="B25" s="29">
        <v>6.0663149962321118E-2</v>
      </c>
      <c r="C25" s="29">
        <v>2.5577264653641168E-2</v>
      </c>
      <c r="D25" s="29">
        <v>4.0872878420505757E-2</v>
      </c>
      <c r="E25" s="29">
        <v>5.1960066555740356E-2</v>
      </c>
      <c r="F25" s="29">
        <v>1.8879265075257719E-2</v>
      </c>
      <c r="G25" s="29">
        <v>0.12138834209921691</v>
      </c>
      <c r="H25" s="113">
        <v>0.13021244313761329</v>
      </c>
      <c r="I25" s="113">
        <v>3.5253999789323656E-2</v>
      </c>
      <c r="J25" s="113">
        <v>8.2185603407477464E-2</v>
      </c>
      <c r="K25" s="114">
        <v>5.9673116512761921E-2</v>
      </c>
      <c r="L25" s="114">
        <v>-5.3824213195095307E-4</v>
      </c>
      <c r="M25" s="114">
        <v>-2.3924218322394268E-2</v>
      </c>
      <c r="N25" s="114">
        <v>1.9701132276242879E-2</v>
      </c>
      <c r="O25" s="114">
        <v>-8.8090582562227095E-3</v>
      </c>
      <c r="P25" s="114">
        <v>1.279837495622105E-2</v>
      </c>
      <c r="Q25" s="114">
        <v>2.9841003251514487E-3</v>
      </c>
      <c r="R25" s="116">
        <v>-8.4259547503526058E-3</v>
      </c>
      <c r="S25" s="111"/>
      <c r="T25" s="29">
        <v>7.5124232680502737E-2</v>
      </c>
      <c r="U25" s="29">
        <v>2.3926046764545978E-2</v>
      </c>
      <c r="V25" s="29">
        <v>3.8234200743494422E-2</v>
      </c>
      <c r="W25" s="29">
        <v>4.8746927741503181E-2</v>
      </c>
      <c r="X25" s="29">
        <v>1.7753542782867764E-2</v>
      </c>
      <c r="Y25" s="29">
        <v>0.11429317653035066</v>
      </c>
      <c r="Z25" s="113">
        <v>0.12338131507532707</v>
      </c>
      <c r="AA25" s="113">
        <v>3.3607381105060188E-2</v>
      </c>
      <c r="AB25" s="113">
        <v>8.7311869874734341E-2</v>
      </c>
      <c r="AC25" s="114">
        <v>5.7172742108138323E-2</v>
      </c>
      <c r="AD25" s="114">
        <v>-5.1690945271248747E-4</v>
      </c>
      <c r="AE25" s="114">
        <v>-2.2975525294234755E-2</v>
      </c>
      <c r="AF25" s="114">
        <v>1.8901532167348085E-2</v>
      </c>
      <c r="AG25" s="114">
        <v>-8.4581636277286654E-3</v>
      </c>
      <c r="AH25" s="114">
        <v>1.2284220619730432E-2</v>
      </c>
      <c r="AI25" s="114">
        <v>2.8656749474636083E-3</v>
      </c>
      <c r="AJ25" s="116">
        <v>-3.7771957687559726E-2</v>
      </c>
      <c r="AK25" s="110"/>
      <c r="AL25" s="110"/>
      <c r="AM25" s="110"/>
      <c r="AN25" s="110"/>
      <c r="AO25" s="110"/>
      <c r="AP25" s="110"/>
      <c r="AQ25" s="110"/>
      <c r="AR25" s="110"/>
    </row>
    <row r="26" spans="1:44" s="109" customFormat="1" ht="15.75" customHeight="1" x14ac:dyDescent="0.25">
      <c r="A26" s="107" t="s">
        <v>11</v>
      </c>
      <c r="B26" s="29">
        <v>2.6521060842433743E-2</v>
      </c>
      <c r="C26" s="29">
        <v>2.1276595744680937E-2</v>
      </c>
      <c r="D26" s="113">
        <v>2.3809523809523725E-2</v>
      </c>
      <c r="E26" s="113">
        <v>1.744186046511632E-2</v>
      </c>
      <c r="F26" s="113">
        <v>6.1221428571428559E-2</v>
      </c>
      <c r="G26" s="113">
        <v>-3.685779862826527E-2</v>
      </c>
      <c r="H26" s="113">
        <v>3.0951465809427318E-2</v>
      </c>
      <c r="I26" s="113">
        <v>4.3986063284618127E-2</v>
      </c>
      <c r="J26" s="113">
        <v>3.9905722244226047E-2</v>
      </c>
      <c r="K26" s="114">
        <v>2.9464469683252233E-2</v>
      </c>
      <c r="L26" s="114">
        <v>3.2399713727726036E-2</v>
      </c>
      <c r="M26" s="114">
        <v>-0.24538832099635771</v>
      </c>
      <c r="N26" s="114">
        <v>-0.10354223433242495</v>
      </c>
      <c r="O26" s="114">
        <v>6.3829787234042507E-2</v>
      </c>
      <c r="P26" s="114">
        <v>-0.10775510204081636</v>
      </c>
      <c r="Q26" s="114">
        <v>-6.9016468435498579E-2</v>
      </c>
      <c r="R26" s="116">
        <v>0.17142393851989798</v>
      </c>
      <c r="S26" s="55"/>
      <c r="T26" s="29">
        <v>2.67459138187221E-2</v>
      </c>
      <c r="U26" s="29">
        <v>2.0984081041968205E-2</v>
      </c>
      <c r="V26" s="113">
        <v>2.4096385542168718E-2</v>
      </c>
      <c r="W26" s="113">
        <v>1.7301038062283738E-2</v>
      </c>
      <c r="X26" s="113">
        <v>6.1224489795918366E-2</v>
      </c>
      <c r="Y26" s="113">
        <v>-3.685897435897436E-2</v>
      </c>
      <c r="Z26" s="113">
        <v>3.0948419301164765E-2</v>
      </c>
      <c r="AA26" s="113">
        <v>4.9063912201420236E-2</v>
      </c>
      <c r="AB26" s="113">
        <v>8.7692307692307694E-2</v>
      </c>
      <c r="AC26" s="114">
        <v>0.14738330975954744</v>
      </c>
      <c r="AD26" s="114">
        <v>3.8461538461538373E-2</v>
      </c>
      <c r="AE26" s="114">
        <v>4.6058879392212808E-2</v>
      </c>
      <c r="AF26" s="114">
        <v>3.5860190649114741E-2</v>
      </c>
      <c r="AG26" s="114">
        <v>1.8404907975460197E-2</v>
      </c>
      <c r="AH26" s="114">
        <v>-2.8829604130809022E-2</v>
      </c>
      <c r="AI26" s="114">
        <v>5.5361098803722282E-3</v>
      </c>
      <c r="AJ26" s="116">
        <v>-4.5955157424889634E-2</v>
      </c>
      <c r="AK26" s="110"/>
      <c r="AL26" s="110"/>
      <c r="AM26" s="110"/>
      <c r="AN26" s="110"/>
      <c r="AO26" s="110"/>
      <c r="AP26" s="110"/>
      <c r="AQ26" s="110"/>
      <c r="AR26" s="110"/>
    </row>
    <row r="27" spans="1:44" s="109" customFormat="1" ht="15.75" customHeight="1" x14ac:dyDescent="0.25">
      <c r="A27" s="107" t="s">
        <v>67</v>
      </c>
      <c r="B27" s="29">
        <v>0.22710218494813503</v>
      </c>
      <c r="C27" s="29">
        <v>8.354316546762583E-2</v>
      </c>
      <c r="D27" s="29">
        <v>1.1038260436550738E-2</v>
      </c>
      <c r="E27" s="29">
        <v>5.7215563946806755E-2</v>
      </c>
      <c r="F27" s="29">
        <v>3.3387685379300167E-3</v>
      </c>
      <c r="G27" s="29">
        <v>1.3774957436929277E-2</v>
      </c>
      <c r="H27" s="113">
        <v>6.5648854961832023E-2</v>
      </c>
      <c r="I27" s="113">
        <v>-3.2234957020057305E-2</v>
      </c>
      <c r="J27" s="113">
        <v>7.1613619541080767E-2</v>
      </c>
      <c r="K27" s="114">
        <v>2.8354342945950541E-2</v>
      </c>
      <c r="L27" s="114">
        <v>3.7350550779150509E-3</v>
      </c>
      <c r="M27" s="114">
        <v>-0.10063784798951644</v>
      </c>
      <c r="N27" s="114">
        <v>-4.3074946157712464E-2</v>
      </c>
      <c r="O27" s="114">
        <v>-4.9479814630505664E-3</v>
      </c>
      <c r="P27" s="114">
        <v>-3.8515460260143582E-2</v>
      </c>
      <c r="Q27" s="114">
        <v>3.3362279096414704E-2</v>
      </c>
      <c r="R27" s="115">
        <v>6.6939839674709067E-2</v>
      </c>
      <c r="S27" s="111"/>
      <c r="T27" s="29">
        <v>0.2648379052369077</v>
      </c>
      <c r="U27" s="29">
        <v>0.13091482649842279</v>
      </c>
      <c r="V27" s="29">
        <v>1.1576011157601091E-2</v>
      </c>
      <c r="W27" s="29">
        <v>5.4873845305390925E-2</v>
      </c>
      <c r="X27" s="29">
        <v>5.0973728924323686E-3</v>
      </c>
      <c r="Y27" s="29">
        <v>1.3654096228868623E-2</v>
      </c>
      <c r="Z27" s="113">
        <v>6.6067992302758061E-2</v>
      </c>
      <c r="AA27" s="113">
        <v>-3.2490974729241742E-2</v>
      </c>
      <c r="AB27" s="113">
        <v>8.0379353233830733E-2</v>
      </c>
      <c r="AC27" s="114">
        <v>2.8406965030939719E-2</v>
      </c>
      <c r="AD27" s="114">
        <v>3.7182357550654722E-3</v>
      </c>
      <c r="AE27" s="114">
        <v>-0.1006448651967413</v>
      </c>
      <c r="AF27" s="114">
        <v>-4.307193936763036E-2</v>
      </c>
      <c r="AG27" s="114">
        <v>-4.946227153222257E-3</v>
      </c>
      <c r="AH27" s="114">
        <v>-3.8518517071442604E-2</v>
      </c>
      <c r="AI27" s="114">
        <v>3.3364770023958379E-2</v>
      </c>
      <c r="AJ27" s="115">
        <v>6.6939052652551928E-2</v>
      </c>
      <c r="AK27" s="110"/>
      <c r="AL27" s="110"/>
      <c r="AM27" s="110"/>
      <c r="AN27" s="110"/>
      <c r="AO27" s="110"/>
      <c r="AP27" s="110"/>
      <c r="AQ27" s="110"/>
      <c r="AR27" s="110"/>
    </row>
    <row r="28" spans="1:44" s="109" customFormat="1" ht="15.75" customHeight="1" x14ac:dyDescent="0.25">
      <c r="A28" s="107" t="s">
        <v>12</v>
      </c>
      <c r="B28" s="29">
        <v>5.0454086781029266E-3</v>
      </c>
      <c r="C28" s="29">
        <v>4.5481927710843669E-3</v>
      </c>
      <c r="D28" s="29">
        <v>1.3212997111530917E-2</v>
      </c>
      <c r="E28" s="29">
        <v>6.2214549938347741E-2</v>
      </c>
      <c r="F28" s="29">
        <v>3.9542356196950235E-2</v>
      </c>
      <c r="G28" s="29">
        <v>9.2549580132213677E-2</v>
      </c>
      <c r="H28" s="113">
        <v>2.4938675388389186E-2</v>
      </c>
      <c r="I28" s="113">
        <v>0.16533462305544475</v>
      </c>
      <c r="J28" s="29">
        <v>0.12891970782482209</v>
      </c>
      <c r="K28" s="114">
        <v>8.5742498047470639E-2</v>
      </c>
      <c r="L28" s="114">
        <v>2.052811469689263E-2</v>
      </c>
      <c r="M28" s="114">
        <v>6.6141912024241689E-2</v>
      </c>
      <c r="N28" s="114">
        <v>-0.22523886958147427</v>
      </c>
      <c r="O28" s="114">
        <v>0.26659863246957172</v>
      </c>
      <c r="P28" s="114">
        <v>6.0960488022833971E-2</v>
      </c>
      <c r="Q28" s="114">
        <v>2.3079343638513626E-2</v>
      </c>
      <c r="R28" s="116">
        <v>-2.6256227559748865E-2</v>
      </c>
      <c r="S28" s="111"/>
      <c r="T28" s="29">
        <v>4.9627791563274966E-3</v>
      </c>
      <c r="U28" s="29">
        <v>4.0823045267489311E-3</v>
      </c>
      <c r="V28" s="29">
        <v>1.3205350995114629E-2</v>
      </c>
      <c r="W28" s="29">
        <v>6.2221395228425597E-2</v>
      </c>
      <c r="X28" s="29">
        <v>3.9536017304147832E-2</v>
      </c>
      <c r="Y28" s="29">
        <v>9.2549582750258291E-2</v>
      </c>
      <c r="Z28" s="113">
        <v>2.4939478678388648E-2</v>
      </c>
      <c r="AA28" s="113">
        <v>0.16907220622873587</v>
      </c>
      <c r="AB28" s="29">
        <v>0.14095741328865211</v>
      </c>
      <c r="AC28" s="114">
        <v>9.8213055704387389E-2</v>
      </c>
      <c r="AD28" s="114">
        <v>-1.3438443175860352E-2</v>
      </c>
      <c r="AE28" s="114">
        <v>0.11418247672117668</v>
      </c>
      <c r="AF28" s="114">
        <v>-0.22130690839529177</v>
      </c>
      <c r="AG28" s="114">
        <v>0.26609395474983116</v>
      </c>
      <c r="AH28" s="114">
        <v>6.3173876608013185E-2</v>
      </c>
      <c r="AI28" s="114">
        <v>2.3079339228742741E-2</v>
      </c>
      <c r="AJ28" s="116">
        <v>-2.6256224688652161E-2</v>
      </c>
      <c r="AK28" s="110"/>
      <c r="AL28" s="110"/>
      <c r="AM28" s="110"/>
      <c r="AN28" s="110"/>
      <c r="AO28" s="110"/>
      <c r="AP28" s="110"/>
      <c r="AQ28" s="110"/>
      <c r="AR28" s="110"/>
    </row>
    <row r="29" spans="1:44" s="109" customFormat="1" ht="15.75" customHeight="1" x14ac:dyDescent="0.25">
      <c r="A29" s="107" t="s">
        <v>13</v>
      </c>
      <c r="B29" s="113" t="s">
        <v>68</v>
      </c>
      <c r="C29" s="113" t="s">
        <v>68</v>
      </c>
      <c r="D29" s="113" t="s">
        <v>68</v>
      </c>
      <c r="E29" s="113" t="s">
        <v>68</v>
      </c>
      <c r="F29" s="113" t="s">
        <v>68</v>
      </c>
      <c r="G29" s="29">
        <v>0.12109862671660425</v>
      </c>
      <c r="H29" s="29">
        <v>2.4498886414253896E-2</v>
      </c>
      <c r="I29" s="113">
        <v>7.6086956521739135E-2</v>
      </c>
      <c r="J29" s="29">
        <v>2.8434343434343413E-2</v>
      </c>
      <c r="K29" s="114">
        <v>-7.8377449295290433E-2</v>
      </c>
      <c r="L29" s="114">
        <v>3.4102413811476864E-3</v>
      </c>
      <c r="M29" s="114">
        <v>-4.455419255482973E-2</v>
      </c>
      <c r="N29" s="114">
        <v>-3.0513561582925796E-2</v>
      </c>
      <c r="O29" s="114">
        <v>4.9303445508226795E-2</v>
      </c>
      <c r="P29" s="114">
        <v>2.6771567502595205E-2</v>
      </c>
      <c r="Q29" s="114">
        <v>0.11397860905656364</v>
      </c>
      <c r="R29" s="116">
        <v>5.8992118461905899E-2</v>
      </c>
      <c r="S29" s="111"/>
      <c r="T29" s="113" t="s">
        <v>68</v>
      </c>
      <c r="U29" s="113" t="s">
        <v>68</v>
      </c>
      <c r="V29" s="113" t="s">
        <v>68</v>
      </c>
      <c r="W29" s="113" t="s">
        <v>68</v>
      </c>
      <c r="X29" s="113" t="s">
        <v>68</v>
      </c>
      <c r="Y29" s="29">
        <v>8.919123204837491E-2</v>
      </c>
      <c r="Z29" s="29">
        <v>3.0534351145038167E-2</v>
      </c>
      <c r="AA29" s="113">
        <v>5.7239057239057242E-2</v>
      </c>
      <c r="AB29" s="29">
        <v>2.464968152866245E-2</v>
      </c>
      <c r="AC29" s="114">
        <v>-5.7624168583328181E-2</v>
      </c>
      <c r="AD29" s="114">
        <v>3.8258575197888884E-3</v>
      </c>
      <c r="AE29" s="114">
        <v>-3.328295439610978E-2</v>
      </c>
      <c r="AF29" s="114">
        <v>-2.2601366278081771E-2</v>
      </c>
      <c r="AG29" s="114">
        <v>3.6511579386605465E-2</v>
      </c>
      <c r="AH29" s="114">
        <v>2.2745571658615044E-2</v>
      </c>
      <c r="AI29" s="114">
        <v>0.11736534802860335</v>
      </c>
      <c r="AJ29" s="116">
        <v>8.3401831845937024E-2</v>
      </c>
      <c r="AK29" s="110"/>
      <c r="AL29" s="110"/>
      <c r="AM29" s="110"/>
      <c r="AN29" s="110"/>
      <c r="AO29" s="110"/>
      <c r="AP29" s="110"/>
      <c r="AQ29" s="110"/>
      <c r="AR29" s="110"/>
    </row>
    <row r="30" spans="1:44" s="109" customFormat="1" ht="15.75" customHeight="1" x14ac:dyDescent="0.25">
      <c r="A30" s="107" t="s">
        <v>59</v>
      </c>
      <c r="B30" s="29">
        <v>-1.884570082449951E-2</v>
      </c>
      <c r="C30" s="29">
        <v>-1.2004801920768308E-2</v>
      </c>
      <c r="D30" s="29">
        <v>-2.1871202916160355E-2</v>
      </c>
      <c r="E30" s="29">
        <v>-4.3478260869565216E-2</v>
      </c>
      <c r="F30" s="29">
        <v>-1.2824675324675287E-2</v>
      </c>
      <c r="G30" s="29">
        <v>2.2200296003946719E-2</v>
      </c>
      <c r="H30" s="29">
        <v>3.6036036036036001E-2</v>
      </c>
      <c r="I30" s="29">
        <v>5.5590062111801175E-2</v>
      </c>
      <c r="J30" s="29">
        <v>4.9573403942336051E-2</v>
      </c>
      <c r="K30" s="114">
        <v>-3.1814996496145824E-2</v>
      </c>
      <c r="L30" s="114">
        <v>-1.3752171395483499E-2</v>
      </c>
      <c r="M30" s="114">
        <v>5.7243505063849865E-3</v>
      </c>
      <c r="N30" s="114">
        <v>6.8593111500290889E-3</v>
      </c>
      <c r="O30" s="114">
        <v>-1.4494854326717313E-4</v>
      </c>
      <c r="P30" s="114">
        <v>-7.6296955639315904E-3</v>
      </c>
      <c r="Q30" s="114">
        <v>-9.5360099698096751E-3</v>
      </c>
      <c r="R30" s="115">
        <v>1.8624629924684152E-2</v>
      </c>
      <c r="S30" s="55"/>
      <c r="T30" s="29">
        <v>-1.8609742747673658E-2</v>
      </c>
      <c r="U30" s="29">
        <v>-1.2269938650306842E-2</v>
      </c>
      <c r="V30" s="29">
        <v>-2.3150762281197033E-2</v>
      </c>
      <c r="W30" s="29">
        <v>-4.046242774566474E-2</v>
      </c>
      <c r="X30" s="29">
        <v>-1.445783132530124E-2</v>
      </c>
      <c r="Y30" s="29">
        <v>2.2004889975550088E-2</v>
      </c>
      <c r="Z30" s="29">
        <v>6.4772727272727357E-2</v>
      </c>
      <c r="AA30" s="29">
        <v>5.4176262427680782E-2</v>
      </c>
      <c r="AB30" s="29">
        <v>5.2883974956706978E-2</v>
      </c>
      <c r="AC30" s="114">
        <v>-3.1376518218623424E-2</v>
      </c>
      <c r="AD30" s="114">
        <v>-1.3453500522466128E-2</v>
      </c>
      <c r="AE30" s="114">
        <v>1.4166556335231095E-2</v>
      </c>
      <c r="AF30" s="114">
        <v>3.4856396866840791E-2</v>
      </c>
      <c r="AG30" s="114">
        <v>1.0470543711366159E-2</v>
      </c>
      <c r="AH30" s="114">
        <v>3.8701622971286176E-3</v>
      </c>
      <c r="AI30" s="114">
        <v>3.1339385648551092E-2</v>
      </c>
      <c r="AJ30" s="115">
        <v>1.639937296515136E-2</v>
      </c>
      <c r="AK30" s="110"/>
      <c r="AL30" s="110"/>
      <c r="AM30" s="110"/>
      <c r="AN30" s="110"/>
      <c r="AO30" s="110"/>
      <c r="AP30" s="110"/>
      <c r="AQ30" s="110"/>
      <c r="AR30" s="110"/>
    </row>
    <row r="31" spans="1:44" s="109" customFormat="1" ht="15.75" customHeight="1" x14ac:dyDescent="0.25">
      <c r="A31" s="107" t="s">
        <v>60</v>
      </c>
      <c r="B31" s="29">
        <v>5.8659240958180842E-2</v>
      </c>
      <c r="C31" s="29">
        <v>-2.4976584452076752E-3</v>
      </c>
      <c r="D31" s="29">
        <v>-2.8169014084506998E-2</v>
      </c>
      <c r="E31" s="29">
        <v>0</v>
      </c>
      <c r="F31" s="29">
        <v>0</v>
      </c>
      <c r="G31" s="29">
        <v>0.35217391304347823</v>
      </c>
      <c r="H31" s="113">
        <v>0.19322377039418834</v>
      </c>
      <c r="I31" s="113">
        <v>8.0842357403064113E-2</v>
      </c>
      <c r="J31" s="113">
        <v>2.395078258460686E-2</v>
      </c>
      <c r="K31" s="114">
        <v>0.17112872135360899</v>
      </c>
      <c r="L31" s="114">
        <v>9.2981172756323782E-2</v>
      </c>
      <c r="M31" s="114">
        <v>2.6102578554318814E-2</v>
      </c>
      <c r="N31" s="114">
        <v>6.5604723814754906E-2</v>
      </c>
      <c r="O31" s="114">
        <v>6.9052835051546482E-2</v>
      </c>
      <c r="P31" s="114">
        <v>-3.0135549701849511E-6</v>
      </c>
      <c r="Q31" s="114">
        <v>0.21782191644592297</v>
      </c>
      <c r="R31" s="115">
        <v>0.19956398388076618</v>
      </c>
      <c r="S31" s="111"/>
      <c r="T31" s="29">
        <v>5.8661509220047495E-2</v>
      </c>
      <c r="U31" s="29">
        <v>-2.5009291865366839E-3</v>
      </c>
      <c r="V31" s="29">
        <v>-4.0418329712520179E-4</v>
      </c>
      <c r="W31" s="29">
        <v>0</v>
      </c>
      <c r="X31" s="29">
        <v>0</v>
      </c>
      <c r="Y31" s="29">
        <v>0.3522870861763962</v>
      </c>
      <c r="Z31" s="113">
        <v>0.19314146888432071</v>
      </c>
      <c r="AA31" s="113">
        <v>8.0828569191009461E-2</v>
      </c>
      <c r="AB31" s="113">
        <v>2.3951076363478225E-2</v>
      </c>
      <c r="AC31" s="114">
        <v>0.17112964124107458</v>
      </c>
      <c r="AD31" s="114">
        <v>9.2981172756323949E-2</v>
      </c>
      <c r="AE31" s="114">
        <v>2.6132494800549137E-2</v>
      </c>
      <c r="AF31" s="114">
        <v>6.55716095366322E-2</v>
      </c>
      <c r="AG31" s="114">
        <v>4.2063032613449375E-2</v>
      </c>
      <c r="AH31" s="114">
        <v>-9.5581885049441902E-4</v>
      </c>
      <c r="AI31" s="114">
        <v>0.22052702893025564</v>
      </c>
      <c r="AJ31" s="115">
        <v>0.19538929839744557</v>
      </c>
      <c r="AK31" s="110"/>
      <c r="AL31" s="110"/>
      <c r="AM31" s="110"/>
      <c r="AN31" s="110"/>
      <c r="AO31" s="110"/>
      <c r="AP31" s="110"/>
      <c r="AQ31" s="110"/>
      <c r="AR31" s="110"/>
    </row>
    <row r="32" spans="1:44" s="109" customFormat="1" ht="15.75" customHeight="1" x14ac:dyDescent="0.25">
      <c r="A32" s="112" t="s">
        <v>89</v>
      </c>
      <c r="B32" s="29">
        <v>8.9686098654707669E-3</v>
      </c>
      <c r="C32" s="29">
        <v>6.0740740740740658E-2</v>
      </c>
      <c r="D32" s="113">
        <v>0.10055865921787714</v>
      </c>
      <c r="E32" s="113">
        <v>0.17690355329949237</v>
      </c>
      <c r="F32" s="113">
        <v>4.9061893465602885E-2</v>
      </c>
      <c r="G32" s="113">
        <v>0.16414842224277928</v>
      </c>
      <c r="H32" s="113">
        <v>3.1078933427511883E-2</v>
      </c>
      <c r="I32" s="113">
        <v>-2.8686418907347098E-2</v>
      </c>
      <c r="J32" s="29">
        <v>9.6094507625848466E-2</v>
      </c>
      <c r="K32" s="114">
        <v>5.2762808654387421E-2</v>
      </c>
      <c r="L32" s="114">
        <v>7.0899228359691355E-2</v>
      </c>
      <c r="M32" s="114">
        <v>4.5730184775629776E-2</v>
      </c>
      <c r="N32" s="114">
        <v>-2.2103970528039356E-2</v>
      </c>
      <c r="O32" s="114">
        <v>7.6740616715491295E-4</v>
      </c>
      <c r="P32" s="114">
        <v>5.7859881491809075E-2</v>
      </c>
      <c r="Q32" s="114">
        <v>7.7627677100494244E-2</v>
      </c>
      <c r="R32" s="115">
        <v>6.7021341649850227E-2</v>
      </c>
      <c r="S32" s="55"/>
      <c r="T32" s="29">
        <v>9.9715099715100113E-3</v>
      </c>
      <c r="U32" s="29">
        <v>6.0648801128349743E-2</v>
      </c>
      <c r="V32" s="113">
        <v>0.1002659574468084</v>
      </c>
      <c r="W32" s="113">
        <v>0.17690355329949239</v>
      </c>
      <c r="X32" s="113">
        <v>4.9061893465602795E-2</v>
      </c>
      <c r="Y32" s="113">
        <v>0.16414842224277934</v>
      </c>
      <c r="Z32" s="113">
        <v>3.10789334275119E-2</v>
      </c>
      <c r="AA32" s="113">
        <v>-2.8686418907347133E-2</v>
      </c>
      <c r="AB32" s="29">
        <v>9.6094507625848605E-2</v>
      </c>
      <c r="AC32" s="114">
        <v>5.2762808654387552E-2</v>
      </c>
      <c r="AD32" s="114">
        <v>7.0899228359691341E-2</v>
      </c>
      <c r="AE32" s="114">
        <v>4.5730184775629436E-2</v>
      </c>
      <c r="AF32" s="114">
        <v>-2.210397052803921E-2</v>
      </c>
      <c r="AG32" s="114">
        <v>7.6740616715499784E-4</v>
      </c>
      <c r="AH32" s="114">
        <v>5.7859881491809012E-2</v>
      </c>
      <c r="AI32" s="114">
        <v>7.762767710049423E-2</v>
      </c>
      <c r="AJ32" s="115">
        <v>6.7021341649850075E-2</v>
      </c>
      <c r="AK32" s="110"/>
      <c r="AL32" s="110"/>
      <c r="AM32" s="110"/>
      <c r="AN32" s="110"/>
      <c r="AO32" s="110"/>
      <c r="AP32" s="110"/>
      <c r="AQ32" s="110"/>
      <c r="AR32" s="110"/>
    </row>
    <row r="33" spans="1:44" s="109" customFormat="1" ht="15.75" customHeight="1" thickBot="1" x14ac:dyDescent="0.3">
      <c r="A33" s="217" t="s">
        <v>18</v>
      </c>
      <c r="B33" s="218" t="s">
        <v>68</v>
      </c>
      <c r="C33" s="218" t="s">
        <v>68</v>
      </c>
      <c r="D33" s="218" t="s">
        <v>68</v>
      </c>
      <c r="E33" s="218" t="s">
        <v>68</v>
      </c>
      <c r="F33" s="218" t="s">
        <v>68</v>
      </c>
      <c r="G33" s="218" t="s">
        <v>68</v>
      </c>
      <c r="H33" s="218" t="s">
        <v>68</v>
      </c>
      <c r="I33" s="218" t="s">
        <v>68</v>
      </c>
      <c r="J33" s="218" t="s">
        <v>68</v>
      </c>
      <c r="K33" s="218" t="s">
        <v>68</v>
      </c>
      <c r="L33" s="218" t="s">
        <v>68</v>
      </c>
      <c r="M33" s="218" t="s">
        <v>68</v>
      </c>
      <c r="N33" s="218" t="s">
        <v>68</v>
      </c>
      <c r="O33" s="218" t="s">
        <v>68</v>
      </c>
      <c r="P33" s="218" t="s">
        <v>68</v>
      </c>
      <c r="Q33" s="218" t="s">
        <v>68</v>
      </c>
      <c r="R33" s="219" t="s">
        <v>68</v>
      </c>
      <c r="S33" s="108"/>
      <c r="T33" s="218">
        <v>2.8992878942014334E-2</v>
      </c>
      <c r="U33" s="218">
        <v>3.1187851337525361E-2</v>
      </c>
      <c r="V33" s="218">
        <v>5.3176071882455198E-2</v>
      </c>
      <c r="W33" s="218">
        <v>0.10114107883817436</v>
      </c>
      <c r="X33" s="218">
        <v>2.3878416180414648E-2</v>
      </c>
      <c r="Y33" s="218">
        <v>5.7487020119987652E-2</v>
      </c>
      <c r="Z33" s="218">
        <v>2.163663724985352E-2</v>
      </c>
      <c r="AA33" s="218">
        <v>6.0334738839242334E-3</v>
      </c>
      <c r="AB33" s="218">
        <v>1.2122199071070485E-2</v>
      </c>
      <c r="AC33" s="218">
        <v>1.3792941112249449E-2</v>
      </c>
      <c r="AD33" s="218">
        <v>2.0646862779810739E-2</v>
      </c>
      <c r="AE33" s="218">
        <v>3.2516307012247676E-2</v>
      </c>
      <c r="AF33" s="218">
        <v>1.0652890795197536E-2</v>
      </c>
      <c r="AG33" s="218">
        <v>-8.0926167792501006E-3</v>
      </c>
      <c r="AH33" s="218">
        <v>2.6949349589591193E-2</v>
      </c>
      <c r="AI33" s="218">
        <v>-1.3829488188506923E-3</v>
      </c>
      <c r="AJ33" s="219">
        <v>1.3054834933241709E-2</v>
      </c>
      <c r="AK33" s="110"/>
      <c r="AL33" s="110"/>
      <c r="AM33" s="110"/>
      <c r="AN33" s="110"/>
      <c r="AO33" s="110"/>
      <c r="AP33" s="110"/>
      <c r="AQ33" s="110"/>
      <c r="AR33" s="110"/>
    </row>
    <row r="34" spans="1:44" s="7" customFormat="1" ht="6" customHeight="1" thickTop="1" x14ac:dyDescent="0.3">
      <c r="A34" s="11"/>
      <c r="B34" s="31"/>
      <c r="C34" s="31"/>
      <c r="D34" s="28"/>
      <c r="E34" s="30"/>
      <c r="F34" s="28"/>
      <c r="G34" s="28"/>
      <c r="H34" s="26"/>
      <c r="I34" s="26"/>
      <c r="J34" s="26"/>
      <c r="K34" s="47"/>
      <c r="L34" s="47"/>
      <c r="M34" s="47"/>
      <c r="N34" s="47"/>
      <c r="O34" s="47"/>
      <c r="P34" s="47"/>
      <c r="Q34" s="47"/>
      <c r="R34" s="47"/>
      <c r="S34" s="23"/>
      <c r="T34" s="27"/>
      <c r="U34" s="27"/>
      <c r="V34" s="25"/>
      <c r="W34" s="21"/>
      <c r="X34" s="25"/>
      <c r="Y34" s="21"/>
      <c r="Z34" s="26"/>
      <c r="AA34" s="26"/>
      <c r="AB34" s="26"/>
      <c r="AC34" s="48"/>
      <c r="AD34" s="49"/>
      <c r="AE34" s="49"/>
      <c r="AF34" s="21"/>
      <c r="AG34" s="21"/>
      <c r="AH34" s="21"/>
      <c r="AI34" s="21"/>
      <c r="AJ34" s="21"/>
      <c r="AK34" s="32"/>
      <c r="AL34" s="32"/>
      <c r="AM34" s="32"/>
      <c r="AN34" s="32"/>
      <c r="AO34" s="32"/>
      <c r="AP34" s="32"/>
      <c r="AQ34" s="32"/>
      <c r="AR34" s="32"/>
    </row>
    <row r="35" spans="1:44" s="7" customFormat="1" ht="14" x14ac:dyDescent="0.3">
      <c r="A35" s="168" t="s">
        <v>77</v>
      </c>
      <c r="B35" s="26"/>
      <c r="C35" s="26"/>
      <c r="D35" s="26"/>
      <c r="E35" s="26"/>
      <c r="F35" s="26"/>
      <c r="G35" s="26"/>
      <c r="H35" s="26"/>
      <c r="I35" s="26"/>
      <c r="J35" s="26"/>
      <c r="K35" s="47"/>
      <c r="L35" s="47"/>
      <c r="M35" s="47"/>
      <c r="N35" s="47"/>
      <c r="O35" s="47"/>
      <c r="P35" s="47"/>
      <c r="Q35" s="47"/>
      <c r="R35" s="47"/>
      <c r="S35" s="23"/>
      <c r="T35" s="21"/>
      <c r="U35" s="21"/>
      <c r="V35" s="21"/>
      <c r="W35" s="15"/>
      <c r="X35" s="15"/>
      <c r="Y35" s="15"/>
      <c r="Z35" s="26"/>
      <c r="AA35" s="26"/>
      <c r="AB35" s="26"/>
      <c r="AC35" s="48"/>
      <c r="AD35" s="49"/>
      <c r="AE35" s="49"/>
      <c r="AF35" s="21"/>
      <c r="AG35" s="21"/>
      <c r="AH35" s="21"/>
      <c r="AI35" s="21"/>
      <c r="AJ35" s="21"/>
      <c r="AK35" s="32"/>
      <c r="AL35" s="32"/>
      <c r="AM35" s="32"/>
      <c r="AN35" s="32"/>
      <c r="AO35" s="32"/>
      <c r="AP35" s="32"/>
      <c r="AQ35" s="32"/>
      <c r="AR35" s="32"/>
    </row>
    <row r="36" spans="1:44" s="7" customFormat="1" x14ac:dyDescent="0.25">
      <c r="B36" s="26"/>
      <c r="C36" s="26"/>
      <c r="D36" s="15"/>
      <c r="E36" s="15"/>
      <c r="F36" s="15"/>
      <c r="G36" s="15"/>
      <c r="H36" s="15"/>
      <c r="I36" s="26"/>
      <c r="J36" s="29"/>
      <c r="K36" s="30"/>
      <c r="L36" s="30"/>
      <c r="M36" s="30"/>
      <c r="N36" s="30"/>
      <c r="O36" s="30"/>
      <c r="P36" s="30"/>
      <c r="Q36" s="30"/>
      <c r="R36" s="30"/>
      <c r="S36" s="24"/>
      <c r="T36" s="21"/>
      <c r="U36" s="21"/>
      <c r="V36" s="21"/>
      <c r="W36" s="21"/>
      <c r="X36" s="21"/>
      <c r="Y36" s="21"/>
      <c r="Z36" s="26"/>
      <c r="AA36" s="26"/>
      <c r="AB36" s="15"/>
      <c r="AC36" s="48"/>
      <c r="AD36" s="49"/>
      <c r="AE36" s="49"/>
      <c r="AF36" s="21"/>
      <c r="AG36" s="21"/>
      <c r="AH36" s="21"/>
      <c r="AI36" s="21"/>
      <c r="AJ36" s="21"/>
      <c r="AK36" s="32"/>
      <c r="AL36" s="32"/>
      <c r="AM36" s="32"/>
      <c r="AN36" s="32"/>
      <c r="AO36" s="32"/>
      <c r="AP36" s="32"/>
      <c r="AQ36" s="32"/>
      <c r="AR36" s="32"/>
    </row>
  </sheetData>
  <mergeCells count="2">
    <mergeCell ref="T3:AH3"/>
    <mergeCell ref="B3:P3"/>
  </mergeCells>
  <phoneticPr fontId="0" type="noConversion"/>
  <hyperlinks>
    <hyperlink ref="A35" location="Contents!A1" display="Return to Contents Page" xr:uid="{588AD521-2AD1-4635-94B1-5274658A0044}"/>
  </hyperlinks>
  <pageMargins left="0.78740157480314965" right="0.78740157480314965" top="0.78740157480314965" bottom="0.78740157480314965" header="0.51181102362204722" footer="0.51181102362204722"/>
  <pageSetup paperSize="9" scale="73" orientation="portrait" horizontalDpi="4294967292" r:id="rId1"/>
  <headerFooter alignWithMargins="0">
    <oddFooter>&amp;C61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231a19ba652f58ab4af251466fc28ff9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016580af11157f7c4be2a6e2c966dcc2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2025-09-25T14:39:11+00:00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QMA56DUQWX45-861680180-393098</_dlc_DocId>
    <_dlc_DocIdUrl xmlns="c278e07c-0436-44ae-bf20-0fa31c54bf35">
      <Url>https://beisgov.sharepoint.com/sites/EnergyStatistics/_layouts/15/DocIdRedir.aspx?ID=QMA56DUQWX45-861680180-393098</Url>
      <Description>QMA56DUQWX45-861680180-393098</Description>
    </_dlc_DocIdUrl>
  </documentManagement>
</p:properties>
</file>

<file path=customXml/itemProps1.xml><?xml version="1.0" encoding="utf-8"?>
<ds:datastoreItem xmlns:ds="http://schemas.openxmlformats.org/officeDocument/2006/customXml" ds:itemID="{76ED0014-13BC-4C29-9762-DC4F7B9256B5}"/>
</file>

<file path=customXml/itemProps2.xml><?xml version="1.0" encoding="utf-8"?>
<ds:datastoreItem xmlns:ds="http://schemas.openxmlformats.org/officeDocument/2006/customXml" ds:itemID="{CF92F843-1512-4127-B905-07A7ADB4894F}"/>
</file>

<file path=customXml/itemProps3.xml><?xml version="1.0" encoding="utf-8"?>
<ds:datastoreItem xmlns:ds="http://schemas.openxmlformats.org/officeDocument/2006/customXml" ds:itemID="{29E262F3-AE68-465A-8896-38F6373C4E3B}"/>
</file>

<file path=customXml/itemProps4.xml><?xml version="1.0" encoding="utf-8"?>
<ds:datastoreItem xmlns:ds="http://schemas.openxmlformats.org/officeDocument/2006/customXml" ds:itemID="{4C28163E-8376-46A6-851C-AD3B9D8B549E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Cover sheet</vt:lpstr>
      <vt:lpstr>Contents</vt:lpstr>
      <vt:lpstr>Table 5.5.1</vt:lpstr>
      <vt:lpstr>Annual Data OLD</vt:lpstr>
      <vt:lpstr>5.5.1 (excl. taxes)</vt:lpstr>
      <vt:lpstr>5.5.1 (inc. taxes)</vt:lpstr>
      <vt:lpstr>5.5.1 (% change excl. taxes)</vt:lpstr>
      <vt:lpstr>5.5.1 (% change inc. taxes)</vt:lpstr>
      <vt:lpstr> Annual % Changes OLD</vt:lpstr>
      <vt:lpstr>Exchange rates OLD</vt:lpstr>
      <vt:lpstr>Exchange rates</vt:lpstr>
      <vt:lpstr>Chart 5.5.1</vt:lpstr>
      <vt:lpstr>chart_data</vt:lpstr>
      <vt:lpstr>'Annual Data OLD'!Print_Area</vt:lpstr>
      <vt:lpstr>'Table 5.5.1'!Print_Area</vt:lpstr>
    </vt:vector>
  </TitlesOfParts>
  <Company>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mura0001</dc:creator>
  <cp:lastModifiedBy>Baxter, Claire (Energy Security)</cp:lastModifiedBy>
  <cp:lastPrinted>2018-06-25T15:03:47Z</cp:lastPrinted>
  <dcterms:created xsi:type="dcterms:W3CDTF">2001-05-09T14:17:21Z</dcterms:created>
  <dcterms:modified xsi:type="dcterms:W3CDTF">2025-09-25T14:39:33Z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2019-11-06T11:12:25Z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803db372-e5a3-4bb0-8021-000000978fe9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a18422f6-4874-4e90-95c0-7379fd00afb2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