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3"/>
  <workbookPr filterPrivacy="1" codeName="ThisWorkbook" defaultThemeVersion="124226"/>
  <xr:revisionPtr revIDLastSave="174" documentId="13_ncr:1_{0C0FEDD6-18A7-4A19-8988-3195B96F9337}" xr6:coauthVersionLast="47" xr6:coauthVersionMax="47" xr10:uidLastSave="{9D9DF59B-0EFE-4D56-8D5C-D38B208D0936}"/>
  <workbookProtection workbookAlgorithmName="SHA-512" workbookHashValue="xYIaJUCJXHjfLtTYs1iIvXxaBd1VQcsHyLkr0llxF7yh2K4UhnScCeHc5xwMx6DERWjurEYOLghH8+H/5QEm9A==" workbookSaltValue="iU9LQ24RaxFQJuaRpRVBsA==" workbookSpinCount="100000" lockStructure="1"/>
  <bookViews>
    <workbookView xWindow="22920" yWindow="-120" windowWidth="29040" windowHeight="15840" tabRatio="696" firstSheet="1" activeTab="1" xr2:uid="{00000000-000D-0000-FFFF-FFFF00000000}"/>
  </bookViews>
  <sheets>
    <sheet name="Config" sheetId="12" state="hidden" r:id="rId1"/>
    <sheet name="Cover_sheet" sheetId="9" r:id="rId2"/>
    <sheet name="Contents" sheetId="10" r:id="rId3"/>
    <sheet name="Data" sheetId="11" r:id="rId4"/>
    <sheet name="FIRE0908" sheetId="4" r:id="rId5"/>
    <sheet name="FIRE0908_working" sheetId="3" state="hidden" r:id="rId6"/>
  </sheets>
  <definedNames>
    <definedName name="_xlnm.Print_Area" localSheetId="2">Contents!$A$1:$E$10</definedName>
    <definedName name="_xlnm.Print_Area" localSheetId="4">FIRE0908!$A$1:$N$38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4" l="1"/>
  <c r="D7" i="10"/>
  <c r="D6" i="10"/>
  <c r="A2" i="10"/>
  <c r="A10" i="9"/>
  <c r="A9" i="9"/>
  <c r="A8" i="9"/>
  <c r="A3" i="9"/>
  <c r="H11" i="3" l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I11" i="3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G11" i="3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A4" i="3" l="1"/>
  <c r="C11" i="3" l="1"/>
  <c r="D11" i="3"/>
  <c r="D8" i="4" s="1"/>
  <c r="D15" i="3"/>
  <c r="D12" i="4" s="1"/>
  <c r="D19" i="3"/>
  <c r="D16" i="4" s="1"/>
  <c r="D23" i="3"/>
  <c r="D20" i="4" s="1"/>
  <c r="D27" i="3"/>
  <c r="D24" i="4" s="1"/>
  <c r="E11" i="3"/>
  <c r="E8" i="4" s="1"/>
  <c r="E15" i="3"/>
  <c r="E12" i="4" s="1"/>
  <c r="E19" i="3"/>
  <c r="E16" i="4" s="1"/>
  <c r="E23" i="3"/>
  <c r="E20" i="4" s="1"/>
  <c r="E27" i="3"/>
  <c r="E24" i="4" s="1"/>
  <c r="C12" i="3"/>
  <c r="C16" i="3"/>
  <c r="C20" i="3"/>
  <c r="C24" i="3"/>
  <c r="C28" i="3"/>
  <c r="D16" i="3"/>
  <c r="D13" i="4" s="1"/>
  <c r="D20" i="3"/>
  <c r="D17" i="4" s="1"/>
  <c r="D24" i="3"/>
  <c r="D21" i="4" s="1"/>
  <c r="D28" i="3"/>
  <c r="D25" i="4" s="1"/>
  <c r="E12" i="3"/>
  <c r="E9" i="4" s="1"/>
  <c r="E16" i="3"/>
  <c r="E13" i="4" s="1"/>
  <c r="E20" i="3"/>
  <c r="E17" i="4" s="1"/>
  <c r="E24" i="3"/>
  <c r="E21" i="4" s="1"/>
  <c r="E28" i="3"/>
  <c r="E25" i="4" s="1"/>
  <c r="C13" i="3"/>
  <c r="C17" i="3"/>
  <c r="C21" i="3"/>
  <c r="C25" i="3"/>
  <c r="C29" i="3"/>
  <c r="D13" i="3"/>
  <c r="D10" i="4" s="1"/>
  <c r="D17" i="3"/>
  <c r="D14" i="4" s="1"/>
  <c r="D21" i="3"/>
  <c r="D18" i="4" s="1"/>
  <c r="D25" i="3"/>
  <c r="D22" i="4" s="1"/>
  <c r="D29" i="3"/>
  <c r="D26" i="4" s="1"/>
  <c r="E13" i="3"/>
  <c r="E10" i="4" s="1"/>
  <c r="E17" i="3"/>
  <c r="E14" i="4" s="1"/>
  <c r="E21" i="3"/>
  <c r="E18" i="4" s="1"/>
  <c r="E25" i="3"/>
  <c r="E22" i="4" s="1"/>
  <c r="E29" i="3"/>
  <c r="E26" i="4" s="1"/>
  <c r="C14" i="3"/>
  <c r="C18" i="3"/>
  <c r="C22" i="3"/>
  <c r="C26" i="3"/>
  <c r="D10" i="3"/>
  <c r="D14" i="3"/>
  <c r="D11" i="4" s="1"/>
  <c r="D18" i="3"/>
  <c r="D15" i="4" s="1"/>
  <c r="D22" i="3"/>
  <c r="D19" i="4" s="1"/>
  <c r="D26" i="3"/>
  <c r="D23" i="4" s="1"/>
  <c r="E10" i="3"/>
  <c r="E14" i="3"/>
  <c r="E11" i="4" s="1"/>
  <c r="E18" i="3"/>
  <c r="E15" i="4" s="1"/>
  <c r="E22" i="3"/>
  <c r="E19" i="4" s="1"/>
  <c r="E26" i="3"/>
  <c r="E23" i="4" s="1"/>
  <c r="C10" i="3"/>
  <c r="C15" i="3"/>
  <c r="C19" i="3"/>
  <c r="C23" i="3"/>
  <c r="C27" i="3"/>
  <c r="D12" i="3"/>
  <c r="D9" i="4" s="1"/>
  <c r="C26" i="4" l="1"/>
  <c r="B29" i="3"/>
  <c r="B26" i="4" s="1"/>
  <c r="B27" i="3"/>
  <c r="B24" i="4" s="1"/>
  <c r="C24" i="4"/>
  <c r="C13" i="4"/>
  <c r="B16" i="3"/>
  <c r="B13" i="4" s="1"/>
  <c r="C12" i="4"/>
  <c r="B15" i="3"/>
  <c r="B12" i="4" s="1"/>
  <c r="C7" i="4"/>
  <c r="B10" i="3"/>
  <c r="C9" i="3"/>
  <c r="C6" i="4" s="1"/>
  <c r="B23" i="3"/>
  <c r="B20" i="4" s="1"/>
  <c r="C20" i="4"/>
  <c r="C25" i="4"/>
  <c r="B28" i="3"/>
  <c r="B25" i="4" s="1"/>
  <c r="C23" i="4"/>
  <c r="B26" i="3"/>
  <c r="B23" i="4" s="1"/>
  <c r="C8" i="4"/>
  <c r="B11" i="3"/>
  <c r="B8" i="4" s="1"/>
  <c r="C17" i="4"/>
  <c r="B20" i="3"/>
  <c r="B17" i="4" s="1"/>
  <c r="C10" i="4"/>
  <c r="B13" i="3"/>
  <c r="B10" i="4" s="1"/>
  <c r="C16" i="4"/>
  <c r="B19" i="3"/>
  <c r="B16" i="4" s="1"/>
  <c r="C15" i="4"/>
  <c r="B18" i="3"/>
  <c r="B15" i="4" s="1"/>
  <c r="C11" i="4"/>
  <c r="B14" i="3"/>
  <c r="B11" i="4" s="1"/>
  <c r="C18" i="4"/>
  <c r="B21" i="3"/>
  <c r="B18" i="4" s="1"/>
  <c r="E7" i="4"/>
  <c r="E9" i="3"/>
  <c r="E6" i="4" s="1"/>
  <c r="C21" i="4"/>
  <c r="B24" i="3"/>
  <c r="B21" i="4" s="1"/>
  <c r="D7" i="4"/>
  <c r="D9" i="3"/>
  <c r="D6" i="4" s="1"/>
  <c r="C9" i="4"/>
  <c r="B12" i="3"/>
  <c r="B9" i="4" s="1"/>
  <c r="C19" i="4"/>
  <c r="B22" i="3"/>
  <c r="B19" i="4" s="1"/>
  <c r="C22" i="4"/>
  <c r="B25" i="3"/>
  <c r="B22" i="4" s="1"/>
  <c r="C14" i="4"/>
  <c r="B17" i="3"/>
  <c r="B14" i="4" s="1"/>
  <c r="B7" i="4" l="1"/>
  <c r="B9" i="3"/>
  <c r="B6" i="4" s="1"/>
</calcChain>
</file>

<file path=xl/sharedStrings.xml><?xml version="1.0" encoding="utf-8"?>
<sst xmlns="http://schemas.openxmlformats.org/spreadsheetml/2006/main" count="209" uniqueCount="162">
  <si>
    <t>Pubdate</t>
  </si>
  <si>
    <t>25 September  2025</t>
  </si>
  <si>
    <t>Upcoming date</t>
  </si>
  <si>
    <t>Autumn 2026</t>
  </si>
  <si>
    <t>Datacut date</t>
  </si>
  <si>
    <t>1 May 2025</t>
  </si>
  <si>
    <t>Responsible statistician</t>
  </si>
  <si>
    <t>Mateus Ochoa</t>
  </si>
  <si>
    <t>year ending month</t>
  </si>
  <si>
    <t>March</t>
  </si>
  <si>
    <t xml:space="preserve">year    </t>
  </si>
  <si>
    <t>previous year ending month</t>
  </si>
  <si>
    <t>2024/25</t>
  </si>
  <si>
    <t>previous year ending year</t>
  </si>
  <si>
    <t>financial year</t>
  </si>
  <si>
    <t>Detailed analysis of non-fire incidents</t>
  </si>
  <si>
    <t>Table 0908</t>
  </si>
  <si>
    <t>Responsible Statistician: Mateus Ochoa</t>
  </si>
  <si>
    <t>firestatistics@communities.gov.uk</t>
  </si>
  <si>
    <t>Press enquiries: NewsDesk@communities.gov.uk</t>
  </si>
  <si>
    <t>Contents</t>
  </si>
  <si>
    <t>We’re always looking to improve the accessibility of our documents.</t>
  </si>
  <si>
    <t>If you find any problems, or have any feedback, relating to accessibility</t>
  </si>
  <si>
    <t>Please email us at firestatistics@communities.gov.uk</t>
  </si>
  <si>
    <t xml:space="preserve">To access data tables, select the table number or tabs. </t>
  </si>
  <si>
    <t>Cover sheet</t>
  </si>
  <si>
    <t>Sheet</t>
  </si>
  <si>
    <t>Title</t>
  </si>
  <si>
    <t>Detail</t>
  </si>
  <si>
    <t>Period covered</t>
  </si>
  <si>
    <t>National Statistics?</t>
  </si>
  <si>
    <t>Data</t>
  </si>
  <si>
    <t>Raw data for 0908</t>
  </si>
  <si>
    <t>It is possible to create pivot tables from the data worksheets by using the insert pivot table function.</t>
  </si>
  <si>
    <t>Yes</t>
  </si>
  <si>
    <t>FIRE0908</t>
  </si>
  <si>
    <t>Rescues in flooding or other water incidents, by age and gender, England</t>
  </si>
  <si>
    <t>Shows the number of rescues in flooding or other water incidents, by age and gender.</t>
  </si>
  <si>
    <t>FINANCIAL_YEAR</t>
  </si>
  <si>
    <t>FLOODING_WATER_RESCUES_MALE_0TO4</t>
  </si>
  <si>
    <t>FLOODING_WATER_RESCUES_FEMALE_0TO4</t>
  </si>
  <si>
    <t>FLOODING_WATER_RESCUES_UNKNOWN_0TO4</t>
  </si>
  <si>
    <t>FLOODING_WATER_RESCUES_MALE_5TO9</t>
  </si>
  <si>
    <t>FLOODING_WATER_RESCUES_FEMALE_5TO9</t>
  </si>
  <si>
    <t>FLOODING_WATER_RESCUES_UNKNOWN_5TO9</t>
  </si>
  <si>
    <t>FLOODING_WATER_RESCUES_MALE_10TO14</t>
  </si>
  <si>
    <t>FLOODING_WATER_RESCUES_FEMALE_10TO14</t>
  </si>
  <si>
    <t>FLOODING_WATER_RESCUES_UNKNOWN_10TO14</t>
  </si>
  <si>
    <t>FLOODING_WATER_RESCUES_MALE_15TO19</t>
  </si>
  <si>
    <t>FLOODING_WATER_RESCUES_FEMALE_15TO19</t>
  </si>
  <si>
    <t>FLOODING_WATER_RESCUES_UNKNOWN_15TO19</t>
  </si>
  <si>
    <t>FLOODING_WATER_RESCUES_MALE_20TO24</t>
  </si>
  <si>
    <t>FLOODING_WATER_RESCUES_FEMALE_20TO24</t>
  </si>
  <si>
    <t>FLOODING_WATER_RESCUES_UNKNOWN_20TO24</t>
  </si>
  <si>
    <t>FLOODING_WATER_RESCUES_MALE_25TO29</t>
  </si>
  <si>
    <t>FLOODING_WATER_RESCUES_FEMALE_25TO29</t>
  </si>
  <si>
    <t>FLOODING_WATER_RESCUES_UNKNOWN_25TO29</t>
  </si>
  <si>
    <t>FLOODING_WATER_RESCUES_MALE_30TO34</t>
  </si>
  <si>
    <t>FLOODING_WATER_RESCUES_FEMALE_30TO34</t>
  </si>
  <si>
    <t>FLOODING_WATER_RESCUES_UNKNOWN_30TO34</t>
  </si>
  <si>
    <t>FLOODING_WATER_RESCUES_MALE_35TO39</t>
  </si>
  <si>
    <t>FLOODING_WATER_RESCUES_FEMALE_35TO39</t>
  </si>
  <si>
    <t>FLOODING_WATER_RESCUES_UNKNOWN_35TO39</t>
  </si>
  <si>
    <t>FLOODING_WATER_RESCUES_MALE_40TO44</t>
  </si>
  <si>
    <t>FLOODING_WATER_RESCUES_FEMALE_40TO44</t>
  </si>
  <si>
    <t>FLOODING_WATER_RESCUES_UNKNOWN_40TO44</t>
  </si>
  <si>
    <t>FLOODING_WATER_RESCUES_MALE_45TO49</t>
  </si>
  <si>
    <t>FLOODING_WATER_RESCUES_FEMALE_45TO49</t>
  </si>
  <si>
    <t>FLOODING_WATER_RESCUES_UNKNOWN_45TO49</t>
  </si>
  <si>
    <t>FLOODING_WATER_RESCUES_MALE_50TO54</t>
  </si>
  <si>
    <t>FLOODING_WATER_RESCUES_FEMALE_50TO54</t>
  </si>
  <si>
    <t>FLOODING_WATER_RESCUES_UNKNOWN_50TO54</t>
  </si>
  <si>
    <t>FLOODING_WATER_RESCUES_MALE_55TO59</t>
  </si>
  <si>
    <t>FLOODING_WATER_RESCUES_FEMALE_55TO59</t>
  </si>
  <si>
    <t>FLOODING_WATER_RESCUES_UNKNOWN_55TO59</t>
  </si>
  <si>
    <t>FLOODING_WATER_RESCUES_MALE_60TO64</t>
  </si>
  <si>
    <t>FLOODING_WATER_RESCUES_FEMALE_60TO64</t>
  </si>
  <si>
    <t>FLOODING_WATER_RESCUES_UNKNOWN_60TO64</t>
  </si>
  <si>
    <t>FLOODING_WATER_RESCUES_MALE_65TO69</t>
  </si>
  <si>
    <t>FLOODING_WATER_RESCUES_FEMALE_65TO69</t>
  </si>
  <si>
    <t>FLOODING_WATER_RESCUES_UNKNOWN_65TO69</t>
  </si>
  <si>
    <t>FLOODING_WATER_RESCUES_MALE_70TO74</t>
  </si>
  <si>
    <t>FLOODING_WATER_RESCUES_FEMALE_70TO74</t>
  </si>
  <si>
    <t>FLOODING_WATER_RESCUES_UNKNOWN_70TO74</t>
  </si>
  <si>
    <t>FLOODING_WATER_RESCUES_MALE_75TO79</t>
  </si>
  <si>
    <t>FLOODING_WATER_RESCUES_FEMALE_75TO79</t>
  </si>
  <si>
    <t>FLOODING_WATER_RESCUES_UNKNOWN_75TO79</t>
  </si>
  <si>
    <t>FLOODING_WATER_RESCUES_MALE_80TO84</t>
  </si>
  <si>
    <t>FLOODING_WATER_RESCUES_FEMALE_80TO84</t>
  </si>
  <si>
    <t>FLOODING_WATER_RESCUES_UNKNOWN_80TO84</t>
  </si>
  <si>
    <t>FLOODING_WATER_RESCUES_MALE_85TO89</t>
  </si>
  <si>
    <t>FLOODING_WATER_RESCUES_FEMALE_85TO89</t>
  </si>
  <si>
    <t>FLOODING_WATER_RESCUES_UNKNOWN_85TO89</t>
  </si>
  <si>
    <t>FLOODING_WATER_RESCUES_MALE_90PLUS</t>
  </si>
  <si>
    <t>FLOODING_WATER_RESCUES_FEMALE_90PLUS</t>
  </si>
  <si>
    <t>FLOODING_WATER_RESCUES_UNKNOWN_90PLUS</t>
  </si>
  <si>
    <t>FLOODING_WATER_RESCUES_MALE_UNKNOWN</t>
  </si>
  <si>
    <t>FLOODING_WATER_RESCUES_FEMALE_UNKNOWN</t>
  </si>
  <si>
    <t>FLOODING_WATER_RESCUES_UNKNOWN_UNKNOWN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</si>
  <si>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</si>
  <si>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</si>
  <si>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</si>
  <si>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</si>
  <si>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</si>
  <si>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</si>
  <si>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</si>
  <si>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</si>
  <si>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</si>
  <si>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</si>
  <si>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</si>
  <si>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</si>
  <si>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</si>
  <si>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</si>
  <si>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r>
      <t>FIRE STATISTICS TABLE 0908: Rescues</t>
    </r>
    <r>
      <rPr>
        <b/>
        <vertAlign val="superscript"/>
        <sz val="12"/>
        <rFont val="Arial Black"/>
        <family val="2"/>
      </rPr>
      <t>1</t>
    </r>
    <r>
      <rPr>
        <b/>
        <sz val="12"/>
        <rFont val="Arial Black"/>
        <family val="2"/>
      </rPr>
      <t xml:space="preserve"> in flooding or other water incidents, by age and gender, England</t>
    </r>
  </si>
  <si>
    <t>Select a year from the drop-down list below:</t>
  </si>
  <si>
    <r>
      <t>Age</t>
    </r>
    <r>
      <rPr>
        <vertAlign val="superscript"/>
        <sz val="12"/>
        <color theme="1"/>
        <rFont val="Arial"/>
        <family val="2"/>
      </rPr>
      <t>2</t>
    </r>
  </si>
  <si>
    <t>Total</t>
  </si>
  <si>
    <t>Male</t>
  </si>
  <si>
    <t>Female</t>
  </si>
  <si>
    <t>Not Known</t>
  </si>
  <si>
    <t>0 to 4</t>
  </si>
  <si>
    <t>5 to 9</t>
  </si>
  <si>
    <t>10 to 14</t>
  </si>
  <si>
    <t>15 to 19</t>
  </si>
  <si>
    <t>20 to 24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</si>
  <si>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</si>
  <si>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</si>
  <si>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</si>
  <si>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</si>
  <si>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</si>
  <si>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</si>
  <si>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</si>
  <si>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</si>
  <si>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</si>
  <si>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70 to 74</t>
  </si>
  <si>
    <t>75 to 79</t>
  </si>
  <si>
    <t>80 to 84</t>
  </si>
  <si>
    <t>85 to 89</t>
  </si>
  <si>
    <t>90 and over</t>
  </si>
  <si>
    <t>Not known</t>
  </si>
  <si>
    <t>1 A rescue is where a person has received physical assistance to get clear of the area involved in the incident.</t>
  </si>
  <si>
    <t xml:space="preserve">2 Shropshire, Staffordshire and West Midlands fire and rescue services do not record victim age for non-fire incidents in </t>
  </si>
  <si>
    <t>the Incident Recording System (IRS), therefore their victim ages have been recorded as "Not known".</t>
  </si>
  <si>
    <t>General note:</t>
  </si>
  <si>
    <t xml:space="preserve">Fire data (including non-fire incidents) are collected by the Incident Recording System (IRS) which collects information on all incidents attended by fire and rescue services. For a variety of reasons some records take longer </t>
  </si>
  <si>
    <t xml:space="preserve"> than others for fire services to upload to the IRS and therefore totals are constantly being amended (by relatively small numbers).</t>
  </si>
  <si>
    <t>The full set of fire statistics releases, tables and guidance can be found on our landing page, here-</t>
  </si>
  <si>
    <t>https://www.gov.uk/government/collections/fire-statistics</t>
  </si>
  <si>
    <t>The statistics in this table are National Statistics.</t>
  </si>
  <si>
    <t>Source: Incident Recording System</t>
  </si>
  <si>
    <t>Contact: FireStatistics@communities.gov.uk</t>
  </si>
  <si>
    <t>end of table</t>
  </si>
  <si>
    <t>Last updated: 31 January 2019</t>
  </si>
  <si>
    <t>Next update: Winter 2019/20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</si>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</sst>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22"/>
      <color rgb="FF0000FF"/>
      <name val="Arial"/>
      <family val="2"/>
    </font>
    <font>
      <sz val="18"/>
      <color rgb="FF0000FF"/>
      <name val="Arial"/>
      <family val="2"/>
    </font>
    <font>
      <sz val="14"/>
      <color rgb="FF000000"/>
      <name val="Arial"/>
      <family val="2"/>
    </font>
    <font>
      <b/>
      <sz val="18"/>
      <color rgb="FF0000FF"/>
      <name val="Arial"/>
      <family val="2"/>
    </font>
    <font>
      <sz val="10"/>
      <color rgb="FF0000FF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rgb="FF0563C1"/>
      <name val="Calibri"/>
      <family val="2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 Black"/>
      <family val="2"/>
    </font>
    <font>
      <b/>
      <vertAlign val="superscript"/>
      <sz val="12"/>
      <name val="Arial Black"/>
      <family val="2"/>
    </font>
    <font>
      <u/>
      <sz val="11"/>
      <color theme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6" fillId="0" borderId="0" applyNumberFormat="0" applyBorder="0" applyProtection="0"/>
    <xf numFmtId="0" fontId="5" fillId="0" borderId="0" applyNumberFormat="0" applyBorder="0" applyProtection="0"/>
    <xf numFmtId="0" fontId="1" fillId="0" borderId="0" applyNumberFormat="0" applyFont="0" applyBorder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 applyNumberFormat="0" applyBorder="0" applyProtection="0"/>
    <xf numFmtId="0" fontId="1" fillId="0" borderId="0"/>
    <xf numFmtId="0" fontId="1" fillId="0" borderId="0" applyNumberFormat="0" applyFont="0" applyBorder="0" applyProtection="0"/>
  </cellStyleXfs>
  <cellXfs count="62">
    <xf numFmtId="0" fontId="0" fillId="0" borderId="0" xfId="0"/>
    <xf numFmtId="0" fontId="5" fillId="4" borderId="0" xfId="5" applyFont="1" applyFill="1"/>
    <xf numFmtId="0" fontId="10" fillId="0" borderId="0" xfId="6" applyFont="1" applyAlignment="1">
      <alignment vertical="center"/>
    </xf>
    <xf numFmtId="0" fontId="11" fillId="0" borderId="0" xfId="5" applyFont="1"/>
    <xf numFmtId="0" fontId="6" fillId="4" borderId="0" xfId="5" applyFill="1"/>
    <xf numFmtId="0" fontId="6" fillId="4" borderId="0" xfId="7" applyFont="1" applyFill="1"/>
    <xf numFmtId="0" fontId="15" fillId="4" borderId="0" xfId="8" applyFont="1" applyFill="1" applyAlignment="1"/>
    <xf numFmtId="0" fontId="17" fillId="0" borderId="0" xfId="0" applyFont="1" applyAlignment="1">
      <alignment horizontal="center"/>
    </xf>
    <xf numFmtId="0" fontId="7" fillId="4" borderId="0" xfId="5" applyFont="1" applyFill="1"/>
    <xf numFmtId="0" fontId="8" fillId="0" borderId="0" xfId="6" applyFont="1" applyAlignment="1">
      <alignment vertical="center"/>
    </xf>
    <xf numFmtId="0" fontId="9" fillId="0" borderId="0" xfId="5" applyFont="1"/>
    <xf numFmtId="0" fontId="13" fillId="0" borderId="0" xfId="10" applyFont="1" applyAlignment="1">
      <alignment vertical="center"/>
    </xf>
    <xf numFmtId="0" fontId="6" fillId="0" borderId="0" xfId="10" applyFont="1" applyAlignment="1">
      <alignment vertical="top"/>
    </xf>
    <xf numFmtId="0" fontId="6" fillId="0" borderId="0" xfId="10" applyFont="1" applyAlignment="1">
      <alignment horizontal="left" vertical="top"/>
    </xf>
    <xf numFmtId="0" fontId="13" fillId="0" borderId="0" xfId="6" applyFont="1" applyBorder="1" applyAlignment="1">
      <alignment vertical="center"/>
    </xf>
    <xf numFmtId="0" fontId="6" fillId="0" borderId="0" xfId="6" applyFont="1" applyAlignment="1">
      <alignment vertical="top"/>
    </xf>
    <xf numFmtId="0" fontId="6" fillId="0" borderId="0" xfId="6" applyFont="1" applyAlignment="1">
      <alignment horizontal="left" vertical="top"/>
    </xf>
    <xf numFmtId="0" fontId="13" fillId="0" borderId="0" xfId="10" applyFont="1" applyAlignment="1">
      <alignment vertical="center" wrapText="1"/>
    </xf>
    <xf numFmtId="0" fontId="13" fillId="0" borderId="0" xfId="10" applyFont="1" applyAlignment="1">
      <alignment horizontal="left" vertical="center" wrapText="1"/>
    </xf>
    <xf numFmtId="0" fontId="12" fillId="0" borderId="0" xfId="2" applyFont="1" applyFill="1" applyAlignment="1">
      <alignment vertical="center" wrapText="1"/>
    </xf>
    <xf numFmtId="0" fontId="6" fillId="0" borderId="0" xfId="10" applyFont="1" applyAlignment="1">
      <alignment vertical="center" wrapText="1"/>
    </xf>
    <xf numFmtId="0" fontId="6" fillId="0" borderId="0" xfId="10" applyFont="1" applyAlignment="1">
      <alignment horizontal="left" vertical="center" wrapText="1"/>
    </xf>
    <xf numFmtId="0" fontId="13" fillId="0" borderId="0" xfId="10" applyFont="1" applyAlignment="1">
      <alignment vertical="top" wrapText="1"/>
    </xf>
    <xf numFmtId="0" fontId="13" fillId="0" borderId="0" xfId="10" applyFont="1" applyAlignment="1">
      <alignment horizontal="left" vertical="top" wrapText="1"/>
    </xf>
    <xf numFmtId="0" fontId="6" fillId="0" borderId="0" xfId="10" applyFont="1" applyAlignment="1">
      <alignment vertical="top" wrapText="1"/>
    </xf>
    <xf numFmtId="0" fontId="6" fillId="0" borderId="0" xfId="10" applyFont="1" applyAlignment="1">
      <alignment horizontal="left" vertical="top" wrapText="1"/>
    </xf>
    <xf numFmtId="0" fontId="6" fillId="0" borderId="0" xfId="11" applyFont="1" applyAlignment="1">
      <alignment vertical="top"/>
    </xf>
    <xf numFmtId="0" fontId="6" fillId="0" borderId="0" xfId="11" applyFont="1" applyAlignment="1">
      <alignment vertical="top" wrapText="1"/>
    </xf>
    <xf numFmtId="0" fontId="6" fillId="0" borderId="0" xfId="11" applyFont="1" applyAlignment="1">
      <alignment horizontal="left" vertical="top"/>
    </xf>
    <xf numFmtId="0" fontId="20" fillId="3" borderId="0" xfId="0" applyFont="1" applyFill="1"/>
    <xf numFmtId="0" fontId="20" fillId="0" borderId="0" xfId="0" applyFont="1"/>
    <xf numFmtId="0" fontId="19" fillId="0" borderId="0" xfId="0" applyFont="1"/>
    <xf numFmtId="0" fontId="21" fillId="3" borderId="0" xfId="0" applyFont="1" applyFill="1"/>
    <xf numFmtId="0" fontId="24" fillId="0" borderId="0" xfId="0" applyFont="1"/>
    <xf numFmtId="0" fontId="13" fillId="0" borderId="0" xfId="1" applyFont="1"/>
    <xf numFmtId="0" fontId="21" fillId="0" borderId="0" xfId="0" applyFont="1"/>
    <xf numFmtId="0" fontId="20" fillId="0" borderId="0" xfId="0" applyFont="1" applyAlignment="1">
      <alignment horizontal="right"/>
    </xf>
    <xf numFmtId="0" fontId="22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2" fillId="0" borderId="0" xfId="2" applyFont="1" applyFill="1" applyAlignment="1"/>
    <xf numFmtId="0" fontId="20" fillId="0" borderId="0" xfId="0" applyFont="1" applyAlignment="1">
      <alignment vertical="center" wrapText="1"/>
    </xf>
    <xf numFmtId="0" fontId="22" fillId="0" borderId="1" xfId="0" applyFont="1" applyBorder="1"/>
    <xf numFmtId="3" fontId="2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20" fillId="0" borderId="2" xfId="0" applyFont="1" applyBorder="1"/>
    <xf numFmtId="3" fontId="22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49" fontId="0" fillId="0" borderId="0" xfId="0" applyNumberFormat="1"/>
    <xf numFmtId="0" fontId="22" fillId="0" borderId="0" xfId="0" applyFont="1" applyAlignment="1">
      <alignment vertical="center"/>
    </xf>
    <xf numFmtId="0" fontId="0" fillId="2" borderId="3" xfId="0" applyFill="1" applyBorder="1"/>
    <xf numFmtId="0" fontId="0" fillId="2" borderId="0" xfId="0" applyFill="1"/>
    <xf numFmtId="0" fontId="6" fillId="0" borderId="0" xfId="5"/>
    <xf numFmtId="0" fontId="26" fillId="0" borderId="0" xfId="2" applyFont="1"/>
    <xf numFmtId="0" fontId="26" fillId="0" borderId="0" xfId="2" applyFont="1" applyFill="1" applyAlignment="1">
      <alignment vertical="top"/>
    </xf>
    <xf numFmtId="0" fontId="26" fillId="0" borderId="0" xfId="2" applyFont="1" applyFill="1" applyAlignment="1"/>
    <xf numFmtId="0" fontId="27" fillId="0" borderId="0" xfId="0" applyFont="1"/>
  </cellXfs>
  <cellStyles count="13">
    <cellStyle name="Hyperlink" xfId="2" builtinId="8"/>
    <cellStyle name="Hyperlink 2 2 2" xfId="8" xr:uid="{D5027464-9E45-49C9-9DCD-A7400A54A674}"/>
    <cellStyle name="Hyperlink 3 2" xfId="9" xr:uid="{E66219A2-90B9-49C8-AECE-6C9A8A52442B}"/>
    <cellStyle name="Normal" xfId="0" builtinId="0"/>
    <cellStyle name="Normal 2" xfId="1" xr:uid="{00000000-0005-0000-0000-000002000000}"/>
    <cellStyle name="Normal 2 2 2" xfId="4" xr:uid="{00000000-0005-0000-0000-000003000000}"/>
    <cellStyle name="Normal 2 2 2 2" xfId="6" xr:uid="{CB46EF5A-FCEC-4C38-90C0-374FF5577020}"/>
    <cellStyle name="Normal 2 3" xfId="10" xr:uid="{6968680A-F3D8-47AE-91EE-BA180DBD3B97}"/>
    <cellStyle name="Normal 2 4" xfId="12" xr:uid="{645C5C0D-5C71-41D1-8754-0B7D0C32F164}"/>
    <cellStyle name="Normal 5 2" xfId="3" xr:uid="{00000000-0005-0000-0000-000004000000}"/>
    <cellStyle name="Normal 5 3" xfId="11" xr:uid="{BAC71203-4F62-47FC-AFC4-987A74F3A2D5}"/>
    <cellStyle name="Normal 6 2" xfId="5" xr:uid="{06CA8A73-1D7B-4C4F-BFCA-E019997C315E}"/>
    <cellStyle name="Normal 7 2" xfId="7" xr:uid="{C6574557-AA99-4270-89AD-AB4B728C1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fif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4320540</xdr:colOff>
      <xdr:row>0</xdr:row>
      <xdr:rowOff>99060</xdr:rowOff>
    </xdr:from>
    <xdr:ext cx="996311" cy="969648"/>
    <xdr:pic>
      <xdr:nvPicPr>
        <xdr:cNvPr id="4" name="Picture 5" descr="Accredited Official Statistics logo">
          <a:extLst>
            <a:ext uri="{FF2B5EF4-FFF2-40B4-BE49-F238E27FC236}">
              <a16:creationId xmlns:a16="http://schemas.microsoft.com/office/drawing/2014/main" id="{1CB75385-7773-4252-99DD-7F8DEC7E488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338" b="1338"/>
        <a:stretch/>
      </xdr:blipFill>
      <xdr:spPr>
        <a:xfrm>
          <a:off x="4320540" y="99060"/>
          <a:ext cx="996311" cy="96964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66675</xdr:colOff>
      <xdr:row>0</xdr:row>
      <xdr:rowOff>104775</xdr:rowOff>
    </xdr:from>
    <xdr:ext cx="1690068" cy="878836"/>
    <xdr:pic>
      <xdr:nvPicPr>
        <xdr:cNvPr id="2" name="Picture 1" descr="Ministry of Housing, Communities and Local Government logo">
          <a:extLst>
            <a:ext uri="{FF2B5EF4-FFF2-40B4-BE49-F238E27FC236}">
              <a16:creationId xmlns:a16="http://schemas.microsoft.com/office/drawing/2014/main" id="{8584EB0E-1791-4DAD-847A-C4342E51533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5" y="104775"/>
          <a:ext cx="1690068" cy="87883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624841</xdr:colOff>
      <xdr:row>0</xdr:row>
      <xdr:rowOff>152400</xdr:rowOff>
    </xdr:from>
    <xdr:ext cx="678180" cy="660031"/>
    <xdr:pic>
      <xdr:nvPicPr>
        <xdr:cNvPr id="4" name="Picture 5" descr="Accredited Official Statistics logo">
          <a:extLst>
            <a:ext uri="{FF2B5EF4-FFF2-40B4-BE49-F238E27FC236}">
              <a16:creationId xmlns:a16="http://schemas.microsoft.com/office/drawing/2014/main" id="{7E01F870-9B94-410F-87D4-E099B8B9032B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338" b="1338"/>
        <a:stretch/>
      </xdr:blipFill>
      <xdr:spPr>
        <a:xfrm>
          <a:off x="9395461" y="152400"/>
          <a:ext cx="678180" cy="66003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1362074</xdr:colOff>
      <xdr:row>0</xdr:row>
      <xdr:rowOff>76200</xdr:rowOff>
    </xdr:from>
    <xdr:ext cx="1333501" cy="693421"/>
    <xdr:pic>
      <xdr:nvPicPr>
        <xdr:cNvPr id="2" name="Picture 4" descr="Ministry of Housing, Communities and Local Government logo">
          <a:extLst>
            <a:ext uri="{FF2B5EF4-FFF2-40B4-BE49-F238E27FC236}">
              <a16:creationId xmlns:a16="http://schemas.microsoft.com/office/drawing/2014/main" id="{BAFFDBFE-4F54-4477-A885-88957F65FED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44074" y="76200"/>
          <a:ext cx="1333501" cy="6934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irestatistics@communities.gov.u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NewsDesk@communities.gov.uk" TargetMode="External"/><Relationship Id="rId1" Type="http://schemas.openxmlformats.org/officeDocument/2006/relationships/hyperlink" Target="mailto:firestatistics@communities.gov.uk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gov.uk/search/research-and-statistics?keywords=fire&amp;content_store_document_type=upcoming_statistics&amp;order=release-date-oldest" TargetMode="External"/><Relationship Id="rId4" Type="http://schemas.openxmlformats.org/officeDocument/2006/relationships/hyperlink" Target="https://www.gov.uk/government/collections/detailed-analysis-of-non-fire-incidents-attended-by-fire-and-rescue-services-englan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collections/fire-statistics" TargetMode="External"/><Relationship Id="rId2" Type="http://schemas.openxmlformats.org/officeDocument/2006/relationships/hyperlink" Target="mailto:FireStatistics@communities.gov.uk" TargetMode="External"/><Relationship Id="rId1" Type="http://schemas.openxmlformats.org/officeDocument/2006/relationships/hyperlink" Target="https://www.statisticsauthority.gov.uk/code-of-practice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899E-21AB-4917-80A5-3481759599AE}">
  <sheetPr codeName="Sheet10">
    <tabColor rgb="FFFF0000"/>
  </sheetPr>
  <dimension ref="A1:B9"/>
  <sheetViews>
    <sheetView workbookViewId="0">
      <selection activeCell="B5" sqref="B5"/>
    </sheetView>
  </sheetViews>
  <sheetFormatPr defaultRowHeight="15"/>
  <sheetData>
    <row r="1" spans="1:2">
      <c r="A1" t="s">
        <v>0</v>
      </c>
      <c r="B1" s="53" t="s">
        <v>1</v>
      </c>
    </row>
    <row r="2" spans="1:2">
      <c r="A2" t="s">
        <v>2</v>
      </c>
      <c r="B2" s="53" t="s">
        <v>3</v>
      </c>
    </row>
    <row r="3" spans="1:2">
      <c r="A3" t="s">
        <v>4</v>
      </c>
      <c r="B3" s="53" t="s">
        <v>5</v>
      </c>
    </row>
    <row r="4" spans="1:2">
      <c r="A4" t="s">
        <v>6</v>
      </c>
      <c r="B4" s="53" t="s">
        <v>7</v>
      </c>
    </row>
    <row r="5" spans="1:2">
      <c r="A5" t="s">
        <v>8</v>
      </c>
      <c r="B5" s="53" t="s">
        <v>9</v>
      </c>
    </row>
    <row r="6" spans="1:2">
      <c r="A6" t="s">
        <v>10</v>
      </c>
      <c r="B6">
        <v>2025</v>
      </c>
    </row>
    <row r="7" spans="1:2">
      <c r="A7" t="s">
        <v>11</v>
      </c>
      <c r="B7" s="53" t="s">
        <v>12</v>
      </c>
    </row>
    <row r="8" spans="1:2">
      <c r="A8" t="s">
        <v>13</v>
      </c>
      <c r="B8">
        <v>2024</v>
      </c>
    </row>
    <row r="9" spans="1:2">
      <c r="A9" t="s">
        <v>14</v>
      </c>
      <c r="B9" s="53" t="s">
        <v>12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D0B0-701C-4860-A395-0FBE136CAFD6}">
  <sheetPr codeName="Sheet1"/>
  <dimension ref="A1:K14"/>
  <sheetViews>
    <sheetView showGridLines="0" tabSelected="1" workbookViewId="0"/>
  </sheetViews>
  <sheetFormatPr defaultRowHeight="12.75"/>
  <cols>
    <col min="1" max="1" width="74" style="1" bestFit="1" customWidth="1"/>
    <col min="2" max="255" width="9.42578125" style="1" customWidth="1"/>
    <col min="256" max="256" width="2.85546875" style="1" customWidth="1"/>
    <col min="257" max="257" width="74" style="1" bestFit="1" customWidth="1"/>
    <col min="258" max="511" width="9.42578125" style="1" customWidth="1"/>
    <col min="512" max="512" width="2.85546875" style="1" customWidth="1"/>
    <col min="513" max="513" width="74" style="1" bestFit="1" customWidth="1"/>
    <col min="514" max="767" width="9.42578125" style="1" customWidth="1"/>
    <col min="768" max="768" width="2.85546875" style="1" customWidth="1"/>
    <col min="769" max="769" width="74" style="1" bestFit="1" customWidth="1"/>
    <col min="770" max="1023" width="9.42578125" style="1" customWidth="1"/>
    <col min="1024" max="1024" width="2.85546875" style="1" customWidth="1"/>
    <col min="1025" max="1025" width="74" style="1" bestFit="1" customWidth="1"/>
    <col min="1026" max="1279" width="9.42578125" style="1" customWidth="1"/>
    <col min="1280" max="1280" width="2.85546875" style="1" customWidth="1"/>
    <col min="1281" max="1281" width="74" style="1" bestFit="1" customWidth="1"/>
    <col min="1282" max="1535" width="9.42578125" style="1" customWidth="1"/>
    <col min="1536" max="1536" width="2.85546875" style="1" customWidth="1"/>
    <col min="1537" max="1537" width="74" style="1" bestFit="1" customWidth="1"/>
    <col min="1538" max="1791" width="9.42578125" style="1" customWidth="1"/>
    <col min="1792" max="1792" width="2.85546875" style="1" customWidth="1"/>
    <col min="1793" max="1793" width="74" style="1" bestFit="1" customWidth="1"/>
    <col min="1794" max="2047" width="9.42578125" style="1" customWidth="1"/>
    <col min="2048" max="2048" width="2.85546875" style="1" customWidth="1"/>
    <col min="2049" max="2049" width="74" style="1" bestFit="1" customWidth="1"/>
    <col min="2050" max="2303" width="9.42578125" style="1" customWidth="1"/>
    <col min="2304" max="2304" width="2.85546875" style="1" customWidth="1"/>
    <col min="2305" max="2305" width="74" style="1" bestFit="1" customWidth="1"/>
    <col min="2306" max="2559" width="9.42578125" style="1" customWidth="1"/>
    <col min="2560" max="2560" width="2.85546875" style="1" customWidth="1"/>
    <col min="2561" max="2561" width="74" style="1" bestFit="1" customWidth="1"/>
    <col min="2562" max="2815" width="9.42578125" style="1" customWidth="1"/>
    <col min="2816" max="2816" width="2.85546875" style="1" customWidth="1"/>
    <col min="2817" max="2817" width="74" style="1" bestFit="1" customWidth="1"/>
    <col min="2818" max="3071" width="9.42578125" style="1" customWidth="1"/>
    <col min="3072" max="3072" width="2.85546875" style="1" customWidth="1"/>
    <col min="3073" max="3073" width="74" style="1" bestFit="1" customWidth="1"/>
    <col min="3074" max="3327" width="9.42578125" style="1" customWidth="1"/>
    <col min="3328" max="3328" width="2.85546875" style="1" customWidth="1"/>
    <col min="3329" max="3329" width="74" style="1" bestFit="1" customWidth="1"/>
    <col min="3330" max="3583" width="9.42578125" style="1" customWidth="1"/>
    <col min="3584" max="3584" width="2.85546875" style="1" customWidth="1"/>
    <col min="3585" max="3585" width="74" style="1" bestFit="1" customWidth="1"/>
    <col min="3586" max="3839" width="9.42578125" style="1" customWidth="1"/>
    <col min="3840" max="3840" width="2.85546875" style="1" customWidth="1"/>
    <col min="3841" max="3841" width="74" style="1" bestFit="1" customWidth="1"/>
    <col min="3842" max="4095" width="9.42578125" style="1" customWidth="1"/>
    <col min="4096" max="4096" width="2.85546875" style="1" customWidth="1"/>
    <col min="4097" max="4097" width="74" style="1" bestFit="1" customWidth="1"/>
    <col min="4098" max="4351" width="9.42578125" style="1" customWidth="1"/>
    <col min="4352" max="4352" width="2.85546875" style="1" customWidth="1"/>
    <col min="4353" max="4353" width="74" style="1" bestFit="1" customWidth="1"/>
    <col min="4354" max="4607" width="9.42578125" style="1" customWidth="1"/>
    <col min="4608" max="4608" width="2.85546875" style="1" customWidth="1"/>
    <col min="4609" max="4609" width="74" style="1" bestFit="1" customWidth="1"/>
    <col min="4610" max="4863" width="9.42578125" style="1" customWidth="1"/>
    <col min="4864" max="4864" width="2.85546875" style="1" customWidth="1"/>
    <col min="4865" max="4865" width="74" style="1" bestFit="1" customWidth="1"/>
    <col min="4866" max="5119" width="9.42578125" style="1" customWidth="1"/>
    <col min="5120" max="5120" width="2.85546875" style="1" customWidth="1"/>
    <col min="5121" max="5121" width="74" style="1" bestFit="1" customWidth="1"/>
    <col min="5122" max="5375" width="9.42578125" style="1" customWidth="1"/>
    <col min="5376" max="5376" width="2.85546875" style="1" customWidth="1"/>
    <col min="5377" max="5377" width="74" style="1" bestFit="1" customWidth="1"/>
    <col min="5378" max="5631" width="9.42578125" style="1" customWidth="1"/>
    <col min="5632" max="5632" width="2.85546875" style="1" customWidth="1"/>
    <col min="5633" max="5633" width="74" style="1" bestFit="1" customWidth="1"/>
    <col min="5634" max="5887" width="9.42578125" style="1" customWidth="1"/>
    <col min="5888" max="5888" width="2.85546875" style="1" customWidth="1"/>
    <col min="5889" max="5889" width="74" style="1" bestFit="1" customWidth="1"/>
    <col min="5890" max="6143" width="9.42578125" style="1" customWidth="1"/>
    <col min="6144" max="6144" width="2.85546875" style="1" customWidth="1"/>
    <col min="6145" max="6145" width="74" style="1" bestFit="1" customWidth="1"/>
    <col min="6146" max="6399" width="9.42578125" style="1" customWidth="1"/>
    <col min="6400" max="6400" width="2.85546875" style="1" customWidth="1"/>
    <col min="6401" max="6401" width="74" style="1" bestFit="1" customWidth="1"/>
    <col min="6402" max="6655" width="9.42578125" style="1" customWidth="1"/>
    <col min="6656" max="6656" width="2.85546875" style="1" customWidth="1"/>
    <col min="6657" max="6657" width="74" style="1" bestFit="1" customWidth="1"/>
    <col min="6658" max="6911" width="9.42578125" style="1" customWidth="1"/>
    <col min="6912" max="6912" width="2.85546875" style="1" customWidth="1"/>
    <col min="6913" max="6913" width="74" style="1" bestFit="1" customWidth="1"/>
    <col min="6914" max="7167" width="9.42578125" style="1" customWidth="1"/>
    <col min="7168" max="7168" width="2.85546875" style="1" customWidth="1"/>
    <col min="7169" max="7169" width="74" style="1" bestFit="1" customWidth="1"/>
    <col min="7170" max="7423" width="9.42578125" style="1" customWidth="1"/>
    <col min="7424" max="7424" width="2.85546875" style="1" customWidth="1"/>
    <col min="7425" max="7425" width="74" style="1" bestFit="1" customWidth="1"/>
    <col min="7426" max="7679" width="9.42578125" style="1" customWidth="1"/>
    <col min="7680" max="7680" width="2.85546875" style="1" customWidth="1"/>
    <col min="7681" max="7681" width="74" style="1" bestFit="1" customWidth="1"/>
    <col min="7682" max="7935" width="9.42578125" style="1" customWidth="1"/>
    <col min="7936" max="7936" width="2.85546875" style="1" customWidth="1"/>
    <col min="7937" max="7937" width="74" style="1" bestFit="1" customWidth="1"/>
    <col min="7938" max="8191" width="9.42578125" style="1" customWidth="1"/>
    <col min="8192" max="8192" width="2.85546875" style="1" customWidth="1"/>
    <col min="8193" max="8193" width="74" style="1" bestFit="1" customWidth="1"/>
    <col min="8194" max="8447" width="9.42578125" style="1" customWidth="1"/>
    <col min="8448" max="8448" width="2.85546875" style="1" customWidth="1"/>
    <col min="8449" max="8449" width="74" style="1" bestFit="1" customWidth="1"/>
    <col min="8450" max="8703" width="9.42578125" style="1" customWidth="1"/>
    <col min="8704" max="8704" width="2.85546875" style="1" customWidth="1"/>
    <col min="8705" max="8705" width="74" style="1" bestFit="1" customWidth="1"/>
    <col min="8706" max="8959" width="9.42578125" style="1" customWidth="1"/>
    <col min="8960" max="8960" width="2.85546875" style="1" customWidth="1"/>
    <col min="8961" max="8961" width="74" style="1" bestFit="1" customWidth="1"/>
    <col min="8962" max="9215" width="9.42578125" style="1" customWidth="1"/>
    <col min="9216" max="9216" width="2.85546875" style="1" customWidth="1"/>
    <col min="9217" max="9217" width="74" style="1" bestFit="1" customWidth="1"/>
    <col min="9218" max="9471" width="9.42578125" style="1" customWidth="1"/>
    <col min="9472" max="9472" width="2.85546875" style="1" customWidth="1"/>
    <col min="9473" max="9473" width="74" style="1" bestFit="1" customWidth="1"/>
    <col min="9474" max="9727" width="9.42578125" style="1" customWidth="1"/>
    <col min="9728" max="9728" width="2.85546875" style="1" customWidth="1"/>
    <col min="9729" max="9729" width="74" style="1" bestFit="1" customWidth="1"/>
    <col min="9730" max="9983" width="9.42578125" style="1" customWidth="1"/>
    <col min="9984" max="9984" width="2.85546875" style="1" customWidth="1"/>
    <col min="9985" max="9985" width="74" style="1" bestFit="1" customWidth="1"/>
    <col min="9986" max="10239" width="9.42578125" style="1" customWidth="1"/>
    <col min="10240" max="10240" width="2.85546875" style="1" customWidth="1"/>
    <col min="10241" max="10241" width="74" style="1" bestFit="1" customWidth="1"/>
    <col min="10242" max="10495" width="9.42578125" style="1" customWidth="1"/>
    <col min="10496" max="10496" width="2.85546875" style="1" customWidth="1"/>
    <col min="10497" max="10497" width="74" style="1" bestFit="1" customWidth="1"/>
    <col min="10498" max="10751" width="9.42578125" style="1" customWidth="1"/>
    <col min="10752" max="10752" width="2.85546875" style="1" customWidth="1"/>
    <col min="10753" max="10753" width="74" style="1" bestFit="1" customWidth="1"/>
    <col min="10754" max="11007" width="9.42578125" style="1" customWidth="1"/>
    <col min="11008" max="11008" width="2.85546875" style="1" customWidth="1"/>
    <col min="11009" max="11009" width="74" style="1" bestFit="1" customWidth="1"/>
    <col min="11010" max="11263" width="9.42578125" style="1" customWidth="1"/>
    <col min="11264" max="11264" width="2.85546875" style="1" customWidth="1"/>
    <col min="11265" max="11265" width="74" style="1" bestFit="1" customWidth="1"/>
    <col min="11266" max="11519" width="9.42578125" style="1" customWidth="1"/>
    <col min="11520" max="11520" width="2.85546875" style="1" customWidth="1"/>
    <col min="11521" max="11521" width="74" style="1" bestFit="1" customWidth="1"/>
    <col min="11522" max="11775" width="9.42578125" style="1" customWidth="1"/>
    <col min="11776" max="11776" width="2.85546875" style="1" customWidth="1"/>
    <col min="11777" max="11777" width="74" style="1" bestFit="1" customWidth="1"/>
    <col min="11778" max="12031" width="9.42578125" style="1" customWidth="1"/>
    <col min="12032" max="12032" width="2.85546875" style="1" customWidth="1"/>
    <col min="12033" max="12033" width="74" style="1" bestFit="1" customWidth="1"/>
    <col min="12034" max="12287" width="9.42578125" style="1" customWidth="1"/>
    <col min="12288" max="12288" width="2.85546875" style="1" customWidth="1"/>
    <col min="12289" max="12289" width="74" style="1" bestFit="1" customWidth="1"/>
    <col min="12290" max="12543" width="9.42578125" style="1" customWidth="1"/>
    <col min="12544" max="12544" width="2.85546875" style="1" customWidth="1"/>
    <col min="12545" max="12545" width="74" style="1" bestFit="1" customWidth="1"/>
    <col min="12546" max="12799" width="9.42578125" style="1" customWidth="1"/>
    <col min="12800" max="12800" width="2.85546875" style="1" customWidth="1"/>
    <col min="12801" max="12801" width="74" style="1" bestFit="1" customWidth="1"/>
    <col min="12802" max="13055" width="9.42578125" style="1" customWidth="1"/>
    <col min="13056" max="13056" width="2.85546875" style="1" customWidth="1"/>
    <col min="13057" max="13057" width="74" style="1" bestFit="1" customWidth="1"/>
    <col min="13058" max="13311" width="9.42578125" style="1" customWidth="1"/>
    <col min="13312" max="13312" width="2.85546875" style="1" customWidth="1"/>
    <col min="13313" max="13313" width="74" style="1" bestFit="1" customWidth="1"/>
    <col min="13314" max="13567" width="9.42578125" style="1" customWidth="1"/>
    <col min="13568" max="13568" width="2.85546875" style="1" customWidth="1"/>
    <col min="13569" max="13569" width="74" style="1" bestFit="1" customWidth="1"/>
    <col min="13570" max="13823" width="9.42578125" style="1" customWidth="1"/>
    <col min="13824" max="13824" width="2.85546875" style="1" customWidth="1"/>
    <col min="13825" max="13825" width="74" style="1" bestFit="1" customWidth="1"/>
    <col min="13826" max="14079" width="9.42578125" style="1" customWidth="1"/>
    <col min="14080" max="14080" width="2.85546875" style="1" customWidth="1"/>
    <col min="14081" max="14081" width="74" style="1" bestFit="1" customWidth="1"/>
    <col min="14082" max="14335" width="9.42578125" style="1" customWidth="1"/>
    <col min="14336" max="14336" width="2.85546875" style="1" customWidth="1"/>
    <col min="14337" max="14337" width="74" style="1" bestFit="1" customWidth="1"/>
    <col min="14338" max="14591" width="9.42578125" style="1" customWidth="1"/>
    <col min="14592" max="14592" width="2.85546875" style="1" customWidth="1"/>
    <col min="14593" max="14593" width="74" style="1" bestFit="1" customWidth="1"/>
    <col min="14594" max="14847" width="9.42578125" style="1" customWidth="1"/>
    <col min="14848" max="14848" width="2.85546875" style="1" customWidth="1"/>
    <col min="14849" max="14849" width="74" style="1" bestFit="1" customWidth="1"/>
    <col min="14850" max="15103" width="9.42578125" style="1" customWidth="1"/>
    <col min="15104" max="15104" width="2.85546875" style="1" customWidth="1"/>
    <col min="15105" max="15105" width="74" style="1" bestFit="1" customWidth="1"/>
    <col min="15106" max="15359" width="9.42578125" style="1" customWidth="1"/>
    <col min="15360" max="15360" width="2.85546875" style="1" customWidth="1"/>
    <col min="15361" max="15361" width="74" style="1" bestFit="1" customWidth="1"/>
    <col min="15362" max="15615" width="9.42578125" style="1" customWidth="1"/>
    <col min="15616" max="15616" width="2.85546875" style="1" customWidth="1"/>
    <col min="15617" max="15617" width="74" style="1" bestFit="1" customWidth="1"/>
    <col min="15618" max="15871" width="9.42578125" style="1" customWidth="1"/>
    <col min="15872" max="15872" width="2.85546875" style="1" customWidth="1"/>
    <col min="15873" max="15873" width="74" style="1" bestFit="1" customWidth="1"/>
    <col min="15874" max="16127" width="9.42578125" style="1" customWidth="1"/>
    <col min="16128" max="16128" width="2.85546875" style="1" customWidth="1"/>
    <col min="16129" max="16129" width="74" style="1" bestFit="1" customWidth="1"/>
    <col min="16130" max="16384" width="9.42578125" style="1" customWidth="1"/>
  </cols>
  <sheetData>
    <row r="1" spans="1:11" ht="84" customHeight="1"/>
    <row r="2" spans="1:11" ht="27">
      <c r="A2" s="8" t="s">
        <v>15</v>
      </c>
    </row>
    <row r="3" spans="1:11" ht="23.25">
      <c r="A3" s="9" t="str">
        <f>_xlfn.CONCAT("England April 2024 to March 2025: Data tables")</f>
        <v>England April 2024 to March 2025: Data tables</v>
      </c>
    </row>
    <row r="4" spans="1:11" ht="45" customHeight="1">
      <c r="A4" s="10" t="s">
        <v>16</v>
      </c>
      <c r="C4" s="2"/>
      <c r="K4" s="3"/>
    </row>
    <row r="5" spans="1:11" ht="32.25" customHeight="1">
      <c r="A5" s="57" t="s">
        <v>17</v>
      </c>
      <c r="B5" s="4"/>
    </row>
    <row r="6" spans="1:11" ht="15">
      <c r="A6" s="58" t="s">
        <v>18</v>
      </c>
      <c r="B6" s="4"/>
    </row>
    <row r="7" spans="1:11" ht="15">
      <c r="A7" s="58" t="s">
        <v>19</v>
      </c>
      <c r="B7" s="6"/>
    </row>
    <row r="8" spans="1:11" ht="28.5" customHeight="1">
      <c r="A8" s="58" t="str">
        <f>_xlfn.CONCAT("Published: ",Config!B1)</f>
        <v>Published: 25 September  2025</v>
      </c>
      <c r="B8" s="5"/>
    </row>
    <row r="9" spans="1:11" ht="15">
      <c r="A9" s="58" t="str">
        <f>_xlfn.CONCAT("Next update: ",Config!B2)</f>
        <v>Next update: Autumn 2026</v>
      </c>
      <c r="B9" s="5"/>
    </row>
    <row r="10" spans="1:11" ht="30" customHeight="1">
      <c r="A10" s="57" t="str">
        <f>CONCATENATE("Crown copyright © ", Config!B6)</f>
        <v>Crown copyright © 2025</v>
      </c>
    </row>
    <row r="11" spans="1:11" ht="14.25">
      <c r="A11" s="58" t="s">
        <v>20</v>
      </c>
    </row>
    <row r="12" spans="1:11" ht="26.25" customHeight="1">
      <c r="A12" s="4" t="s">
        <v>21</v>
      </c>
    </row>
    <row r="13" spans="1:11" ht="15">
      <c r="A13" s="4" t="s">
        <v>22</v>
      </c>
    </row>
    <row r="14" spans="1:11" ht="14.25">
      <c r="A14" s="58" t="s">
        <v>23</v>
      </c>
    </row>
  </sheetData>
  <hyperlinks>
    <hyperlink ref="A14" r:id="rId1" xr:uid="{A7D50617-04AF-461C-84D0-53CA1EA0375E}"/>
    <hyperlink ref="A7" r:id="rId2" xr:uid="{A089C6A1-DDA8-4C00-A041-E8C5C44C73DD}"/>
    <hyperlink ref="A6" r:id="rId3" xr:uid="{B9FE2AE9-D2FD-411A-BF87-25C82182D026}"/>
    <hyperlink ref="A8" r:id="rId4" display="https://www.gov.uk/government/collections/detailed-analysis-of-non-fire-incidents-attended-by-fire-and-rescue-services-england" xr:uid="{482E702C-B6DA-449D-99FC-B3FFB776580E}"/>
    <hyperlink ref="A9" r:id="rId5" display="https://www.gov.uk/search/research-and-statistics?keywords=fire&amp;content_store_document_type=upcoming_statistics&amp;order=release-date-oldest" xr:uid="{D8AF0088-B476-4DD1-97A3-00DB8C232A7B}"/>
    <hyperlink ref="A11" location="Contents!A1" display="Contents" xr:uid="{9B706B8B-B340-483B-928A-18C69B05CBE0}"/>
  </hyperlinks>
  <pageMargins left="0.70000000000000007" right="0.70000000000000007" top="0.75" bottom="0.75" header="0.30000000000000004" footer="0.30000000000000004"/>
  <pageSetup paperSize="9" fitToWidth="0" fitToHeight="0" orientation="landscape" r:id="rId6"/>
  <headerFooter>
    <oddHeader>&amp;C&amp;"Aptos"&amp;10&amp;K000000 OFFICIAL&amp;1#_x000D_</oddHeader>
    <oddFooter>&amp;C_x000D_&amp;1#&amp;"Aptos"&amp;10&amp;K000000 OFFICIAL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61AB-044D-45C5-8BC7-96026C69AEE7}">
  <sheetPr codeName="Sheet2"/>
  <dimension ref="A1:E27"/>
  <sheetViews>
    <sheetView showGridLines="0" workbookViewId="0"/>
  </sheetViews>
  <sheetFormatPr defaultColWidth="9.42578125" defaultRowHeight="15"/>
  <cols>
    <col min="1" max="1" width="24.5703125" style="26" customWidth="1"/>
    <col min="2" max="3" width="50.5703125" style="27" customWidth="1"/>
    <col min="4" max="4" width="20.85546875" style="26" customWidth="1"/>
    <col min="5" max="5" width="16.140625" style="26" customWidth="1"/>
    <col min="6" max="6" width="9.42578125" style="26" customWidth="1"/>
    <col min="7" max="16384" width="9.42578125" style="26"/>
  </cols>
  <sheetData>
    <row r="1" spans="1:5" s="12" customFormat="1" ht="15.6" customHeight="1">
      <c r="A1" s="11" t="s">
        <v>15</v>
      </c>
      <c r="D1" s="13"/>
      <c r="E1" s="13"/>
    </row>
    <row r="2" spans="1:5" s="12" customFormat="1" ht="21.6" customHeight="1">
      <c r="A2" s="14" t="str">
        <f>_xlfn.CONCAT("Publication Date: ",Config!B1)</f>
        <v>Publication Date: 25 September  2025</v>
      </c>
      <c r="D2" s="13"/>
      <c r="E2" s="13"/>
    </row>
    <row r="3" spans="1:5" s="15" customFormat="1" ht="18" customHeight="1">
      <c r="A3" s="15" t="s">
        <v>24</v>
      </c>
      <c r="D3" s="16"/>
      <c r="E3" s="16"/>
    </row>
    <row r="4" spans="1:5" s="15" customFormat="1" ht="15.75" customHeight="1">
      <c r="A4" s="59" t="s">
        <v>25</v>
      </c>
      <c r="D4" s="16"/>
      <c r="E4" s="16"/>
    </row>
    <row r="5" spans="1:5" ht="24" customHeight="1">
      <c r="A5" s="17" t="s">
        <v>26</v>
      </c>
      <c r="B5" s="17" t="s">
        <v>27</v>
      </c>
      <c r="C5" s="17" t="s">
        <v>28</v>
      </c>
      <c r="D5" s="17" t="s">
        <v>29</v>
      </c>
      <c r="E5" s="18" t="s">
        <v>30</v>
      </c>
    </row>
    <row r="6" spans="1:5" ht="43.5" customHeight="1">
      <c r="A6" s="19" t="s">
        <v>31</v>
      </c>
      <c r="B6" s="20" t="s">
        <v>32</v>
      </c>
      <c r="C6" s="20" t="s">
        <v>33</v>
      </c>
      <c r="D6" s="20" t="str">
        <f>_xlfn.CONCAT("2010/11 to ", Config!B9)</f>
        <v>2010/11 to 2024/25</v>
      </c>
      <c r="E6" s="21" t="s">
        <v>34</v>
      </c>
    </row>
    <row r="7" spans="1:5" ht="44.45" customHeight="1">
      <c r="A7" s="19" t="s">
        <v>35</v>
      </c>
      <c r="B7" s="20" t="s">
        <v>36</v>
      </c>
      <c r="C7" s="20" t="s">
        <v>37</v>
      </c>
      <c r="D7" s="20" t="str">
        <f>_xlfn.CONCAT("2010/11 to ", Config!B9)</f>
        <v>2010/11 to 2024/25</v>
      </c>
      <c r="E7" s="21" t="s">
        <v>34</v>
      </c>
    </row>
    <row r="8" spans="1:5" ht="24" customHeight="1">
      <c r="A8" s="22"/>
      <c r="B8" s="22"/>
      <c r="C8" s="22"/>
      <c r="D8" s="22"/>
      <c r="E8" s="23"/>
    </row>
    <row r="9" spans="1:5" ht="24" customHeight="1">
      <c r="A9" s="22"/>
      <c r="B9" s="22"/>
      <c r="C9" s="22"/>
      <c r="D9" s="22"/>
      <c r="E9" s="23"/>
    </row>
    <row r="10" spans="1:5" ht="24" customHeight="1">
      <c r="A10" s="24"/>
      <c r="B10" s="24"/>
      <c r="C10" s="24"/>
      <c r="D10" s="24"/>
      <c r="E10" s="25"/>
    </row>
    <row r="11" spans="1:5">
      <c r="D11" s="28"/>
    </row>
    <row r="12" spans="1:5">
      <c r="D12" s="28"/>
    </row>
    <row r="13" spans="1:5">
      <c r="D13" s="28"/>
    </row>
    <row r="14" spans="1:5">
      <c r="C14" s="26"/>
      <c r="D14" s="28"/>
    </row>
    <row r="15" spans="1:5">
      <c r="D15" s="28"/>
    </row>
    <row r="16" spans="1:5">
      <c r="D16" s="28"/>
    </row>
    <row r="17" spans="4:4">
      <c r="D17" s="28"/>
    </row>
    <row r="18" spans="4:4">
      <c r="D18" s="28"/>
    </row>
    <row r="19" spans="4:4">
      <c r="D19" s="28"/>
    </row>
    <row r="20" spans="4:4">
      <c r="D20" s="28"/>
    </row>
    <row r="21" spans="4:4">
      <c r="D21" s="28"/>
    </row>
    <row r="22" spans="4:4">
      <c r="D22" s="28"/>
    </row>
    <row r="23" spans="4:4">
      <c r="D23" s="28"/>
    </row>
    <row r="24" spans="4:4">
      <c r="D24" s="28"/>
    </row>
    <row r="25" spans="4:4">
      <c r="D25" s="28"/>
    </row>
    <row r="26" spans="4:4">
      <c r="D26" s="28"/>
    </row>
    <row r="27" spans="4:4">
      <c r="D27" s="28"/>
    </row>
  </sheetData>
  <hyperlinks>
    <hyperlink ref="A4" location="Cover_sheet!A1" display="Cover sheet" xr:uid="{DBDFFB1B-754E-4DE4-9EDD-02BD7045DBC1}"/>
    <hyperlink ref="A7" location="FIRE0908!A1" display="FIRE0908" xr:uid="{C3A94765-E550-4D53-BC77-6A39BEB487A8}"/>
    <hyperlink ref="A6" location="Data!A1" display="Data" xr:uid="{57A44AEB-5624-4F39-B4A5-B3DE8185DB43}"/>
  </hyperlinks>
  <pageMargins left="0.31496062992126012" right="0.31496062992126012" top="0.74803149606299213" bottom="0.74803149606299213" header="0.31496062992126012" footer="0.31496062992126012"/>
  <pageSetup paperSize="9" scale="90" fitToWidth="0" fitToHeight="0" orientation="landscape" r:id="rId1"/>
  <headerFooter>
    <oddHeader>&amp;C&amp;"Aptos"&amp;10&amp;K000000 OFFICIAL&amp;1#_x000D_</oddHeader>
    <oddFooter>&amp;C_x000D_&amp;1#&amp;"Aptos"&amp;10&amp;K000000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7419-B915-48F8-9CB1-3AA95CF2690A}">
  <sheetPr codeName="Sheet4"/>
  <dimension ref="A1:BI16"/>
  <sheetViews>
    <sheetView workbookViewId="0"/>
  </sheetViews>
  <sheetFormatPr defaultRowHeight="15"/>
  <cols>
    <col min="1" max="1" width="21.42578125" style="31" bestFit="1" customWidth="1"/>
    <col min="2" max="2" width="40.140625" style="31" customWidth="1"/>
    <col min="3" max="3" width="42.140625" style="31" customWidth="1"/>
    <col min="4" max="4" width="45.42578125" style="31" customWidth="1"/>
    <col min="5" max="5" width="40.140625" style="31" customWidth="1"/>
    <col min="6" max="6" width="42.140625" style="31" customWidth="1"/>
    <col min="7" max="7" width="45.42578125" style="31" customWidth="1"/>
    <col min="8" max="8" width="42.140625" style="31" customWidth="1"/>
    <col min="9" max="9" width="44.140625" style="31" customWidth="1"/>
    <col min="10" max="10" width="47.42578125" style="31" customWidth="1"/>
    <col min="11" max="11" width="42.140625" style="31" customWidth="1"/>
    <col min="12" max="12" width="44.140625" style="31" customWidth="1"/>
    <col min="13" max="13" width="47.42578125" style="31" customWidth="1"/>
    <col min="14" max="14" width="42.140625" style="31" customWidth="1"/>
    <col min="15" max="15" width="44.140625" style="31" customWidth="1"/>
    <col min="16" max="16" width="47.42578125" style="31" customWidth="1"/>
    <col min="17" max="17" width="42.140625" style="31" customWidth="1"/>
    <col min="18" max="18" width="44.140625" style="31" customWidth="1"/>
    <col min="19" max="19" width="47.42578125" style="31" customWidth="1"/>
    <col min="20" max="20" width="42.140625" style="31" customWidth="1"/>
    <col min="21" max="21" width="44.140625" style="31" customWidth="1"/>
    <col min="22" max="22" width="47.42578125" style="31" customWidth="1"/>
    <col min="23" max="23" width="42.140625" style="31" customWidth="1"/>
    <col min="24" max="24" width="44.140625" style="31" customWidth="1"/>
    <col min="25" max="25" width="47.42578125" style="31" customWidth="1"/>
    <col min="26" max="26" width="42.140625" style="31" customWidth="1"/>
    <col min="27" max="27" width="44.140625" style="31" customWidth="1"/>
    <col min="28" max="28" width="47.42578125" style="31" customWidth="1"/>
    <col min="29" max="29" width="42.140625" style="31" customWidth="1"/>
    <col min="30" max="30" width="44.140625" style="31" customWidth="1"/>
    <col min="31" max="31" width="47.42578125" style="31" customWidth="1"/>
    <col min="32" max="32" width="42.140625" style="31" customWidth="1"/>
    <col min="33" max="33" width="44.140625" style="31" customWidth="1"/>
    <col min="34" max="34" width="47.42578125" style="31" customWidth="1"/>
    <col min="35" max="35" width="42.140625" style="31" customWidth="1"/>
    <col min="36" max="36" width="44.140625" style="31" customWidth="1"/>
    <col min="37" max="37" width="47.42578125" style="31" customWidth="1"/>
    <col min="38" max="38" width="42.140625" style="31" customWidth="1"/>
    <col min="39" max="39" width="44.140625" style="31" customWidth="1"/>
    <col min="40" max="40" width="47.42578125" style="31" customWidth="1"/>
    <col min="41" max="41" width="42.140625" style="31" customWidth="1"/>
    <col min="42" max="42" width="44.140625" style="31" customWidth="1"/>
    <col min="43" max="43" width="47.42578125" style="31" customWidth="1"/>
    <col min="44" max="44" width="42.140625" style="31" customWidth="1"/>
    <col min="45" max="45" width="44.140625" style="31" customWidth="1"/>
    <col min="46" max="46" width="47.42578125" style="31" customWidth="1"/>
    <col min="47" max="47" width="42.140625" style="31" customWidth="1"/>
    <col min="48" max="48" width="44.140625" style="31" customWidth="1"/>
    <col min="49" max="49" width="47.42578125" style="31" customWidth="1"/>
    <col min="50" max="50" width="42.140625" style="31" customWidth="1"/>
    <col min="51" max="51" width="44.140625" style="31" customWidth="1"/>
    <col min="52" max="52" width="47.42578125" style="31" customWidth="1"/>
    <col min="53" max="53" width="42.140625" style="31" customWidth="1"/>
    <col min="54" max="54" width="44.140625" style="31" customWidth="1"/>
    <col min="55" max="55" width="47.42578125" style="31" customWidth="1"/>
    <col min="56" max="56" width="42.140625" style="31" customWidth="1"/>
    <col min="57" max="57" width="44.140625" style="31" customWidth="1"/>
    <col min="58" max="58" width="47.42578125" style="31" customWidth="1"/>
    <col min="59" max="59" width="46" style="31" customWidth="1"/>
    <col min="60" max="60" width="48" style="31" customWidth="1"/>
    <col min="61" max="61" width="51.28515625" style="31" customWidth="1"/>
    <col min="62" max="16384" width="9.140625" style="31"/>
  </cols>
  <sheetData>
    <row r="1" spans="1:61" ht="15.75">
      <c r="A1" s="61" t="s">
        <v>38</v>
      </c>
      <c r="B1" s="61" t="s">
        <v>39</v>
      </c>
      <c r="C1" s="61" t="s">
        <v>40</v>
      </c>
      <c r="D1" s="61" t="s">
        <v>41</v>
      </c>
      <c r="E1" s="61" t="s">
        <v>42</v>
      </c>
      <c r="F1" s="61" t="s">
        <v>43</v>
      </c>
      <c r="G1" s="61" t="s">
        <v>44</v>
      </c>
      <c r="H1" s="61" t="s">
        <v>45</v>
      </c>
      <c r="I1" s="61" t="s">
        <v>46</v>
      </c>
      <c r="J1" s="61" t="s">
        <v>47</v>
      </c>
      <c r="K1" s="61" t="s">
        <v>48</v>
      </c>
      <c r="L1" s="61" t="s">
        <v>49</v>
      </c>
      <c r="M1" s="61" t="s">
        <v>50</v>
      </c>
      <c r="N1" s="61" t="s">
        <v>51</v>
      </c>
      <c r="O1" s="61" t="s">
        <v>52</v>
      </c>
      <c r="P1" s="61" t="s">
        <v>53</v>
      </c>
      <c r="Q1" s="61" t="s">
        <v>54</v>
      </c>
      <c r="R1" s="61" t="s">
        <v>55</v>
      </c>
      <c r="S1" s="61" t="s">
        <v>56</v>
      </c>
      <c r="T1" s="61" t="s">
        <v>57</v>
      </c>
      <c r="U1" s="61" t="s">
        <v>58</v>
      </c>
      <c r="V1" s="61" t="s">
        <v>59</v>
      </c>
      <c r="W1" s="61" t="s">
        <v>60</v>
      </c>
      <c r="X1" s="61" t="s">
        <v>61</v>
      </c>
      <c r="Y1" s="61" t="s">
        <v>62</v>
      </c>
      <c r="Z1" s="61" t="s">
        <v>63</v>
      </c>
      <c r="AA1" s="61" t="s">
        <v>64</v>
      </c>
      <c r="AB1" s="61" t="s">
        <v>65</v>
      </c>
      <c r="AC1" s="61" t="s">
        <v>66</v>
      </c>
      <c r="AD1" s="61" t="s">
        <v>67</v>
      </c>
      <c r="AE1" s="61" t="s">
        <v>68</v>
      </c>
      <c r="AF1" s="61" t="s">
        <v>69</v>
      </c>
      <c r="AG1" s="61" t="s">
        <v>70</v>
      </c>
      <c r="AH1" s="61" t="s">
        <v>71</v>
      </c>
      <c r="AI1" s="61" t="s">
        <v>72</v>
      </c>
      <c r="AJ1" s="61" t="s">
        <v>73</v>
      </c>
      <c r="AK1" s="61" t="s">
        <v>74</v>
      </c>
      <c r="AL1" s="61" t="s">
        <v>75</v>
      </c>
      <c r="AM1" s="61" t="s">
        <v>76</v>
      </c>
      <c r="AN1" s="61" t="s">
        <v>77</v>
      </c>
      <c r="AO1" s="61" t="s">
        <v>78</v>
      </c>
      <c r="AP1" s="61" t="s">
        <v>79</v>
      </c>
      <c r="AQ1" s="61" t="s">
        <v>80</v>
      </c>
      <c r="AR1" s="61" t="s">
        <v>81</v>
      </c>
      <c r="AS1" s="61" t="s">
        <v>82</v>
      </c>
      <c r="AT1" s="61" t="s">
        <v>83</v>
      </c>
      <c r="AU1" s="61" t="s">
        <v>84</v>
      </c>
      <c r="AV1" s="61" t="s">
        <v>85</v>
      </c>
      <c r="AW1" s="61" t="s">
        <v>86</v>
      </c>
      <c r="AX1" s="61" t="s">
        <v>87</v>
      </c>
      <c r="AY1" s="61" t="s">
        <v>88</v>
      </c>
      <c r="AZ1" s="61" t="s">
        <v>89</v>
      </c>
      <c r="BA1" s="61" t="s">
        <v>90</v>
      </c>
      <c r="BB1" s="61" t="s">
        <v>91</v>
      </c>
      <c r="BC1" s="61" t="s">
        <v>92</v>
      </c>
      <c r="BD1" s="61" t="s">
        <v>93</v>
      </c>
      <c r="BE1" s="61" t="s">
        <v>94</v>
      </c>
      <c r="BF1" s="61" t="s">
        <v>95</v>
      </c>
      <c r="BG1" s="61" t="s">
        <v>96</v>
      </c>
      <c r="BH1" s="61" t="s">
        <v>97</v>
      </c>
      <c r="BI1" s="61" t="s">
        <v>98</v>
      </c>
    </row>
    <row r="2" spans="1:61">
      <c r="A2" s="31" t="s">
        <v>99</v>
      </c>
      <c r="B2" s="31">
        <v>5</v>
      </c>
      <c r="C2" s="31">
        <v>9</v>
      </c>
      <c r="D2" s="31">
        <v>4</v>
      </c>
      <c r="E2" s="31">
        <v>7</v>
      </c>
      <c r="F2" s="31">
        <v>7</v>
      </c>
      <c r="G2" s="31">
        <v>1</v>
      </c>
      <c r="H2" s="31">
        <v>23</v>
      </c>
      <c r="I2" s="31">
        <v>19</v>
      </c>
      <c r="J2" s="31">
        <v>1</v>
      </c>
      <c r="K2" s="31">
        <v>31</v>
      </c>
      <c r="L2" s="31">
        <v>14</v>
      </c>
      <c r="M2" s="31">
        <v>1</v>
      </c>
      <c r="N2" s="31">
        <v>32</v>
      </c>
      <c r="O2" s="31">
        <v>8</v>
      </c>
      <c r="P2" s="31">
        <v>1</v>
      </c>
      <c r="Q2" s="31">
        <v>30</v>
      </c>
      <c r="R2" s="31">
        <v>6</v>
      </c>
      <c r="S2" s="31">
        <v>1</v>
      </c>
      <c r="T2" s="31">
        <v>43</v>
      </c>
      <c r="U2" s="31">
        <v>15</v>
      </c>
      <c r="V2" s="31">
        <v>0</v>
      </c>
      <c r="W2" s="31">
        <v>42</v>
      </c>
      <c r="X2" s="31">
        <v>17</v>
      </c>
      <c r="Y2" s="31">
        <v>2</v>
      </c>
      <c r="Z2" s="31">
        <v>30</v>
      </c>
      <c r="AA2" s="31">
        <v>18</v>
      </c>
      <c r="AB2" s="31">
        <v>0</v>
      </c>
      <c r="AC2" s="31">
        <v>28</v>
      </c>
      <c r="AD2" s="31">
        <v>14</v>
      </c>
      <c r="AE2" s="31">
        <v>0</v>
      </c>
      <c r="AF2" s="31">
        <v>41</v>
      </c>
      <c r="AG2" s="31">
        <v>11</v>
      </c>
      <c r="AH2" s="31">
        <v>0</v>
      </c>
      <c r="AI2" s="31">
        <v>19</v>
      </c>
      <c r="AJ2" s="31">
        <v>9</v>
      </c>
      <c r="AK2" s="31">
        <v>0</v>
      </c>
      <c r="AL2" s="31">
        <v>19</v>
      </c>
      <c r="AM2" s="31">
        <v>13</v>
      </c>
      <c r="AN2" s="31">
        <v>0</v>
      </c>
      <c r="AO2" s="31">
        <v>16</v>
      </c>
      <c r="AP2" s="31">
        <v>10</v>
      </c>
      <c r="AQ2" s="31">
        <v>2</v>
      </c>
      <c r="AR2" s="31">
        <v>14</v>
      </c>
      <c r="AS2" s="31">
        <v>8</v>
      </c>
      <c r="AT2" s="31">
        <v>0</v>
      </c>
      <c r="AU2" s="31">
        <v>5</v>
      </c>
      <c r="AV2" s="31">
        <v>7</v>
      </c>
      <c r="AW2" s="31">
        <v>0</v>
      </c>
      <c r="AX2" s="31">
        <v>4</v>
      </c>
      <c r="AY2" s="31">
        <v>4</v>
      </c>
      <c r="AZ2" s="31">
        <v>1</v>
      </c>
      <c r="BA2" s="31">
        <v>3</v>
      </c>
      <c r="BB2" s="31">
        <v>3</v>
      </c>
      <c r="BC2" s="31">
        <v>0</v>
      </c>
      <c r="BD2" s="31">
        <v>3</v>
      </c>
      <c r="BE2" s="31">
        <v>5</v>
      </c>
      <c r="BF2" s="31">
        <v>1</v>
      </c>
      <c r="BG2" s="31">
        <v>1</v>
      </c>
      <c r="BH2" s="31">
        <v>1</v>
      </c>
      <c r="BI2" s="31">
        <v>20</v>
      </c>
    </row>
    <row r="3" spans="1:61">
      <c r="A3" s="31" t="s">
        <v>100</v>
      </c>
      <c r="B3" s="31">
        <v>6</v>
      </c>
      <c r="C3" s="31">
        <v>8</v>
      </c>
      <c r="D3" s="31">
        <v>3</v>
      </c>
      <c r="E3" s="31">
        <v>7</v>
      </c>
      <c r="F3" s="31">
        <v>4</v>
      </c>
      <c r="G3" s="31">
        <v>0</v>
      </c>
      <c r="H3" s="31">
        <v>26</v>
      </c>
      <c r="I3" s="31">
        <v>8</v>
      </c>
      <c r="J3" s="31">
        <v>1</v>
      </c>
      <c r="K3" s="31">
        <v>24</v>
      </c>
      <c r="L3" s="31">
        <v>9</v>
      </c>
      <c r="M3" s="31">
        <v>0</v>
      </c>
      <c r="N3" s="31">
        <v>50</v>
      </c>
      <c r="O3" s="31">
        <v>16</v>
      </c>
      <c r="P3" s="31">
        <v>0</v>
      </c>
      <c r="Q3" s="31">
        <v>24</v>
      </c>
      <c r="R3" s="31">
        <v>15</v>
      </c>
      <c r="S3" s="31">
        <v>3</v>
      </c>
      <c r="T3" s="31">
        <v>22</v>
      </c>
      <c r="U3" s="31">
        <v>18</v>
      </c>
      <c r="V3" s="31">
        <v>0</v>
      </c>
      <c r="W3" s="31">
        <v>41</v>
      </c>
      <c r="X3" s="31">
        <v>11</v>
      </c>
      <c r="Y3" s="31">
        <v>1</v>
      </c>
      <c r="Z3" s="31">
        <v>28</v>
      </c>
      <c r="AA3" s="31">
        <v>17</v>
      </c>
      <c r="AB3" s="31">
        <v>0</v>
      </c>
      <c r="AC3" s="31">
        <v>28</v>
      </c>
      <c r="AD3" s="31">
        <v>17</v>
      </c>
      <c r="AE3" s="31">
        <v>0</v>
      </c>
      <c r="AF3" s="31">
        <v>28</v>
      </c>
      <c r="AG3" s="31">
        <v>10</v>
      </c>
      <c r="AH3" s="31">
        <v>0</v>
      </c>
      <c r="AI3" s="31">
        <v>13</v>
      </c>
      <c r="AJ3" s="31">
        <v>8</v>
      </c>
      <c r="AK3" s="31">
        <v>0</v>
      </c>
      <c r="AL3" s="31">
        <v>19</v>
      </c>
      <c r="AM3" s="31">
        <v>11</v>
      </c>
      <c r="AN3" s="31">
        <v>0</v>
      </c>
      <c r="AO3" s="31">
        <v>14</v>
      </c>
      <c r="AP3" s="31">
        <v>12</v>
      </c>
      <c r="AQ3" s="31">
        <v>0</v>
      </c>
      <c r="AR3" s="31">
        <v>8</v>
      </c>
      <c r="AS3" s="31">
        <v>15</v>
      </c>
      <c r="AT3" s="31">
        <v>0</v>
      </c>
      <c r="AU3" s="31">
        <v>4</v>
      </c>
      <c r="AV3" s="31">
        <v>5</v>
      </c>
      <c r="AW3" s="31">
        <v>0</v>
      </c>
      <c r="AX3" s="31">
        <v>6</v>
      </c>
      <c r="AY3" s="31">
        <v>6</v>
      </c>
      <c r="AZ3" s="31">
        <v>0</v>
      </c>
      <c r="BA3" s="31">
        <v>3</v>
      </c>
      <c r="BB3" s="31">
        <v>5</v>
      </c>
      <c r="BC3" s="31">
        <v>0</v>
      </c>
      <c r="BD3" s="31">
        <v>0</v>
      </c>
      <c r="BE3" s="31">
        <v>1</v>
      </c>
      <c r="BF3" s="31">
        <v>0</v>
      </c>
      <c r="BG3" s="31">
        <v>0</v>
      </c>
      <c r="BH3" s="31">
        <v>0</v>
      </c>
      <c r="BI3" s="31">
        <v>22</v>
      </c>
    </row>
    <row r="4" spans="1:61">
      <c r="A4" s="31" t="s">
        <v>101</v>
      </c>
      <c r="B4" s="31">
        <v>39</v>
      </c>
      <c r="C4" s="31">
        <v>40</v>
      </c>
      <c r="D4" s="31">
        <v>12</v>
      </c>
      <c r="E4" s="31">
        <v>30</v>
      </c>
      <c r="F4" s="31">
        <v>31</v>
      </c>
      <c r="G4" s="31">
        <v>1</v>
      </c>
      <c r="H4" s="31">
        <v>39</v>
      </c>
      <c r="I4" s="31">
        <v>32</v>
      </c>
      <c r="J4" s="31">
        <v>5</v>
      </c>
      <c r="K4" s="31">
        <v>46</v>
      </c>
      <c r="L4" s="31">
        <v>20</v>
      </c>
      <c r="M4" s="31">
        <v>2</v>
      </c>
      <c r="N4" s="31">
        <v>54</v>
      </c>
      <c r="O4" s="31">
        <v>40</v>
      </c>
      <c r="P4" s="31">
        <v>2</v>
      </c>
      <c r="Q4" s="31">
        <v>62</v>
      </c>
      <c r="R4" s="31">
        <v>33</v>
      </c>
      <c r="S4" s="31">
        <v>0</v>
      </c>
      <c r="T4" s="31">
        <v>47</v>
      </c>
      <c r="U4" s="31">
        <v>47</v>
      </c>
      <c r="V4" s="31">
        <v>2</v>
      </c>
      <c r="W4" s="31">
        <v>70</v>
      </c>
      <c r="X4" s="31">
        <v>32</v>
      </c>
      <c r="Y4" s="31">
        <v>1</v>
      </c>
      <c r="Z4" s="31">
        <v>96</v>
      </c>
      <c r="AA4" s="31">
        <v>51</v>
      </c>
      <c r="AB4" s="31">
        <v>7</v>
      </c>
      <c r="AC4" s="31">
        <v>62</v>
      </c>
      <c r="AD4" s="31">
        <v>37</v>
      </c>
      <c r="AE4" s="31">
        <v>0</v>
      </c>
      <c r="AF4" s="31">
        <v>70</v>
      </c>
      <c r="AG4" s="31">
        <v>47</v>
      </c>
      <c r="AH4" s="31">
        <v>2</v>
      </c>
      <c r="AI4" s="31">
        <v>37</v>
      </c>
      <c r="AJ4" s="31">
        <v>36</v>
      </c>
      <c r="AK4" s="31">
        <v>0</v>
      </c>
      <c r="AL4" s="31">
        <v>48</v>
      </c>
      <c r="AM4" s="31">
        <v>31</v>
      </c>
      <c r="AN4" s="31">
        <v>0</v>
      </c>
      <c r="AO4" s="31">
        <v>39</v>
      </c>
      <c r="AP4" s="31">
        <v>39</v>
      </c>
      <c r="AQ4" s="31">
        <v>0</v>
      </c>
      <c r="AR4" s="31">
        <v>34</v>
      </c>
      <c r="AS4" s="31">
        <v>22</v>
      </c>
      <c r="AT4" s="31">
        <v>0</v>
      </c>
      <c r="AU4" s="31">
        <v>29</v>
      </c>
      <c r="AV4" s="31">
        <v>24</v>
      </c>
      <c r="AW4" s="31">
        <v>0</v>
      </c>
      <c r="AX4" s="31">
        <v>21</v>
      </c>
      <c r="AY4" s="31">
        <v>20</v>
      </c>
      <c r="AZ4" s="31">
        <v>0</v>
      </c>
      <c r="BA4" s="31">
        <v>7</v>
      </c>
      <c r="BB4" s="31">
        <v>5</v>
      </c>
      <c r="BC4" s="31">
        <v>0</v>
      </c>
      <c r="BD4" s="31">
        <v>5</v>
      </c>
      <c r="BE4" s="31">
        <v>14</v>
      </c>
      <c r="BF4" s="31">
        <v>0</v>
      </c>
      <c r="BG4" s="31">
        <v>321</v>
      </c>
      <c r="BH4" s="31">
        <v>244</v>
      </c>
      <c r="BI4" s="31">
        <v>125</v>
      </c>
    </row>
    <row r="5" spans="1:61">
      <c r="A5" s="31" t="s">
        <v>102</v>
      </c>
      <c r="B5" s="31">
        <v>17</v>
      </c>
      <c r="C5" s="31">
        <v>19</v>
      </c>
      <c r="D5" s="31">
        <v>6</v>
      </c>
      <c r="E5" s="31">
        <v>24</v>
      </c>
      <c r="F5" s="31">
        <v>25</v>
      </c>
      <c r="G5" s="31">
        <v>1</v>
      </c>
      <c r="H5" s="31">
        <v>52</v>
      </c>
      <c r="I5" s="31">
        <v>49</v>
      </c>
      <c r="J5" s="31">
        <v>9</v>
      </c>
      <c r="K5" s="31">
        <v>27</v>
      </c>
      <c r="L5" s="31">
        <v>25</v>
      </c>
      <c r="M5" s="31">
        <v>0</v>
      </c>
      <c r="N5" s="31">
        <v>49</v>
      </c>
      <c r="O5" s="31">
        <v>33</v>
      </c>
      <c r="P5" s="31">
        <v>0</v>
      </c>
      <c r="Q5" s="31">
        <v>53</v>
      </c>
      <c r="R5" s="31">
        <v>27</v>
      </c>
      <c r="S5" s="31">
        <v>0</v>
      </c>
      <c r="T5" s="31">
        <v>56</v>
      </c>
      <c r="U5" s="31">
        <v>47</v>
      </c>
      <c r="V5" s="31">
        <v>0</v>
      </c>
      <c r="W5" s="31">
        <v>57</v>
      </c>
      <c r="X5" s="31">
        <v>46</v>
      </c>
      <c r="Y5" s="31">
        <v>3</v>
      </c>
      <c r="Z5" s="31">
        <v>50</v>
      </c>
      <c r="AA5" s="31">
        <v>40</v>
      </c>
      <c r="AB5" s="31">
        <v>0</v>
      </c>
      <c r="AC5" s="31">
        <v>56</v>
      </c>
      <c r="AD5" s="31">
        <v>43</v>
      </c>
      <c r="AE5" s="31">
        <v>0</v>
      </c>
      <c r="AF5" s="31">
        <v>61</v>
      </c>
      <c r="AG5" s="31">
        <v>36</v>
      </c>
      <c r="AH5" s="31">
        <v>0</v>
      </c>
      <c r="AI5" s="31">
        <v>38</v>
      </c>
      <c r="AJ5" s="31">
        <v>18</v>
      </c>
      <c r="AK5" s="31">
        <v>0</v>
      </c>
      <c r="AL5" s="31">
        <v>34</v>
      </c>
      <c r="AM5" s="31">
        <v>31</v>
      </c>
      <c r="AN5" s="31">
        <v>0</v>
      </c>
      <c r="AO5" s="31">
        <v>30</v>
      </c>
      <c r="AP5" s="31">
        <v>35</v>
      </c>
      <c r="AQ5" s="31">
        <v>0</v>
      </c>
      <c r="AR5" s="31">
        <v>48</v>
      </c>
      <c r="AS5" s="31">
        <v>51</v>
      </c>
      <c r="AT5" s="31">
        <v>0</v>
      </c>
      <c r="AU5" s="31">
        <v>33</v>
      </c>
      <c r="AV5" s="31">
        <v>25</v>
      </c>
      <c r="AW5" s="31">
        <v>0</v>
      </c>
      <c r="AX5" s="31">
        <v>34</v>
      </c>
      <c r="AY5" s="31">
        <v>39</v>
      </c>
      <c r="AZ5" s="31">
        <v>0</v>
      </c>
      <c r="BA5" s="31">
        <v>11</v>
      </c>
      <c r="BB5" s="31">
        <v>15</v>
      </c>
      <c r="BC5" s="31">
        <v>0</v>
      </c>
      <c r="BD5" s="31">
        <v>12</v>
      </c>
      <c r="BE5" s="31">
        <v>21</v>
      </c>
      <c r="BF5" s="31">
        <v>0</v>
      </c>
      <c r="BG5" s="31">
        <v>355</v>
      </c>
      <c r="BH5" s="31">
        <v>274</v>
      </c>
      <c r="BI5" s="31">
        <v>123</v>
      </c>
    </row>
    <row r="6" spans="1:61">
      <c r="A6" s="31" t="s">
        <v>103</v>
      </c>
      <c r="B6" s="31">
        <v>4</v>
      </c>
      <c r="C6" s="31">
        <v>5</v>
      </c>
      <c r="D6" s="31">
        <v>1</v>
      </c>
      <c r="E6" s="31">
        <v>9</v>
      </c>
      <c r="F6" s="31">
        <v>6</v>
      </c>
      <c r="G6" s="31">
        <v>0</v>
      </c>
      <c r="H6" s="31">
        <v>14</v>
      </c>
      <c r="I6" s="31">
        <v>7</v>
      </c>
      <c r="J6" s="31">
        <v>0</v>
      </c>
      <c r="K6" s="31">
        <v>21</v>
      </c>
      <c r="L6" s="31">
        <v>8</v>
      </c>
      <c r="M6" s="31">
        <v>0</v>
      </c>
      <c r="N6" s="31">
        <v>42</v>
      </c>
      <c r="O6" s="31">
        <v>16</v>
      </c>
      <c r="P6" s="31">
        <v>0</v>
      </c>
      <c r="Q6" s="31">
        <v>23</v>
      </c>
      <c r="R6" s="31">
        <v>9</v>
      </c>
      <c r="S6" s="31">
        <v>0</v>
      </c>
      <c r="T6" s="31">
        <v>37</v>
      </c>
      <c r="U6" s="31">
        <v>11</v>
      </c>
      <c r="V6" s="31">
        <v>0</v>
      </c>
      <c r="W6" s="31">
        <v>15</v>
      </c>
      <c r="X6" s="31">
        <v>10</v>
      </c>
      <c r="Y6" s="31">
        <v>0</v>
      </c>
      <c r="Z6" s="31">
        <v>20</v>
      </c>
      <c r="AA6" s="31">
        <v>13</v>
      </c>
      <c r="AB6" s="31">
        <v>0</v>
      </c>
      <c r="AC6" s="31">
        <v>24</v>
      </c>
      <c r="AD6" s="31">
        <v>17</v>
      </c>
      <c r="AE6" s="31">
        <v>0</v>
      </c>
      <c r="AF6" s="31">
        <v>23</v>
      </c>
      <c r="AG6" s="31">
        <v>22</v>
      </c>
      <c r="AH6" s="31">
        <v>0</v>
      </c>
      <c r="AI6" s="31">
        <v>15</v>
      </c>
      <c r="AJ6" s="31">
        <v>6</v>
      </c>
      <c r="AK6" s="31">
        <v>0</v>
      </c>
      <c r="AL6" s="31">
        <v>14</v>
      </c>
      <c r="AM6" s="31">
        <v>5</v>
      </c>
      <c r="AN6" s="31">
        <v>0</v>
      </c>
      <c r="AO6" s="31">
        <v>12</v>
      </c>
      <c r="AP6" s="31">
        <v>3</v>
      </c>
      <c r="AQ6" s="31">
        <v>0</v>
      </c>
      <c r="AR6" s="31">
        <v>9</v>
      </c>
      <c r="AS6" s="31">
        <v>9</v>
      </c>
      <c r="AT6" s="31">
        <v>0</v>
      </c>
      <c r="AU6" s="31">
        <v>4</v>
      </c>
      <c r="AV6" s="31">
        <v>9</v>
      </c>
      <c r="AW6" s="31">
        <v>0</v>
      </c>
      <c r="AX6" s="31">
        <v>10</v>
      </c>
      <c r="AY6" s="31">
        <v>4</v>
      </c>
      <c r="AZ6" s="31">
        <v>0</v>
      </c>
      <c r="BA6" s="31">
        <v>6</v>
      </c>
      <c r="BB6" s="31">
        <v>4</v>
      </c>
      <c r="BC6" s="31">
        <v>0</v>
      </c>
      <c r="BD6" s="31">
        <v>2</v>
      </c>
      <c r="BE6" s="31">
        <v>1</v>
      </c>
      <c r="BF6" s="31">
        <v>0</v>
      </c>
      <c r="BG6" s="31">
        <v>126</v>
      </c>
      <c r="BH6" s="31">
        <v>86</v>
      </c>
      <c r="BI6" s="31">
        <v>40</v>
      </c>
    </row>
    <row r="7" spans="1:61">
      <c r="A7" s="31" t="s">
        <v>104</v>
      </c>
      <c r="B7" s="31">
        <v>19</v>
      </c>
      <c r="C7" s="31">
        <v>23</v>
      </c>
      <c r="D7" s="31">
        <v>7</v>
      </c>
      <c r="E7" s="31">
        <v>14</v>
      </c>
      <c r="F7" s="31">
        <v>10</v>
      </c>
      <c r="G7" s="31">
        <v>1</v>
      </c>
      <c r="H7" s="31">
        <v>43</v>
      </c>
      <c r="I7" s="31">
        <v>17</v>
      </c>
      <c r="J7" s="31">
        <v>3</v>
      </c>
      <c r="K7" s="31">
        <v>41</v>
      </c>
      <c r="L7" s="31">
        <v>19</v>
      </c>
      <c r="M7" s="31">
        <v>0</v>
      </c>
      <c r="N7" s="31">
        <v>43</v>
      </c>
      <c r="O7" s="31">
        <v>22</v>
      </c>
      <c r="P7" s="31">
        <v>1</v>
      </c>
      <c r="Q7" s="31">
        <v>42</v>
      </c>
      <c r="R7" s="31">
        <v>19</v>
      </c>
      <c r="S7" s="31">
        <v>0</v>
      </c>
      <c r="T7" s="31">
        <v>42</v>
      </c>
      <c r="U7" s="31">
        <v>23</v>
      </c>
      <c r="V7" s="31">
        <v>0</v>
      </c>
      <c r="W7" s="31">
        <v>33</v>
      </c>
      <c r="X7" s="31">
        <v>21</v>
      </c>
      <c r="Y7" s="31">
        <v>0</v>
      </c>
      <c r="Z7" s="31">
        <v>41</v>
      </c>
      <c r="AA7" s="31">
        <v>21</v>
      </c>
      <c r="AB7" s="31">
        <v>10</v>
      </c>
      <c r="AC7" s="31">
        <v>33</v>
      </c>
      <c r="AD7" s="31">
        <v>23</v>
      </c>
      <c r="AE7" s="31">
        <v>0</v>
      </c>
      <c r="AF7" s="31">
        <v>45</v>
      </c>
      <c r="AG7" s="31">
        <v>27</v>
      </c>
      <c r="AH7" s="31">
        <v>0</v>
      </c>
      <c r="AI7" s="31">
        <v>41</v>
      </c>
      <c r="AJ7" s="31">
        <v>22</v>
      </c>
      <c r="AK7" s="31">
        <v>0</v>
      </c>
      <c r="AL7" s="31">
        <v>37</v>
      </c>
      <c r="AM7" s="31">
        <v>15</v>
      </c>
      <c r="AN7" s="31">
        <v>0</v>
      </c>
      <c r="AO7" s="31">
        <v>29</v>
      </c>
      <c r="AP7" s="31">
        <v>23</v>
      </c>
      <c r="AQ7" s="31">
        <v>0</v>
      </c>
      <c r="AR7" s="31">
        <v>32</v>
      </c>
      <c r="AS7" s="31">
        <v>24</v>
      </c>
      <c r="AT7" s="31">
        <v>0</v>
      </c>
      <c r="AU7" s="31">
        <v>14</v>
      </c>
      <c r="AV7" s="31">
        <v>8</v>
      </c>
      <c r="AW7" s="31">
        <v>0</v>
      </c>
      <c r="AX7" s="31">
        <v>13</v>
      </c>
      <c r="AY7" s="31">
        <v>15</v>
      </c>
      <c r="AZ7" s="31">
        <v>0</v>
      </c>
      <c r="BA7" s="31">
        <v>5</v>
      </c>
      <c r="BB7" s="31">
        <v>5</v>
      </c>
      <c r="BC7" s="31">
        <v>0</v>
      </c>
      <c r="BD7" s="31">
        <v>6</v>
      </c>
      <c r="BE7" s="31">
        <v>6</v>
      </c>
      <c r="BF7" s="31">
        <v>0</v>
      </c>
      <c r="BG7" s="31">
        <v>272</v>
      </c>
      <c r="BH7" s="31">
        <v>177</v>
      </c>
      <c r="BI7" s="31">
        <v>535</v>
      </c>
    </row>
    <row r="8" spans="1:61">
      <c r="A8" s="31" t="s">
        <v>105</v>
      </c>
      <c r="B8" s="31">
        <v>5</v>
      </c>
      <c r="C8" s="31">
        <v>13</v>
      </c>
      <c r="D8" s="31">
        <v>10</v>
      </c>
      <c r="E8" s="31">
        <v>4</v>
      </c>
      <c r="F8" s="31">
        <v>4</v>
      </c>
      <c r="G8" s="31">
        <v>1</v>
      </c>
      <c r="H8" s="31">
        <v>30</v>
      </c>
      <c r="I8" s="31">
        <v>21</v>
      </c>
      <c r="J8" s="31">
        <v>1</v>
      </c>
      <c r="K8" s="31">
        <v>23</v>
      </c>
      <c r="L8" s="31">
        <v>11</v>
      </c>
      <c r="M8" s="31">
        <v>0</v>
      </c>
      <c r="N8" s="31">
        <v>28</v>
      </c>
      <c r="O8" s="31">
        <v>24</v>
      </c>
      <c r="P8" s="31">
        <v>0</v>
      </c>
      <c r="Q8" s="31">
        <v>37</v>
      </c>
      <c r="R8" s="31">
        <v>15</v>
      </c>
      <c r="S8" s="31">
        <v>0</v>
      </c>
      <c r="T8" s="31">
        <v>20</v>
      </c>
      <c r="U8" s="31">
        <v>17</v>
      </c>
      <c r="V8" s="31">
        <v>0</v>
      </c>
      <c r="W8" s="31">
        <v>27</v>
      </c>
      <c r="X8" s="31">
        <v>17</v>
      </c>
      <c r="Y8" s="31">
        <v>0</v>
      </c>
      <c r="Z8" s="31">
        <v>34</v>
      </c>
      <c r="AA8" s="31">
        <v>19</v>
      </c>
      <c r="AB8" s="31">
        <v>0</v>
      </c>
      <c r="AC8" s="31">
        <v>27</v>
      </c>
      <c r="AD8" s="31">
        <v>12</v>
      </c>
      <c r="AE8" s="31">
        <v>0</v>
      </c>
      <c r="AF8" s="31">
        <v>26</v>
      </c>
      <c r="AG8" s="31">
        <v>19</v>
      </c>
      <c r="AH8" s="31">
        <v>1</v>
      </c>
      <c r="AI8" s="31">
        <v>19</v>
      </c>
      <c r="AJ8" s="31">
        <v>8</v>
      </c>
      <c r="AK8" s="31">
        <v>0</v>
      </c>
      <c r="AL8" s="31">
        <v>21</v>
      </c>
      <c r="AM8" s="31">
        <v>16</v>
      </c>
      <c r="AN8" s="31">
        <v>0</v>
      </c>
      <c r="AO8" s="31">
        <v>23</v>
      </c>
      <c r="AP8" s="31">
        <v>10</v>
      </c>
      <c r="AQ8" s="31">
        <v>0</v>
      </c>
      <c r="AR8" s="31">
        <v>17</v>
      </c>
      <c r="AS8" s="31">
        <v>9</v>
      </c>
      <c r="AT8" s="31">
        <v>0</v>
      </c>
      <c r="AU8" s="31">
        <v>11</v>
      </c>
      <c r="AV8" s="31">
        <v>5</v>
      </c>
      <c r="AW8" s="31">
        <v>0</v>
      </c>
      <c r="AX8" s="31">
        <v>7</v>
      </c>
      <c r="AY8" s="31">
        <v>13</v>
      </c>
      <c r="AZ8" s="31">
        <v>0</v>
      </c>
      <c r="BA8" s="31">
        <v>1</v>
      </c>
      <c r="BB8" s="31">
        <v>5</v>
      </c>
      <c r="BC8" s="31">
        <v>0</v>
      </c>
      <c r="BD8" s="31">
        <v>5</v>
      </c>
      <c r="BE8" s="31">
        <v>3</v>
      </c>
      <c r="BF8" s="31">
        <v>0</v>
      </c>
      <c r="BG8" s="31">
        <v>155</v>
      </c>
      <c r="BH8" s="31">
        <v>79</v>
      </c>
      <c r="BI8" s="31">
        <v>74</v>
      </c>
    </row>
    <row r="9" spans="1:61">
      <c r="A9" s="31" t="s">
        <v>106</v>
      </c>
      <c r="B9" s="31">
        <v>4</v>
      </c>
      <c r="C9" s="31">
        <v>8</v>
      </c>
      <c r="D9" s="31">
        <v>0</v>
      </c>
      <c r="E9" s="31">
        <v>5</v>
      </c>
      <c r="F9" s="31">
        <v>4</v>
      </c>
      <c r="G9" s="31">
        <v>0</v>
      </c>
      <c r="H9" s="31">
        <v>18</v>
      </c>
      <c r="I9" s="31">
        <v>8</v>
      </c>
      <c r="J9" s="31">
        <v>0</v>
      </c>
      <c r="K9" s="31">
        <v>31</v>
      </c>
      <c r="L9" s="31">
        <v>21</v>
      </c>
      <c r="M9" s="31">
        <v>0</v>
      </c>
      <c r="N9" s="31">
        <v>26</v>
      </c>
      <c r="O9" s="31">
        <v>26</v>
      </c>
      <c r="P9" s="31">
        <v>0</v>
      </c>
      <c r="Q9" s="31">
        <v>28</v>
      </c>
      <c r="R9" s="31">
        <v>18</v>
      </c>
      <c r="S9" s="31">
        <v>0</v>
      </c>
      <c r="T9" s="31">
        <v>23</v>
      </c>
      <c r="U9" s="31">
        <v>8</v>
      </c>
      <c r="V9" s="31">
        <v>0</v>
      </c>
      <c r="W9" s="31">
        <v>30</v>
      </c>
      <c r="X9" s="31">
        <v>7</v>
      </c>
      <c r="Y9" s="31">
        <v>0</v>
      </c>
      <c r="Z9" s="31">
        <v>30</v>
      </c>
      <c r="AA9" s="31">
        <v>17</v>
      </c>
      <c r="AB9" s="31">
        <v>0</v>
      </c>
      <c r="AC9" s="31">
        <v>36</v>
      </c>
      <c r="AD9" s="31">
        <v>12</v>
      </c>
      <c r="AE9" s="31">
        <v>1</v>
      </c>
      <c r="AF9" s="31">
        <v>31</v>
      </c>
      <c r="AG9" s="31">
        <v>15</v>
      </c>
      <c r="AH9" s="31">
        <v>0</v>
      </c>
      <c r="AI9" s="31">
        <v>23</v>
      </c>
      <c r="AJ9" s="31">
        <v>7</v>
      </c>
      <c r="AK9" s="31">
        <v>0</v>
      </c>
      <c r="AL9" s="31">
        <v>20</v>
      </c>
      <c r="AM9" s="31">
        <v>11</v>
      </c>
      <c r="AN9" s="31">
        <v>0</v>
      </c>
      <c r="AO9" s="31">
        <v>20</v>
      </c>
      <c r="AP9" s="31">
        <v>13</v>
      </c>
      <c r="AQ9" s="31">
        <v>0</v>
      </c>
      <c r="AR9" s="31">
        <v>22</v>
      </c>
      <c r="AS9" s="31">
        <v>17</v>
      </c>
      <c r="AT9" s="31">
        <v>0</v>
      </c>
      <c r="AU9" s="31">
        <v>10</v>
      </c>
      <c r="AV9" s="31">
        <v>2</v>
      </c>
      <c r="AW9" s="31">
        <v>0</v>
      </c>
      <c r="AX9" s="31">
        <v>12</v>
      </c>
      <c r="AY9" s="31">
        <v>10</v>
      </c>
      <c r="AZ9" s="31">
        <v>0</v>
      </c>
      <c r="BA9" s="31">
        <v>2</v>
      </c>
      <c r="BB9" s="31">
        <v>2</v>
      </c>
      <c r="BC9" s="31">
        <v>0</v>
      </c>
      <c r="BD9" s="31">
        <v>3</v>
      </c>
      <c r="BE9" s="31">
        <v>2</v>
      </c>
      <c r="BF9" s="31">
        <v>1</v>
      </c>
      <c r="BG9" s="31">
        <v>145</v>
      </c>
      <c r="BH9" s="31">
        <v>88</v>
      </c>
      <c r="BI9" s="31">
        <v>24</v>
      </c>
    </row>
    <row r="10" spans="1:61">
      <c r="A10" s="31" t="s">
        <v>107</v>
      </c>
      <c r="B10" s="31">
        <v>5</v>
      </c>
      <c r="C10" s="31">
        <v>4</v>
      </c>
      <c r="D10" s="31">
        <v>2</v>
      </c>
      <c r="E10" s="31">
        <v>11</v>
      </c>
      <c r="F10" s="31">
        <v>6</v>
      </c>
      <c r="G10" s="31">
        <v>0</v>
      </c>
      <c r="H10" s="31">
        <v>25</v>
      </c>
      <c r="I10" s="31">
        <v>23</v>
      </c>
      <c r="J10" s="31">
        <v>0</v>
      </c>
      <c r="K10" s="31">
        <v>34</v>
      </c>
      <c r="L10" s="31">
        <v>18</v>
      </c>
      <c r="M10" s="31">
        <v>0</v>
      </c>
      <c r="N10" s="31">
        <v>32</v>
      </c>
      <c r="O10" s="31">
        <v>21</v>
      </c>
      <c r="P10" s="31">
        <v>0</v>
      </c>
      <c r="Q10" s="31">
        <v>30</v>
      </c>
      <c r="R10" s="31">
        <v>21</v>
      </c>
      <c r="S10" s="31">
        <v>0</v>
      </c>
      <c r="T10" s="31">
        <v>34</v>
      </c>
      <c r="U10" s="31">
        <v>15</v>
      </c>
      <c r="V10" s="31">
        <v>0</v>
      </c>
      <c r="W10" s="31">
        <v>23</v>
      </c>
      <c r="X10" s="31">
        <v>19</v>
      </c>
      <c r="Y10" s="31">
        <v>0</v>
      </c>
      <c r="Z10" s="31">
        <v>27</v>
      </c>
      <c r="AA10" s="31">
        <v>19</v>
      </c>
      <c r="AB10" s="31">
        <v>0</v>
      </c>
      <c r="AC10" s="31">
        <v>23</v>
      </c>
      <c r="AD10" s="31">
        <v>13</v>
      </c>
      <c r="AE10" s="31">
        <v>0</v>
      </c>
      <c r="AF10" s="31">
        <v>25</v>
      </c>
      <c r="AG10" s="31">
        <v>12</v>
      </c>
      <c r="AH10" s="31">
        <v>0</v>
      </c>
      <c r="AI10" s="31">
        <v>21</v>
      </c>
      <c r="AJ10" s="31">
        <v>10</v>
      </c>
      <c r="AK10" s="31">
        <v>0</v>
      </c>
      <c r="AL10" s="31">
        <v>18</v>
      </c>
      <c r="AM10" s="31">
        <v>5</v>
      </c>
      <c r="AN10" s="31">
        <v>0</v>
      </c>
      <c r="AO10" s="31">
        <v>10</v>
      </c>
      <c r="AP10" s="31">
        <v>12</v>
      </c>
      <c r="AQ10" s="31">
        <v>0</v>
      </c>
      <c r="AR10" s="31">
        <v>16</v>
      </c>
      <c r="AS10" s="31">
        <v>12</v>
      </c>
      <c r="AT10" s="31">
        <v>11</v>
      </c>
      <c r="AU10" s="31">
        <v>15</v>
      </c>
      <c r="AV10" s="31">
        <v>7</v>
      </c>
      <c r="AW10" s="31">
        <v>0</v>
      </c>
      <c r="AX10" s="31">
        <v>9</v>
      </c>
      <c r="AY10" s="31">
        <v>7</v>
      </c>
      <c r="AZ10" s="31">
        <v>0</v>
      </c>
      <c r="BA10" s="31">
        <v>1</v>
      </c>
      <c r="BB10" s="31">
        <v>2</v>
      </c>
      <c r="BC10" s="31">
        <v>0</v>
      </c>
      <c r="BD10" s="31">
        <v>3</v>
      </c>
      <c r="BE10" s="31">
        <v>2</v>
      </c>
      <c r="BF10" s="31">
        <v>0</v>
      </c>
      <c r="BG10" s="31">
        <v>154</v>
      </c>
      <c r="BH10" s="31">
        <v>67</v>
      </c>
      <c r="BI10" s="31">
        <v>82</v>
      </c>
    </row>
    <row r="11" spans="1:61">
      <c r="A11" s="31" t="s">
        <v>108</v>
      </c>
      <c r="B11" s="31">
        <v>30</v>
      </c>
      <c r="C11" s="31">
        <v>18</v>
      </c>
      <c r="D11" s="31">
        <v>13</v>
      </c>
      <c r="E11" s="31">
        <v>31</v>
      </c>
      <c r="F11" s="31">
        <v>29</v>
      </c>
      <c r="G11" s="31">
        <v>6</v>
      </c>
      <c r="H11" s="31">
        <v>34</v>
      </c>
      <c r="I11" s="31">
        <v>26</v>
      </c>
      <c r="J11" s="31">
        <v>2</v>
      </c>
      <c r="K11" s="31">
        <v>34</v>
      </c>
      <c r="L11" s="31">
        <v>20</v>
      </c>
      <c r="M11" s="31">
        <v>0</v>
      </c>
      <c r="N11" s="31">
        <v>59</v>
      </c>
      <c r="O11" s="31">
        <v>33</v>
      </c>
      <c r="P11" s="31">
        <v>0</v>
      </c>
      <c r="Q11" s="31">
        <v>70</v>
      </c>
      <c r="R11" s="31">
        <v>52</v>
      </c>
      <c r="S11" s="31">
        <v>1</v>
      </c>
      <c r="T11" s="31">
        <v>92</v>
      </c>
      <c r="U11" s="31">
        <v>54</v>
      </c>
      <c r="V11" s="31">
        <v>1</v>
      </c>
      <c r="W11" s="31">
        <v>66</v>
      </c>
      <c r="X11" s="31">
        <v>44</v>
      </c>
      <c r="Y11" s="31">
        <v>0</v>
      </c>
      <c r="Z11" s="31">
        <v>78</v>
      </c>
      <c r="AA11" s="31">
        <v>52</v>
      </c>
      <c r="AB11" s="31">
        <v>0</v>
      </c>
      <c r="AC11" s="31">
        <v>54</v>
      </c>
      <c r="AD11" s="31">
        <v>42</v>
      </c>
      <c r="AE11" s="31">
        <v>1</v>
      </c>
      <c r="AF11" s="31">
        <v>85</v>
      </c>
      <c r="AG11" s="31">
        <v>37</v>
      </c>
      <c r="AH11" s="31">
        <v>0</v>
      </c>
      <c r="AI11" s="31">
        <v>54</v>
      </c>
      <c r="AJ11" s="31">
        <v>36</v>
      </c>
      <c r="AK11" s="31">
        <v>0</v>
      </c>
      <c r="AL11" s="31">
        <v>53</v>
      </c>
      <c r="AM11" s="31">
        <v>46</v>
      </c>
      <c r="AN11" s="31">
        <v>0</v>
      </c>
      <c r="AO11" s="31">
        <v>46</v>
      </c>
      <c r="AP11" s="31">
        <v>27</v>
      </c>
      <c r="AQ11" s="31">
        <v>0</v>
      </c>
      <c r="AR11" s="31">
        <v>47</v>
      </c>
      <c r="AS11" s="31">
        <v>39</v>
      </c>
      <c r="AT11" s="31">
        <v>0</v>
      </c>
      <c r="AU11" s="31">
        <v>41</v>
      </c>
      <c r="AV11" s="31">
        <v>30</v>
      </c>
      <c r="AW11" s="31">
        <v>0</v>
      </c>
      <c r="AX11" s="31">
        <v>20</v>
      </c>
      <c r="AY11" s="31">
        <v>23</v>
      </c>
      <c r="AZ11" s="31">
        <v>0</v>
      </c>
      <c r="BA11" s="31">
        <v>11</v>
      </c>
      <c r="BB11" s="31">
        <v>8</v>
      </c>
      <c r="BC11" s="31">
        <v>1</v>
      </c>
      <c r="BD11" s="31">
        <v>7</v>
      </c>
      <c r="BE11" s="31">
        <v>4</v>
      </c>
      <c r="BF11" s="31">
        <v>0</v>
      </c>
      <c r="BG11" s="31">
        <v>377</v>
      </c>
      <c r="BH11" s="31">
        <v>231</v>
      </c>
      <c r="BI11" s="31">
        <v>412</v>
      </c>
    </row>
    <row r="12" spans="1:61">
      <c r="A12" s="31" t="s">
        <v>109</v>
      </c>
      <c r="B12" s="31">
        <v>10</v>
      </c>
      <c r="C12" s="31">
        <v>8</v>
      </c>
      <c r="D12" s="31">
        <v>3</v>
      </c>
      <c r="E12" s="31">
        <v>17</v>
      </c>
      <c r="F12" s="31">
        <v>10</v>
      </c>
      <c r="G12" s="31">
        <v>1</v>
      </c>
      <c r="H12" s="31">
        <v>29</v>
      </c>
      <c r="I12" s="31">
        <v>28</v>
      </c>
      <c r="J12" s="31">
        <v>2</v>
      </c>
      <c r="K12" s="31">
        <v>36</v>
      </c>
      <c r="L12" s="31">
        <v>31</v>
      </c>
      <c r="M12" s="31">
        <v>0</v>
      </c>
      <c r="N12" s="31">
        <v>58</v>
      </c>
      <c r="O12" s="31">
        <v>31</v>
      </c>
      <c r="P12" s="31">
        <v>1</v>
      </c>
      <c r="Q12" s="31">
        <v>45</v>
      </c>
      <c r="R12" s="31">
        <v>33</v>
      </c>
      <c r="S12" s="31">
        <v>1</v>
      </c>
      <c r="T12" s="31">
        <v>60</v>
      </c>
      <c r="U12" s="31">
        <v>35</v>
      </c>
      <c r="V12" s="31">
        <v>1</v>
      </c>
      <c r="W12" s="31">
        <v>57</v>
      </c>
      <c r="X12" s="31">
        <v>37</v>
      </c>
      <c r="Y12" s="31">
        <v>0</v>
      </c>
      <c r="Z12" s="31">
        <v>50</v>
      </c>
      <c r="AA12" s="31">
        <v>32</v>
      </c>
      <c r="AB12" s="31">
        <v>0</v>
      </c>
      <c r="AC12" s="31">
        <v>45</v>
      </c>
      <c r="AD12" s="31">
        <v>30</v>
      </c>
      <c r="AE12" s="31">
        <v>0</v>
      </c>
      <c r="AF12" s="31">
        <v>45</v>
      </c>
      <c r="AG12" s="31">
        <v>28</v>
      </c>
      <c r="AH12" s="31">
        <v>2</v>
      </c>
      <c r="AI12" s="31">
        <v>38</v>
      </c>
      <c r="AJ12" s="31">
        <v>24</v>
      </c>
      <c r="AK12" s="31">
        <v>0</v>
      </c>
      <c r="AL12" s="31">
        <v>29</v>
      </c>
      <c r="AM12" s="31">
        <v>21</v>
      </c>
      <c r="AN12" s="31">
        <v>2</v>
      </c>
      <c r="AO12" s="31">
        <v>22</v>
      </c>
      <c r="AP12" s="31">
        <v>13</v>
      </c>
      <c r="AQ12" s="31">
        <v>0</v>
      </c>
      <c r="AR12" s="31">
        <v>33</v>
      </c>
      <c r="AS12" s="31">
        <v>26</v>
      </c>
      <c r="AT12" s="31">
        <v>0</v>
      </c>
      <c r="AU12" s="31">
        <v>20</v>
      </c>
      <c r="AV12" s="31">
        <v>15</v>
      </c>
      <c r="AW12" s="31">
        <v>0</v>
      </c>
      <c r="AX12" s="31">
        <v>8</v>
      </c>
      <c r="AY12" s="31">
        <v>17</v>
      </c>
      <c r="AZ12" s="31">
        <v>5</v>
      </c>
      <c r="BA12" s="31">
        <v>11</v>
      </c>
      <c r="BB12" s="31">
        <v>5</v>
      </c>
      <c r="BC12" s="31">
        <v>0</v>
      </c>
      <c r="BD12" s="31">
        <v>6</v>
      </c>
      <c r="BE12" s="31">
        <v>4</v>
      </c>
      <c r="BF12" s="31">
        <v>0</v>
      </c>
      <c r="BG12" s="31">
        <v>262</v>
      </c>
      <c r="BH12" s="31">
        <v>171</v>
      </c>
      <c r="BI12" s="31">
        <v>74</v>
      </c>
    </row>
    <row r="13" spans="1:61">
      <c r="A13" s="31" t="s">
        <v>110</v>
      </c>
      <c r="B13" s="31">
        <v>14</v>
      </c>
      <c r="C13" s="31">
        <v>9</v>
      </c>
      <c r="D13" s="31">
        <v>3</v>
      </c>
      <c r="E13" s="31">
        <v>8</v>
      </c>
      <c r="F13" s="31">
        <v>8</v>
      </c>
      <c r="G13" s="31">
        <v>0</v>
      </c>
      <c r="H13" s="31">
        <v>25</v>
      </c>
      <c r="I13" s="31">
        <v>26</v>
      </c>
      <c r="J13" s="31">
        <v>0</v>
      </c>
      <c r="K13" s="31">
        <v>33</v>
      </c>
      <c r="L13" s="31">
        <v>27</v>
      </c>
      <c r="M13" s="31">
        <v>1</v>
      </c>
      <c r="N13" s="31">
        <v>36</v>
      </c>
      <c r="O13" s="31">
        <v>38</v>
      </c>
      <c r="P13" s="31">
        <v>0</v>
      </c>
      <c r="Q13" s="31">
        <v>45</v>
      </c>
      <c r="R13" s="31">
        <v>33</v>
      </c>
      <c r="S13" s="31">
        <v>0</v>
      </c>
      <c r="T13" s="31">
        <v>62</v>
      </c>
      <c r="U13" s="31">
        <v>35</v>
      </c>
      <c r="V13" s="31">
        <v>0</v>
      </c>
      <c r="W13" s="31">
        <v>30</v>
      </c>
      <c r="X13" s="31">
        <v>26</v>
      </c>
      <c r="Y13" s="31">
        <v>0</v>
      </c>
      <c r="Z13" s="31">
        <v>47</v>
      </c>
      <c r="AA13" s="31">
        <v>22</v>
      </c>
      <c r="AB13" s="31">
        <v>0</v>
      </c>
      <c r="AC13" s="31">
        <v>34</v>
      </c>
      <c r="AD13" s="31">
        <v>17</v>
      </c>
      <c r="AE13" s="31">
        <v>0</v>
      </c>
      <c r="AF13" s="31">
        <v>39</v>
      </c>
      <c r="AG13" s="31">
        <v>26</v>
      </c>
      <c r="AH13" s="31">
        <v>1</v>
      </c>
      <c r="AI13" s="31">
        <v>24</v>
      </c>
      <c r="AJ13" s="31">
        <v>18</v>
      </c>
      <c r="AK13" s="31">
        <v>0</v>
      </c>
      <c r="AL13" s="31">
        <v>28</v>
      </c>
      <c r="AM13" s="31">
        <v>17</v>
      </c>
      <c r="AN13" s="31">
        <v>5</v>
      </c>
      <c r="AO13" s="31">
        <v>17</v>
      </c>
      <c r="AP13" s="31">
        <v>15</v>
      </c>
      <c r="AQ13" s="31">
        <v>0</v>
      </c>
      <c r="AR13" s="31">
        <v>23</v>
      </c>
      <c r="AS13" s="31">
        <v>14</v>
      </c>
      <c r="AT13" s="31">
        <v>0</v>
      </c>
      <c r="AU13" s="31">
        <v>17</v>
      </c>
      <c r="AV13" s="31">
        <v>14</v>
      </c>
      <c r="AW13" s="31">
        <v>0</v>
      </c>
      <c r="AX13" s="31">
        <v>17</v>
      </c>
      <c r="AY13" s="31">
        <v>18</v>
      </c>
      <c r="AZ13" s="31">
        <v>0</v>
      </c>
      <c r="BA13" s="31">
        <v>7</v>
      </c>
      <c r="BB13" s="31">
        <v>7</v>
      </c>
      <c r="BC13" s="31">
        <v>0</v>
      </c>
      <c r="BD13" s="31">
        <v>3</v>
      </c>
      <c r="BE13" s="31">
        <v>3</v>
      </c>
      <c r="BF13" s="31">
        <v>0</v>
      </c>
      <c r="BG13" s="31">
        <v>271</v>
      </c>
      <c r="BH13" s="31">
        <v>129</v>
      </c>
      <c r="BI13" s="31">
        <v>48</v>
      </c>
    </row>
    <row r="14" spans="1:61">
      <c r="A14" s="31" t="s">
        <v>111</v>
      </c>
      <c r="B14" s="31">
        <v>11</v>
      </c>
      <c r="C14" s="31">
        <v>4</v>
      </c>
      <c r="D14" s="31">
        <v>1</v>
      </c>
      <c r="E14" s="31">
        <v>12</v>
      </c>
      <c r="F14" s="31">
        <v>9</v>
      </c>
      <c r="G14" s="31">
        <v>0</v>
      </c>
      <c r="H14" s="31">
        <v>17</v>
      </c>
      <c r="I14" s="31">
        <v>18</v>
      </c>
      <c r="J14" s="31">
        <v>0</v>
      </c>
      <c r="K14" s="31">
        <v>47</v>
      </c>
      <c r="L14" s="31">
        <v>25</v>
      </c>
      <c r="M14" s="31">
        <v>1</v>
      </c>
      <c r="N14" s="31">
        <v>51</v>
      </c>
      <c r="O14" s="31">
        <v>37</v>
      </c>
      <c r="P14" s="31">
        <v>0</v>
      </c>
      <c r="Q14" s="31">
        <v>38</v>
      </c>
      <c r="R14" s="31">
        <v>25</v>
      </c>
      <c r="S14" s="31">
        <v>0</v>
      </c>
      <c r="T14" s="31">
        <v>54</v>
      </c>
      <c r="U14" s="31">
        <v>41</v>
      </c>
      <c r="V14" s="31">
        <v>2</v>
      </c>
      <c r="W14" s="31">
        <v>44</v>
      </c>
      <c r="X14" s="31">
        <v>24</v>
      </c>
      <c r="Y14" s="31">
        <v>0</v>
      </c>
      <c r="Z14" s="31">
        <v>42</v>
      </c>
      <c r="AA14" s="31">
        <v>23</v>
      </c>
      <c r="AB14" s="31">
        <v>0</v>
      </c>
      <c r="AC14" s="31">
        <v>28</v>
      </c>
      <c r="AD14" s="31">
        <v>19</v>
      </c>
      <c r="AE14" s="31">
        <v>0</v>
      </c>
      <c r="AF14" s="31">
        <v>49</v>
      </c>
      <c r="AG14" s="31">
        <v>20</v>
      </c>
      <c r="AH14" s="31">
        <v>0</v>
      </c>
      <c r="AI14" s="31">
        <v>25</v>
      </c>
      <c r="AJ14" s="31">
        <v>15</v>
      </c>
      <c r="AK14" s="31">
        <v>0</v>
      </c>
      <c r="AL14" s="31">
        <v>33</v>
      </c>
      <c r="AM14" s="31">
        <v>18</v>
      </c>
      <c r="AN14" s="31">
        <v>0</v>
      </c>
      <c r="AO14" s="31">
        <v>27</v>
      </c>
      <c r="AP14" s="31">
        <v>8</v>
      </c>
      <c r="AQ14" s="31">
        <v>0</v>
      </c>
      <c r="AR14" s="31">
        <v>18</v>
      </c>
      <c r="AS14" s="31">
        <v>12</v>
      </c>
      <c r="AT14" s="31">
        <v>0</v>
      </c>
      <c r="AU14" s="31">
        <v>18</v>
      </c>
      <c r="AV14" s="31">
        <v>10</v>
      </c>
      <c r="AW14" s="31">
        <v>0</v>
      </c>
      <c r="AX14" s="31">
        <v>11</v>
      </c>
      <c r="AY14" s="31">
        <v>7</v>
      </c>
      <c r="AZ14" s="31">
        <v>0</v>
      </c>
      <c r="BA14" s="31">
        <v>5</v>
      </c>
      <c r="BB14" s="31">
        <v>6</v>
      </c>
      <c r="BC14" s="31">
        <v>0</v>
      </c>
      <c r="BD14" s="31">
        <v>7</v>
      </c>
      <c r="BE14" s="31">
        <v>2</v>
      </c>
      <c r="BF14" s="31">
        <v>0</v>
      </c>
      <c r="BG14" s="31">
        <v>173</v>
      </c>
      <c r="BH14" s="31">
        <v>107</v>
      </c>
      <c r="BI14" s="31">
        <v>20</v>
      </c>
    </row>
    <row r="15" spans="1:61">
      <c r="A15" s="31" t="s">
        <v>112</v>
      </c>
      <c r="B15" s="31">
        <v>15</v>
      </c>
      <c r="C15" s="31">
        <v>20</v>
      </c>
      <c r="D15" s="31">
        <v>3</v>
      </c>
      <c r="E15" s="31">
        <v>21</v>
      </c>
      <c r="F15" s="31">
        <v>18</v>
      </c>
      <c r="G15" s="31">
        <v>0</v>
      </c>
      <c r="H15" s="31">
        <v>57</v>
      </c>
      <c r="I15" s="31">
        <v>41</v>
      </c>
      <c r="J15" s="31">
        <v>0</v>
      </c>
      <c r="K15" s="31">
        <v>65</v>
      </c>
      <c r="L15" s="31">
        <v>31</v>
      </c>
      <c r="M15" s="31">
        <v>4</v>
      </c>
      <c r="N15" s="31">
        <v>67</v>
      </c>
      <c r="O15" s="31">
        <v>46</v>
      </c>
      <c r="P15" s="31">
        <v>1</v>
      </c>
      <c r="Q15" s="31">
        <v>63</v>
      </c>
      <c r="R15" s="31">
        <v>55</v>
      </c>
      <c r="S15" s="31">
        <v>1</v>
      </c>
      <c r="T15" s="31">
        <v>72</v>
      </c>
      <c r="U15" s="31">
        <v>70</v>
      </c>
      <c r="V15" s="31">
        <v>4</v>
      </c>
      <c r="W15" s="31">
        <v>83</v>
      </c>
      <c r="X15" s="31">
        <v>47</v>
      </c>
      <c r="Y15" s="31">
        <v>3</v>
      </c>
      <c r="Z15" s="31">
        <v>95</v>
      </c>
      <c r="AA15" s="31">
        <v>61</v>
      </c>
      <c r="AB15" s="31">
        <v>4</v>
      </c>
      <c r="AC15" s="31">
        <v>59</v>
      </c>
      <c r="AD15" s="31">
        <v>37</v>
      </c>
      <c r="AE15" s="31">
        <v>5</v>
      </c>
      <c r="AF15" s="31">
        <v>87</v>
      </c>
      <c r="AG15" s="31">
        <v>71</v>
      </c>
      <c r="AH15" s="31">
        <v>4</v>
      </c>
      <c r="AI15" s="31">
        <v>57</v>
      </c>
      <c r="AJ15" s="31">
        <v>38</v>
      </c>
      <c r="AK15" s="31">
        <v>3</v>
      </c>
      <c r="AL15" s="31">
        <v>74</v>
      </c>
      <c r="AM15" s="31">
        <v>45</v>
      </c>
      <c r="AN15" s="31">
        <v>4</v>
      </c>
      <c r="AO15" s="31">
        <v>59</v>
      </c>
      <c r="AP15" s="31">
        <v>51</v>
      </c>
      <c r="AQ15" s="31">
        <v>1</v>
      </c>
      <c r="AR15" s="31">
        <v>63</v>
      </c>
      <c r="AS15" s="31">
        <v>43</v>
      </c>
      <c r="AT15" s="31">
        <v>2</v>
      </c>
      <c r="AU15" s="31">
        <v>41</v>
      </c>
      <c r="AV15" s="31">
        <v>30</v>
      </c>
      <c r="AW15" s="31">
        <v>3</v>
      </c>
      <c r="AX15" s="31">
        <v>30</v>
      </c>
      <c r="AY15" s="31">
        <v>32</v>
      </c>
      <c r="AZ15" s="31">
        <v>0</v>
      </c>
      <c r="BA15" s="31">
        <v>17</v>
      </c>
      <c r="BB15" s="31">
        <v>23</v>
      </c>
      <c r="BC15" s="31">
        <v>0</v>
      </c>
      <c r="BD15" s="31">
        <v>12</v>
      </c>
      <c r="BE15" s="31">
        <v>17</v>
      </c>
      <c r="BF15" s="31">
        <v>1</v>
      </c>
      <c r="BG15" s="31">
        <v>471</v>
      </c>
      <c r="BH15" s="31">
        <v>387</v>
      </c>
      <c r="BI15" s="31">
        <v>88</v>
      </c>
    </row>
    <row r="16" spans="1:61">
      <c r="A16" s="31" t="s">
        <v>12</v>
      </c>
      <c r="B16" s="31">
        <v>21</v>
      </c>
      <c r="C16" s="31">
        <v>18</v>
      </c>
      <c r="D16" s="31">
        <v>7</v>
      </c>
      <c r="E16" s="31">
        <v>22</v>
      </c>
      <c r="F16" s="31">
        <v>14</v>
      </c>
      <c r="G16" s="31">
        <v>0</v>
      </c>
      <c r="H16" s="31">
        <v>30</v>
      </c>
      <c r="I16" s="31">
        <v>38</v>
      </c>
      <c r="J16" s="31">
        <v>0</v>
      </c>
      <c r="K16" s="31">
        <v>72</v>
      </c>
      <c r="L16" s="31">
        <v>43</v>
      </c>
      <c r="M16" s="31">
        <v>0</v>
      </c>
      <c r="N16" s="31">
        <v>47</v>
      </c>
      <c r="O16" s="31">
        <v>43</v>
      </c>
      <c r="P16" s="31">
        <v>0</v>
      </c>
      <c r="Q16" s="31">
        <v>55</v>
      </c>
      <c r="R16" s="31">
        <v>48</v>
      </c>
      <c r="S16" s="31">
        <v>0</v>
      </c>
      <c r="T16" s="31">
        <v>71</v>
      </c>
      <c r="U16" s="31">
        <v>45</v>
      </c>
      <c r="V16" s="31">
        <v>0</v>
      </c>
      <c r="W16" s="31">
        <v>75</v>
      </c>
      <c r="X16" s="31">
        <v>47</v>
      </c>
      <c r="Y16" s="31">
        <v>1</v>
      </c>
      <c r="Z16" s="31">
        <v>88</v>
      </c>
      <c r="AA16" s="31">
        <v>53</v>
      </c>
      <c r="AB16" s="31">
        <v>0</v>
      </c>
      <c r="AC16" s="31">
        <v>59</v>
      </c>
      <c r="AD16" s="31">
        <v>33</v>
      </c>
      <c r="AE16" s="31">
        <v>0</v>
      </c>
      <c r="AF16" s="31">
        <v>68</v>
      </c>
      <c r="AG16" s="31">
        <v>35</v>
      </c>
      <c r="AH16" s="31">
        <v>3</v>
      </c>
      <c r="AI16" s="31">
        <v>57</v>
      </c>
      <c r="AJ16" s="31">
        <v>31</v>
      </c>
      <c r="AK16" s="31">
        <v>1</v>
      </c>
      <c r="AL16" s="31">
        <v>69</v>
      </c>
      <c r="AM16" s="31">
        <v>44</v>
      </c>
      <c r="AN16" s="31">
        <v>1</v>
      </c>
      <c r="AO16" s="31">
        <v>47</v>
      </c>
      <c r="AP16" s="31">
        <v>28</v>
      </c>
      <c r="AQ16" s="31">
        <v>0</v>
      </c>
      <c r="AR16" s="31">
        <v>44</v>
      </c>
      <c r="AS16" s="31">
        <v>31</v>
      </c>
      <c r="AT16" s="31">
        <v>1</v>
      </c>
      <c r="AU16" s="31">
        <v>30</v>
      </c>
      <c r="AV16" s="31">
        <v>22</v>
      </c>
      <c r="AW16" s="31">
        <v>0</v>
      </c>
      <c r="AX16" s="31">
        <v>38</v>
      </c>
      <c r="AY16" s="31">
        <v>28</v>
      </c>
      <c r="AZ16" s="31">
        <v>0</v>
      </c>
      <c r="BA16" s="31">
        <v>15</v>
      </c>
      <c r="BB16" s="31">
        <v>16</v>
      </c>
      <c r="BC16" s="31">
        <v>0</v>
      </c>
      <c r="BD16" s="31">
        <v>16</v>
      </c>
      <c r="BE16" s="31">
        <v>11</v>
      </c>
      <c r="BF16" s="31">
        <v>0</v>
      </c>
      <c r="BG16" s="31">
        <v>336</v>
      </c>
      <c r="BH16" s="31">
        <v>207</v>
      </c>
      <c r="BI16" s="31">
        <v>119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N56"/>
  <sheetViews>
    <sheetView showGridLines="0" zoomScaleNormal="100" workbookViewId="0"/>
  </sheetViews>
  <sheetFormatPr defaultColWidth="8.5703125" defaultRowHeight="15"/>
  <cols>
    <col min="1" max="5" width="15.5703125" style="29" customWidth="1"/>
    <col min="6" max="7" width="8.5703125" style="29"/>
    <col min="8" max="8" width="8.5703125" style="29" customWidth="1"/>
    <col min="9" max="9" width="8.5703125" style="29" hidden="1" customWidth="1"/>
    <col min="10" max="10" width="8.5703125" style="29" customWidth="1"/>
    <col min="11" max="16384" width="8.5703125" style="29"/>
  </cols>
  <sheetData>
    <row r="1" spans="1:14" ht="21">
      <c r="A1" s="33" t="s">
        <v>113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0"/>
      <c r="M1" s="30"/>
      <c r="N1" s="30"/>
    </row>
    <row r="2" spans="1:14" ht="30" customHeight="1">
      <c r="A2" s="34" t="s">
        <v>114</v>
      </c>
      <c r="B2" s="30"/>
      <c r="C2" s="35"/>
      <c r="D2" s="35"/>
      <c r="E2" s="35"/>
      <c r="F2" s="30"/>
      <c r="G2" s="30"/>
      <c r="H2" s="30"/>
      <c r="I2" s="30"/>
      <c r="J2" s="30"/>
      <c r="K2" s="30"/>
      <c r="L2" s="30"/>
      <c r="M2" s="30"/>
      <c r="N2" s="30"/>
    </row>
    <row r="3" spans="1:14" ht="16.5" customHeight="1">
      <c r="A3" s="54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6.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.75" thickBot="1">
      <c r="A5" s="43" t="s">
        <v>115</v>
      </c>
      <c r="B5" s="51" t="s">
        <v>116</v>
      </c>
      <c r="C5" s="52" t="s">
        <v>117</v>
      </c>
      <c r="D5" s="52" t="s">
        <v>118</v>
      </c>
      <c r="E5" s="52" t="s">
        <v>119</v>
      </c>
      <c r="F5" s="36"/>
      <c r="G5" s="30"/>
      <c r="H5" s="30"/>
      <c r="I5" s="30"/>
      <c r="J5" s="30"/>
      <c r="K5" s="30"/>
      <c r="L5" s="30"/>
      <c r="M5" s="30"/>
      <c r="N5" s="30"/>
    </row>
    <row r="6" spans="1:14" ht="15.75">
      <c r="A6" s="44" t="s">
        <v>116</v>
      </c>
      <c r="B6" s="45">
        <f>ROUND(FIRE0908_working!B9,0)</f>
        <v>2228</v>
      </c>
      <c r="C6" s="45">
        <f>ROUND(FIRE0908_working!C9,0)</f>
        <v>1260</v>
      </c>
      <c r="D6" s="45">
        <f>ROUND(FIRE0908_working!D9,0)</f>
        <v>835</v>
      </c>
      <c r="E6" s="45">
        <f>ROUND(FIRE0908_working!E9,0)</f>
        <v>133</v>
      </c>
      <c r="F6" s="47"/>
      <c r="G6" s="30"/>
      <c r="H6" s="30"/>
      <c r="I6" s="30"/>
      <c r="J6" s="30"/>
      <c r="K6" s="30"/>
      <c r="L6" s="30"/>
      <c r="M6" s="30"/>
      <c r="N6" s="30"/>
    </row>
    <row r="7" spans="1:14" ht="15.75">
      <c r="A7" s="30" t="s">
        <v>120</v>
      </c>
      <c r="B7" s="46">
        <f>ROUND(FIRE0908_working!B10,0)</f>
        <v>46</v>
      </c>
      <c r="C7" s="47">
        <f>ROUND(FIRE0908_working!C10,0)</f>
        <v>21</v>
      </c>
      <c r="D7" s="47">
        <f>ROUND(FIRE0908_working!D10,0)</f>
        <v>18</v>
      </c>
      <c r="E7" s="47">
        <f>ROUND(FIRE0908_working!E10,0)</f>
        <v>7</v>
      </c>
      <c r="F7" s="47"/>
      <c r="G7" s="30"/>
      <c r="H7" s="30"/>
      <c r="I7" s="30"/>
      <c r="J7" s="30"/>
      <c r="K7" s="30"/>
      <c r="L7" s="30"/>
      <c r="M7" s="30"/>
      <c r="N7" s="30"/>
    </row>
    <row r="8" spans="1:14" ht="15.75">
      <c r="A8" s="30" t="s">
        <v>121</v>
      </c>
      <c r="B8" s="46">
        <f>ROUND(FIRE0908_working!B11,0)</f>
        <v>36</v>
      </c>
      <c r="C8" s="47">
        <f>ROUND(FIRE0908_working!C11,0)</f>
        <v>22</v>
      </c>
      <c r="D8" s="47">
        <f>ROUND(FIRE0908_working!D11,0)</f>
        <v>14</v>
      </c>
      <c r="E8" s="47">
        <f>ROUND(FIRE0908_working!E11,0)</f>
        <v>0</v>
      </c>
      <c r="F8" s="47"/>
      <c r="G8" s="30"/>
      <c r="H8" s="30"/>
      <c r="I8" s="30"/>
      <c r="J8" s="30"/>
      <c r="K8" s="30"/>
      <c r="L8" s="30"/>
      <c r="M8" s="30"/>
      <c r="N8" s="30"/>
    </row>
    <row r="9" spans="1:14" ht="15.75">
      <c r="A9" s="30" t="s">
        <v>122</v>
      </c>
      <c r="B9" s="46">
        <f>ROUND(FIRE0908_working!B12,0)</f>
        <v>68</v>
      </c>
      <c r="C9" s="47">
        <f>ROUND(FIRE0908_working!C12,0)</f>
        <v>30</v>
      </c>
      <c r="D9" s="47">
        <f>ROUND(FIRE0908_working!D12,0)</f>
        <v>38</v>
      </c>
      <c r="E9" s="47">
        <f>ROUND(FIRE0908_working!E12,0)</f>
        <v>0</v>
      </c>
      <c r="F9" s="47"/>
      <c r="G9" s="30"/>
      <c r="H9" s="30"/>
      <c r="I9" s="30"/>
      <c r="J9" s="30"/>
      <c r="K9" s="30"/>
      <c r="L9" s="30"/>
      <c r="M9" s="30"/>
      <c r="N9" s="30"/>
    </row>
    <row r="10" spans="1:14" ht="15.75">
      <c r="A10" s="30" t="s">
        <v>123</v>
      </c>
      <c r="B10" s="46">
        <f>ROUND(FIRE0908_working!B13,0)</f>
        <v>115</v>
      </c>
      <c r="C10" s="47">
        <f>ROUND(FIRE0908_working!C13,0)</f>
        <v>72</v>
      </c>
      <c r="D10" s="47">
        <f>ROUND(FIRE0908_working!D13,0)</f>
        <v>43</v>
      </c>
      <c r="E10" s="47">
        <f>ROUND(FIRE0908_working!E13,0)</f>
        <v>0</v>
      </c>
      <c r="F10" s="47"/>
      <c r="G10" s="30"/>
      <c r="H10" s="30"/>
      <c r="I10" s="30"/>
      <c r="J10" s="30"/>
      <c r="K10" s="30"/>
      <c r="L10" s="30"/>
      <c r="M10" s="30"/>
      <c r="N10" s="30"/>
    </row>
    <row r="11" spans="1:14" ht="15.75">
      <c r="A11" s="30" t="s">
        <v>124</v>
      </c>
      <c r="B11" s="46">
        <f>ROUND(FIRE0908_working!B14,0)</f>
        <v>90</v>
      </c>
      <c r="C11" s="47">
        <f>ROUND(FIRE0908_working!C14,0)</f>
        <v>47</v>
      </c>
      <c r="D11" s="47">
        <f>ROUND(FIRE0908_working!D14,0)</f>
        <v>43</v>
      </c>
      <c r="E11" s="47">
        <f>ROUND(FIRE0908_working!E14,0)</f>
        <v>0</v>
      </c>
      <c r="F11" s="47"/>
      <c r="G11" s="30"/>
      <c r="H11" s="30"/>
      <c r="I11" s="30"/>
      <c r="J11" s="30"/>
      <c r="K11" s="30"/>
      <c r="L11" s="30"/>
      <c r="M11" s="30"/>
      <c r="N11" s="30"/>
    </row>
    <row r="12" spans="1:14" ht="15.75">
      <c r="A12" s="30" t="s">
        <v>125</v>
      </c>
      <c r="B12" s="46">
        <f>ROUND(FIRE0908_working!B15,0)</f>
        <v>103</v>
      </c>
      <c r="C12" s="47">
        <f>ROUND(FIRE0908_working!C15,0)</f>
        <v>55</v>
      </c>
      <c r="D12" s="47">
        <f>ROUND(FIRE0908_working!D15,0)</f>
        <v>48</v>
      </c>
      <c r="E12" s="47">
        <f>ROUND(FIRE0908_working!E15,0)</f>
        <v>0</v>
      </c>
      <c r="F12" s="47"/>
      <c r="G12" s="30"/>
      <c r="H12" s="30"/>
      <c r="I12" s="30"/>
      <c r="J12" s="30"/>
      <c r="K12" s="30"/>
      <c r="L12" s="30"/>
      <c r="M12" s="30"/>
      <c r="N12" s="30"/>
    </row>
    <row r="13" spans="1:14" ht="15.75">
      <c r="A13" s="30" t="s">
        <v>126</v>
      </c>
      <c r="B13" s="46">
        <f>ROUND(FIRE0908_working!B16,0)</f>
        <v>116</v>
      </c>
      <c r="C13" s="47">
        <f>ROUND(FIRE0908_working!C16,0)</f>
        <v>71</v>
      </c>
      <c r="D13" s="47">
        <f>ROUND(FIRE0908_working!D16,0)</f>
        <v>45</v>
      </c>
      <c r="E13" s="47">
        <f>ROUND(FIRE0908_working!E16,0)</f>
        <v>0</v>
      </c>
      <c r="F13" s="47"/>
      <c r="G13" s="30"/>
      <c r="H13" s="30"/>
      <c r="I13" s="30"/>
      <c r="J13" s="30"/>
      <c r="K13" s="30"/>
      <c r="L13" s="30"/>
      <c r="M13" s="30"/>
      <c r="N13" s="30"/>
    </row>
    <row r="14" spans="1:14" ht="15.75">
      <c r="A14" s="30" t="s">
        <v>127</v>
      </c>
      <c r="B14" s="46">
        <f>ROUND(FIRE0908_working!B17,0)</f>
        <v>123</v>
      </c>
      <c r="C14" s="47">
        <f>ROUND(FIRE0908_working!C17,0)</f>
        <v>75</v>
      </c>
      <c r="D14" s="47">
        <f>ROUND(FIRE0908_working!D17,0)</f>
        <v>47</v>
      </c>
      <c r="E14" s="47">
        <f>ROUND(FIRE0908_working!E17,0)</f>
        <v>1</v>
      </c>
      <c r="F14" s="47"/>
      <c r="G14" s="30"/>
      <c r="H14" s="30"/>
      <c r="I14" s="30"/>
      <c r="J14" s="30"/>
      <c r="K14" s="30"/>
      <c r="L14" s="30"/>
      <c r="M14" s="30"/>
      <c r="N14" s="30"/>
    </row>
    <row r="15" spans="1:14" ht="15.75">
      <c r="A15" s="30" t="s">
        <v>128</v>
      </c>
      <c r="B15" s="46">
        <f>ROUND(FIRE0908_working!B18,0)</f>
        <v>141</v>
      </c>
      <c r="C15" s="47">
        <f>ROUND(FIRE0908_working!C18,0)</f>
        <v>88</v>
      </c>
      <c r="D15" s="47">
        <f>ROUND(FIRE0908_working!D18,0)</f>
        <v>53</v>
      </c>
      <c r="E15" s="47">
        <f>ROUND(FIRE0908_working!E18,0)</f>
        <v>0</v>
      </c>
      <c r="F15" s="47"/>
      <c r="G15" s="30"/>
      <c r="H15" s="30"/>
      <c r="I15" s="30"/>
      <c r="J15" s="30"/>
      <c r="K15" s="30"/>
      <c r="L15" s="30"/>
      <c r="M15" s="30"/>
      <c r="N15" s="30"/>
    </row>
    <row r="16" spans="1:14" ht="15.75">
      <c r="A16" s="30" t="s">
        <v>129</v>
      </c>
      <c r="B16" s="46">
        <f>ROUND(FIRE0908_working!B19,0)</f>
        <v>92</v>
      </c>
      <c r="C16" s="47">
        <f>ROUND(FIRE0908_working!C19,0)</f>
        <v>59</v>
      </c>
      <c r="D16" s="47">
        <f>ROUND(FIRE0908_working!D19,0)</f>
        <v>33</v>
      </c>
      <c r="E16" s="47">
        <f>ROUND(FIRE0908_working!E19,0)</f>
        <v>0</v>
      </c>
      <c r="F16" s="47"/>
      <c r="G16" s="30"/>
      <c r="H16" s="30"/>
      <c r="I16" s="30"/>
      <c r="J16" s="30"/>
      <c r="K16" s="30"/>
      <c r="L16" s="30"/>
      <c r="M16" s="30"/>
      <c r="N16" s="30"/>
    </row>
    <row r="17" spans="1:14" ht="15.75">
      <c r="A17" s="30" t="s">
        <v>130</v>
      </c>
      <c r="B17" s="46">
        <f>ROUND(FIRE0908_working!B20,0)</f>
        <v>106</v>
      </c>
      <c r="C17" s="47">
        <f>ROUND(FIRE0908_working!C20,0)</f>
        <v>68</v>
      </c>
      <c r="D17" s="47">
        <f>ROUND(FIRE0908_working!D20,0)</f>
        <v>35</v>
      </c>
      <c r="E17" s="47">
        <f>ROUND(FIRE0908_working!E20,0)</f>
        <v>3</v>
      </c>
      <c r="F17" s="47"/>
      <c r="G17" s="30"/>
      <c r="H17" s="30"/>
      <c r="I17" s="30"/>
      <c r="J17" s="30"/>
      <c r="K17" s="30"/>
      <c r="L17" s="30"/>
      <c r="M17" s="30"/>
      <c r="N17" s="30"/>
    </row>
    <row r="18" spans="1:14" ht="15.75">
      <c r="A18" s="30" t="s">
        <v>131</v>
      </c>
      <c r="B18" s="46">
        <f>ROUND(FIRE0908_working!B21,0)</f>
        <v>89</v>
      </c>
      <c r="C18" s="47">
        <f>ROUND(FIRE0908_working!C21,0)</f>
        <v>57</v>
      </c>
      <c r="D18" s="47">
        <f>ROUND(FIRE0908_working!D21,0)</f>
        <v>31</v>
      </c>
      <c r="E18" s="47">
        <f>ROUND(FIRE0908_working!E21,0)</f>
        <v>1</v>
      </c>
      <c r="F18" s="47"/>
      <c r="G18" s="30"/>
      <c r="H18" s="30"/>
      <c r="I18" s="30"/>
      <c r="J18" s="30"/>
      <c r="K18" s="30"/>
      <c r="L18" s="30"/>
      <c r="M18" s="30"/>
      <c r="N18" s="30"/>
    </row>
    <row r="19" spans="1:14" ht="15.75">
      <c r="A19" s="30" t="s">
        <v>132</v>
      </c>
      <c r="B19" s="46">
        <f>ROUND(FIRE0908_working!B22,0)</f>
        <v>114</v>
      </c>
      <c r="C19" s="47">
        <f>ROUND(FIRE0908_working!C22,0)</f>
        <v>69</v>
      </c>
      <c r="D19" s="47">
        <f>ROUND(FIRE0908_working!D22,0)</f>
        <v>44</v>
      </c>
      <c r="E19" s="47">
        <f>ROUND(FIRE0908_working!E22,0)</f>
        <v>1</v>
      </c>
      <c r="F19" s="47"/>
      <c r="G19" s="30"/>
      <c r="H19" s="30"/>
      <c r="I19" s="30"/>
      <c r="J19" s="30"/>
      <c r="K19" s="30"/>
      <c r="L19" s="30"/>
      <c r="M19" s="30"/>
      <c r="N19" s="30"/>
    </row>
    <row r="20" spans="1:14" ht="15.75">
      <c r="A20" s="30" t="s">
        <v>133</v>
      </c>
      <c r="B20" s="46">
        <f>ROUND(FIRE0908_working!B23,0)</f>
        <v>75</v>
      </c>
      <c r="C20" s="47">
        <f>ROUND(FIRE0908_working!C23,0)</f>
        <v>47</v>
      </c>
      <c r="D20" s="47">
        <f>ROUND(FIRE0908_working!D23,0)</f>
        <v>28</v>
      </c>
      <c r="E20" s="47">
        <f>ROUND(FIRE0908_working!E23,0)</f>
        <v>0</v>
      </c>
      <c r="F20" s="47"/>
      <c r="G20" s="30"/>
      <c r="H20" s="30"/>
      <c r="I20" s="30"/>
      <c r="J20" s="30"/>
      <c r="K20" s="30"/>
      <c r="L20" s="30"/>
      <c r="M20" s="30"/>
      <c r="N20" s="30"/>
    </row>
    <row r="21" spans="1:14" ht="15.75">
      <c r="A21" s="30" t="s">
        <v>134</v>
      </c>
      <c r="B21" s="46">
        <f>ROUND(FIRE0908_working!B24,0)</f>
        <v>76</v>
      </c>
      <c r="C21" s="47">
        <f>ROUND(FIRE0908_working!C24,0)</f>
        <v>44</v>
      </c>
      <c r="D21" s="47">
        <f>ROUND(FIRE0908_working!D24,0)</f>
        <v>31</v>
      </c>
      <c r="E21" s="47">
        <f>ROUND(FIRE0908_working!E24,0)</f>
        <v>1</v>
      </c>
      <c r="F21" s="47"/>
      <c r="G21" s="30"/>
      <c r="H21" s="30"/>
      <c r="I21" s="30"/>
      <c r="J21" s="30"/>
      <c r="K21" s="30"/>
      <c r="L21" s="30"/>
      <c r="M21" s="30"/>
      <c r="N21" s="30"/>
    </row>
    <row r="22" spans="1:14" ht="15.75">
      <c r="A22" s="30" t="s">
        <v>135</v>
      </c>
      <c r="B22" s="46">
        <f>ROUND(FIRE0908_working!B25,0)</f>
        <v>52</v>
      </c>
      <c r="C22" s="47">
        <f>ROUND(FIRE0908_working!C25,0)</f>
        <v>30</v>
      </c>
      <c r="D22" s="47">
        <f>ROUND(FIRE0908_working!D25,0)</f>
        <v>22</v>
      </c>
      <c r="E22" s="47">
        <f>ROUND(FIRE0908_working!E25,0)</f>
        <v>0</v>
      </c>
      <c r="F22" s="47"/>
      <c r="G22" s="30"/>
      <c r="H22" s="30"/>
      <c r="I22" s="30"/>
      <c r="J22" s="30"/>
      <c r="K22" s="30"/>
      <c r="L22" s="30"/>
      <c r="M22" s="30"/>
      <c r="N22" s="30"/>
    </row>
    <row r="23" spans="1:14" ht="15.75">
      <c r="A23" s="30" t="s">
        <v>136</v>
      </c>
      <c r="B23" s="46">
        <f>ROUND(FIRE0908_working!B26,0)</f>
        <v>66</v>
      </c>
      <c r="C23" s="47">
        <f>ROUND(FIRE0908_working!C26,0)</f>
        <v>38</v>
      </c>
      <c r="D23" s="47">
        <f>ROUND(FIRE0908_working!D26,0)</f>
        <v>28</v>
      </c>
      <c r="E23" s="47">
        <f>ROUND(FIRE0908_working!E26,0)</f>
        <v>0</v>
      </c>
      <c r="F23" s="47"/>
      <c r="G23" s="30"/>
      <c r="H23" s="30"/>
      <c r="I23" s="30"/>
      <c r="J23" s="30"/>
      <c r="K23" s="30"/>
      <c r="L23" s="30"/>
      <c r="M23" s="30"/>
      <c r="N23" s="30"/>
    </row>
    <row r="24" spans="1:14" ht="15.75">
      <c r="A24" s="30" t="s">
        <v>137</v>
      </c>
      <c r="B24" s="46">
        <f>ROUND(FIRE0908_working!B27,0)</f>
        <v>31</v>
      </c>
      <c r="C24" s="47">
        <f>ROUND(FIRE0908_working!C27,0)</f>
        <v>15</v>
      </c>
      <c r="D24" s="47">
        <f>ROUND(FIRE0908_working!D27,0)</f>
        <v>16</v>
      </c>
      <c r="E24" s="47">
        <f>ROUND(FIRE0908_working!E27,0)</f>
        <v>0</v>
      </c>
      <c r="F24" s="47"/>
      <c r="G24" s="30"/>
      <c r="H24" s="30"/>
      <c r="I24" s="30"/>
      <c r="J24" s="30"/>
      <c r="K24" s="30"/>
      <c r="L24" s="30"/>
      <c r="M24" s="30"/>
      <c r="N24" s="30"/>
    </row>
    <row r="25" spans="1:14" ht="15.75">
      <c r="A25" s="30" t="s">
        <v>138</v>
      </c>
      <c r="B25" s="46">
        <f>ROUND(FIRE0908_working!B28,0)</f>
        <v>27</v>
      </c>
      <c r="C25" s="47">
        <f>ROUND(FIRE0908_working!C28,0)</f>
        <v>16</v>
      </c>
      <c r="D25" s="47">
        <f>ROUND(FIRE0908_working!D28,0)</f>
        <v>11</v>
      </c>
      <c r="E25" s="47">
        <f>ROUND(FIRE0908_working!E28,0)</f>
        <v>0</v>
      </c>
      <c r="F25" s="47"/>
      <c r="G25" s="30"/>
      <c r="H25" s="30"/>
      <c r="I25" s="30"/>
      <c r="J25" s="30"/>
      <c r="K25" s="30"/>
      <c r="L25" s="30"/>
      <c r="M25" s="30"/>
      <c r="N25" s="30"/>
    </row>
    <row r="26" spans="1:14" ht="16.5" thickBot="1">
      <c r="A26" s="48" t="s">
        <v>139</v>
      </c>
      <c r="B26" s="49">
        <f>ROUND(FIRE0908_working!B29,0)</f>
        <v>662</v>
      </c>
      <c r="C26" s="50">
        <f>ROUND(FIRE0908_working!C29,0)</f>
        <v>336</v>
      </c>
      <c r="D26" s="50">
        <f>ROUND(FIRE0908_working!D29,0)</f>
        <v>207</v>
      </c>
      <c r="E26" s="50">
        <f>ROUND(FIRE0908_working!E29,0)</f>
        <v>119</v>
      </c>
      <c r="F26" s="47"/>
      <c r="G26" s="30"/>
      <c r="H26" s="30"/>
      <c r="I26" s="30"/>
      <c r="J26" s="30"/>
      <c r="K26" s="30"/>
      <c r="L26" s="30"/>
      <c r="M26" s="30"/>
      <c r="N26" s="30"/>
    </row>
    <row r="27" spans="1:14" ht="26.85" customHeight="1">
      <c r="A27" s="30" t="s">
        <v>140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>
      <c r="A28" s="30" t="s">
        <v>141</v>
      </c>
      <c r="B28" s="30"/>
      <c r="C28" s="30"/>
      <c r="D28" s="30"/>
      <c r="E28" s="30"/>
      <c r="F28" s="38"/>
      <c r="G28" s="38"/>
      <c r="H28" s="38"/>
      <c r="I28" s="38"/>
      <c r="J28" s="38"/>
      <c r="K28" s="30"/>
      <c r="L28" s="30"/>
      <c r="M28" s="30"/>
      <c r="N28" s="30"/>
    </row>
    <row r="29" spans="1:14">
      <c r="A29" s="30" t="s">
        <v>142</v>
      </c>
      <c r="B29" s="30"/>
      <c r="C29" s="30"/>
      <c r="D29" s="30"/>
      <c r="E29" s="30"/>
      <c r="F29" s="38"/>
      <c r="G29" s="38"/>
      <c r="H29" s="38"/>
      <c r="I29" s="38"/>
      <c r="J29" s="38"/>
      <c r="K29" s="30"/>
      <c r="L29" s="30"/>
      <c r="M29" s="30"/>
      <c r="N29" s="30"/>
    </row>
    <row r="30" spans="1:14" ht="21.75" customHeight="1">
      <c r="A30" s="37" t="s">
        <v>143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>
      <c r="A31" s="30" t="s">
        <v>144</v>
      </c>
      <c r="B31" s="39"/>
      <c r="C31" s="39"/>
      <c r="D31" s="39"/>
      <c r="E31" s="39"/>
      <c r="F31" s="40"/>
      <c r="G31" s="30"/>
      <c r="H31" s="30"/>
      <c r="I31" s="30"/>
      <c r="J31" s="30"/>
      <c r="K31" s="30"/>
      <c r="L31" s="30"/>
      <c r="M31" s="30"/>
      <c r="N31" s="30"/>
    </row>
    <row r="32" spans="1:14" ht="12.75" customHeight="1">
      <c r="A32" s="39" t="s">
        <v>145</v>
      </c>
      <c r="B32" s="39"/>
      <c r="C32" s="39"/>
      <c r="D32" s="39"/>
      <c r="E32" s="39"/>
      <c r="F32" s="41"/>
      <c r="G32" s="30"/>
      <c r="H32" s="30"/>
      <c r="I32" s="30"/>
      <c r="J32" s="30"/>
      <c r="K32" s="30"/>
      <c r="L32" s="30"/>
      <c r="M32" s="30"/>
      <c r="N32" s="30"/>
    </row>
    <row r="33" spans="1:14" ht="26.25" customHeight="1">
      <c r="A33" s="31" t="str">
        <f>_xlfn.CONCAT("The data in this table are consistent with records that reached the IRS by ",Config!B3,".")</f>
        <v>The data in this table are consistent with records that reached the IRS by 1 May 2025.</v>
      </c>
      <c r="B33" s="31"/>
      <c r="C33" s="31"/>
      <c r="D33" s="31"/>
      <c r="E33" s="31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28.35" customHeight="1">
      <c r="A34" s="30" t="s">
        <v>146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12.75" customHeight="1">
      <c r="A35" s="42" t="s">
        <v>147</v>
      </c>
      <c r="B35" s="42"/>
      <c r="C35" s="42"/>
      <c r="D35" s="42"/>
      <c r="E35" s="42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25.5" customHeight="1">
      <c r="A36" s="42" t="s">
        <v>148</v>
      </c>
      <c r="B36" s="42"/>
      <c r="C36" s="42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24" customHeight="1">
      <c r="A37" s="30" t="s">
        <v>149</v>
      </c>
      <c r="B37" s="30"/>
      <c r="C37" s="30"/>
      <c r="D37" s="30"/>
      <c r="E37" s="42"/>
      <c r="F37" s="42"/>
      <c r="G37" s="30"/>
      <c r="H37" s="30"/>
      <c r="I37" s="30"/>
      <c r="J37" s="30"/>
      <c r="K37" s="30"/>
      <c r="L37" s="30"/>
      <c r="M37" s="30"/>
      <c r="N37" s="30"/>
    </row>
    <row r="38" spans="1:14" ht="30" customHeight="1">
      <c r="A38" s="60" t="s">
        <v>150</v>
      </c>
      <c r="B38" s="42"/>
      <c r="C38" s="42"/>
      <c r="D38" s="30"/>
      <c r="E38" s="42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12.75" customHeight="1">
      <c r="A39" s="32" t="s">
        <v>151</v>
      </c>
    </row>
    <row r="42" spans="1:14">
      <c r="I42" s="29" t="s">
        <v>12</v>
      </c>
    </row>
    <row r="43" spans="1:14">
      <c r="I43" s="29" t="s">
        <v>112</v>
      </c>
    </row>
    <row r="44" spans="1:14">
      <c r="I44" s="29" t="s">
        <v>111</v>
      </c>
    </row>
    <row r="45" spans="1:14">
      <c r="I45" s="29" t="s">
        <v>110</v>
      </c>
    </row>
    <row r="46" spans="1:14">
      <c r="I46" s="29" t="s">
        <v>109</v>
      </c>
    </row>
    <row r="47" spans="1:14">
      <c r="I47" s="29" t="s">
        <v>108</v>
      </c>
    </row>
    <row r="48" spans="1:14">
      <c r="I48" s="29" t="s">
        <v>107</v>
      </c>
    </row>
    <row r="49" spans="9:9">
      <c r="I49" s="29" t="s">
        <v>106</v>
      </c>
    </row>
    <row r="50" spans="9:9">
      <c r="I50" s="29" t="s">
        <v>105</v>
      </c>
    </row>
    <row r="51" spans="9:9">
      <c r="I51" s="29" t="s">
        <v>104</v>
      </c>
    </row>
    <row r="52" spans="9:9">
      <c r="I52" s="29" t="s">
        <v>103</v>
      </c>
    </row>
    <row r="53" spans="9:9">
      <c r="I53" s="29" t="s">
        <v>102</v>
      </c>
    </row>
    <row r="54" spans="9:9">
      <c r="I54" s="29" t="s">
        <v>101</v>
      </c>
    </row>
    <row r="55" spans="9:9">
      <c r="I55" s="29" t="s">
        <v>100</v>
      </c>
    </row>
    <row r="56" spans="9:9">
      <c r="I56" s="29" t="s">
        <v>99</v>
      </c>
    </row>
  </sheetData>
  <phoneticPr fontId="18" type="noConversion"/>
  <dataValidations count="1">
    <dataValidation type="list" allowBlank="1" showInputMessage="1" showErrorMessage="1" sqref="A3" xr:uid="{4B744DA7-FE0C-4956-8B5A-49A513BF80D0}">
      <formula1>$I$42:$I$56</formula1>
    </dataValidation>
  </dataValidations>
  <hyperlinks>
    <hyperlink ref="A36" r:id="rId1" xr:uid="{B7AECD20-9C7A-440D-BBB5-A6C603240DCD}"/>
    <hyperlink ref="A38" r:id="rId2" xr:uid="{D13E8FDB-AC04-43AB-A76D-08333CD79789}"/>
    <hyperlink ref="A35" r:id="rId3" xr:uid="{085B64B0-860E-4DAD-9CE3-37CCBBCD7B81}"/>
  </hyperlinks>
  <pageMargins left="0.7" right="0.7" top="0.75" bottom="0.75" header="0.3" footer="0.3"/>
  <pageSetup paperSize="9" orientation="portrait" r:id="rId4"/>
  <headerFooter>
    <oddHeader>&amp;C&amp;"Aptos"&amp;10&amp;K000000 OFFICIAL&amp;1#_x000D_</oddHeader>
    <oddFooter>&amp;C_x000D_&amp;1#&amp;"Aptos"&amp;10&amp;K000000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0000"/>
  </sheetPr>
  <dimension ref="A4:L121"/>
  <sheetViews>
    <sheetView workbookViewId="0">
      <selection activeCell="E10" sqref="E10"/>
    </sheetView>
  </sheetViews>
  <sheetFormatPr defaultRowHeight="15"/>
  <sheetData>
    <row r="4" spans="1:9">
      <c r="A4" s="56" t="str">
        <f>FIRE0908!A3</f>
        <v>2024/25</v>
      </c>
    </row>
    <row r="5" spans="1:9" ht="15.75" thickBot="1">
      <c r="A5" s="55" t="s">
        <v>12</v>
      </c>
    </row>
    <row r="8" spans="1:9">
      <c r="B8" t="s">
        <v>116</v>
      </c>
      <c r="C8" t="s">
        <v>117</v>
      </c>
      <c r="D8" t="s">
        <v>118</v>
      </c>
      <c r="E8" t="s">
        <v>139</v>
      </c>
    </row>
    <row r="9" spans="1:9">
      <c r="A9" t="s">
        <v>116</v>
      </c>
      <c r="B9">
        <f>SUM(B10:B29)</f>
        <v>2228</v>
      </c>
      <c r="C9">
        <f>SUM(C10:C29)</f>
        <v>1260</v>
      </c>
      <c r="D9">
        <f t="shared" ref="D9:E9" si="0">SUM(D10:D29)</f>
        <v>835</v>
      </c>
      <c r="E9">
        <f t="shared" si="0"/>
        <v>133</v>
      </c>
    </row>
    <row r="10" spans="1:9">
      <c r="A10" t="s">
        <v>120</v>
      </c>
      <c r="B10">
        <f t="shared" ref="B10:B29" si="1">SUM(C10:E10)</f>
        <v>46</v>
      </c>
      <c r="C10">
        <f>VLOOKUP($A$4,Data!$A$2:$BI$150,G10,FALSE)</f>
        <v>21</v>
      </c>
      <c r="D10">
        <f>VLOOKUP($A$4,Data!$A$2:$BI$150,H10,FALSE)</f>
        <v>18</v>
      </c>
      <c r="E10">
        <f>VLOOKUP($A$4,Data!$A$2:$BI$150,I10,FALSE)</f>
        <v>7</v>
      </c>
      <c r="G10" s="7">
        <v>2</v>
      </c>
      <c r="H10" s="7">
        <v>3</v>
      </c>
      <c r="I10" s="7">
        <v>4</v>
      </c>
    </row>
    <row r="11" spans="1:9">
      <c r="A11" t="s">
        <v>121</v>
      </c>
      <c r="B11">
        <f t="shared" si="1"/>
        <v>36</v>
      </c>
      <c r="C11">
        <f>VLOOKUP($A$4,Data!$A$2:$BI$150,G11,FALSE)</f>
        <v>22</v>
      </c>
      <c r="D11">
        <f>VLOOKUP($A$4,Data!$A$2:$BI$150,H11,FALSE)</f>
        <v>14</v>
      </c>
      <c r="E11">
        <f>VLOOKUP($A$4,Data!$A$2:$BI$150,I11,FALSE)</f>
        <v>0</v>
      </c>
      <c r="G11" s="7">
        <f>G10+3</f>
        <v>5</v>
      </c>
      <c r="H11" s="7">
        <f t="shared" ref="H11:I11" si="2">H10+3</f>
        <v>6</v>
      </c>
      <c r="I11" s="7">
        <f t="shared" si="2"/>
        <v>7</v>
      </c>
    </row>
    <row r="12" spans="1:9">
      <c r="A12" t="s">
        <v>122</v>
      </c>
      <c r="B12">
        <f t="shared" si="1"/>
        <v>68</v>
      </c>
      <c r="C12">
        <f>VLOOKUP($A$4,Data!$A$2:$BI$150,G12,FALSE)</f>
        <v>30</v>
      </c>
      <c r="D12">
        <f>VLOOKUP($A$4,Data!$A$2:$BI$150,H12,FALSE)</f>
        <v>38</v>
      </c>
      <c r="E12">
        <f>VLOOKUP($A$4,Data!$A$2:$BI$150,I12,FALSE)</f>
        <v>0</v>
      </c>
      <c r="G12" s="7">
        <f t="shared" ref="G12:G28" si="3">G11+3</f>
        <v>8</v>
      </c>
      <c r="H12" s="7">
        <f t="shared" ref="H12:H28" si="4">H11+3</f>
        <v>9</v>
      </c>
      <c r="I12" s="7">
        <f t="shared" ref="I12:I28" si="5">I11+3</f>
        <v>10</v>
      </c>
    </row>
    <row r="13" spans="1:9">
      <c r="A13" t="s">
        <v>123</v>
      </c>
      <c r="B13">
        <f t="shared" si="1"/>
        <v>115</v>
      </c>
      <c r="C13">
        <f>VLOOKUP($A$4,Data!$A$2:$BI$150,G13,FALSE)</f>
        <v>72</v>
      </c>
      <c r="D13">
        <f>VLOOKUP($A$4,Data!$A$2:$BI$150,H13,FALSE)</f>
        <v>43</v>
      </c>
      <c r="E13">
        <f>VLOOKUP($A$4,Data!$A$2:$BI$150,I13,FALSE)</f>
        <v>0</v>
      </c>
      <c r="G13" s="7">
        <f t="shared" si="3"/>
        <v>11</v>
      </c>
      <c r="H13" s="7">
        <f t="shared" si="4"/>
        <v>12</v>
      </c>
      <c r="I13" s="7">
        <f t="shared" si="5"/>
        <v>13</v>
      </c>
    </row>
    <row r="14" spans="1:9">
      <c r="A14" t="s">
        <v>124</v>
      </c>
      <c r="B14">
        <f t="shared" si="1"/>
        <v>90</v>
      </c>
      <c r="C14">
        <f>VLOOKUP($A$4,Data!$A$2:$BI$150,G14,FALSE)</f>
        <v>47</v>
      </c>
      <c r="D14">
        <f>VLOOKUP($A$4,Data!$A$2:$BI$150,H14,FALSE)</f>
        <v>43</v>
      </c>
      <c r="E14">
        <f>VLOOKUP($A$4,Data!$A$2:$BI$150,I14,FALSE)</f>
        <v>0</v>
      </c>
      <c r="G14" s="7">
        <f t="shared" si="3"/>
        <v>14</v>
      </c>
      <c r="H14" s="7">
        <f t="shared" si="4"/>
        <v>15</v>
      </c>
      <c r="I14" s="7">
        <f t="shared" si="5"/>
        <v>16</v>
      </c>
    </row>
    <row r="15" spans="1:9">
      <c r="A15" t="s">
        <v>125</v>
      </c>
      <c r="B15">
        <f t="shared" si="1"/>
        <v>103</v>
      </c>
      <c r="C15">
        <f>VLOOKUP($A$4,Data!$A$2:$BI$150,G15,FALSE)</f>
        <v>55</v>
      </c>
      <c r="D15">
        <f>VLOOKUP($A$4,Data!$A$2:$BI$150,H15,FALSE)</f>
        <v>48</v>
      </c>
      <c r="E15">
        <f>VLOOKUP($A$4,Data!$A$2:$BI$150,I15,FALSE)</f>
        <v>0</v>
      </c>
      <c r="G15" s="7">
        <f t="shared" si="3"/>
        <v>17</v>
      </c>
      <c r="H15" s="7">
        <f t="shared" si="4"/>
        <v>18</v>
      </c>
      <c r="I15" s="7">
        <f t="shared" si="5"/>
        <v>19</v>
      </c>
    </row>
    <row r="16" spans="1:9">
      <c r="A16" t="s">
        <v>126</v>
      </c>
      <c r="B16">
        <f t="shared" si="1"/>
        <v>116</v>
      </c>
      <c r="C16">
        <f>VLOOKUP($A$4,Data!$A$2:$BI$150,G16,FALSE)</f>
        <v>71</v>
      </c>
      <c r="D16">
        <f>VLOOKUP($A$4,Data!$A$2:$BI$150,H16,FALSE)</f>
        <v>45</v>
      </c>
      <c r="E16">
        <f>VLOOKUP($A$4,Data!$A$2:$BI$150,I16,FALSE)</f>
        <v>0</v>
      </c>
      <c r="G16" s="7">
        <f t="shared" si="3"/>
        <v>20</v>
      </c>
      <c r="H16" s="7">
        <f t="shared" si="4"/>
        <v>21</v>
      </c>
      <c r="I16" s="7">
        <f t="shared" si="5"/>
        <v>22</v>
      </c>
    </row>
    <row r="17" spans="1:9">
      <c r="A17" t="s">
        <v>127</v>
      </c>
      <c r="B17">
        <f t="shared" si="1"/>
        <v>123</v>
      </c>
      <c r="C17">
        <f>VLOOKUP($A$4,Data!$A$2:$BI$150,G17,FALSE)</f>
        <v>75</v>
      </c>
      <c r="D17">
        <f>VLOOKUP($A$4,Data!$A$2:$BI$150,H17,FALSE)</f>
        <v>47</v>
      </c>
      <c r="E17">
        <f>VLOOKUP($A$4,Data!$A$2:$BI$150,I17,FALSE)</f>
        <v>1</v>
      </c>
      <c r="G17" s="7">
        <f t="shared" si="3"/>
        <v>23</v>
      </c>
      <c r="H17" s="7">
        <f t="shared" si="4"/>
        <v>24</v>
      </c>
      <c r="I17" s="7">
        <f t="shared" si="5"/>
        <v>25</v>
      </c>
    </row>
    <row r="18" spans="1:9">
      <c r="A18" t="s">
        <v>128</v>
      </c>
      <c r="B18">
        <f t="shared" si="1"/>
        <v>141</v>
      </c>
      <c r="C18">
        <f>VLOOKUP($A$4,Data!$A$2:$BI$150,G18,FALSE)</f>
        <v>88</v>
      </c>
      <c r="D18">
        <f>VLOOKUP($A$4,Data!$A$2:$BI$150,H18,FALSE)</f>
        <v>53</v>
      </c>
      <c r="E18">
        <f>VLOOKUP($A$4,Data!$A$2:$BI$150,I18,FALSE)</f>
        <v>0</v>
      </c>
      <c r="G18" s="7">
        <f t="shared" si="3"/>
        <v>26</v>
      </c>
      <c r="H18" s="7">
        <f t="shared" si="4"/>
        <v>27</v>
      </c>
      <c r="I18" s="7">
        <f t="shared" si="5"/>
        <v>28</v>
      </c>
    </row>
    <row r="19" spans="1:9">
      <c r="A19" t="s">
        <v>129</v>
      </c>
      <c r="B19">
        <f t="shared" si="1"/>
        <v>92</v>
      </c>
      <c r="C19">
        <f>VLOOKUP($A$4,Data!$A$2:$BI$150,G19,FALSE)</f>
        <v>59</v>
      </c>
      <c r="D19">
        <f>VLOOKUP($A$4,Data!$A$2:$BI$150,H19,FALSE)</f>
        <v>33</v>
      </c>
      <c r="E19">
        <f>VLOOKUP($A$4,Data!$A$2:$BI$150,I19,FALSE)</f>
        <v>0</v>
      </c>
      <c r="G19" s="7">
        <f t="shared" si="3"/>
        <v>29</v>
      </c>
      <c r="H19" s="7">
        <f t="shared" si="4"/>
        <v>30</v>
      </c>
      <c r="I19" s="7">
        <f t="shared" si="5"/>
        <v>31</v>
      </c>
    </row>
    <row r="20" spans="1:9">
      <c r="A20" t="s">
        <v>130</v>
      </c>
      <c r="B20">
        <f t="shared" si="1"/>
        <v>106</v>
      </c>
      <c r="C20">
        <f>VLOOKUP($A$4,Data!$A$2:$BI$150,G20,FALSE)</f>
        <v>68</v>
      </c>
      <c r="D20">
        <f>VLOOKUP($A$4,Data!$A$2:$BI$150,H20,FALSE)</f>
        <v>35</v>
      </c>
      <c r="E20">
        <f>VLOOKUP($A$4,Data!$A$2:$BI$150,I20,FALSE)</f>
        <v>3</v>
      </c>
      <c r="G20" s="7">
        <f t="shared" si="3"/>
        <v>32</v>
      </c>
      <c r="H20" s="7">
        <f t="shared" si="4"/>
        <v>33</v>
      </c>
      <c r="I20" s="7">
        <f t="shared" si="5"/>
        <v>34</v>
      </c>
    </row>
    <row r="21" spans="1:9">
      <c r="A21" t="s">
        <v>131</v>
      </c>
      <c r="B21">
        <f t="shared" si="1"/>
        <v>89</v>
      </c>
      <c r="C21">
        <f>VLOOKUP($A$4,Data!$A$2:$BI$150,G21,FALSE)</f>
        <v>57</v>
      </c>
      <c r="D21">
        <f>VLOOKUP($A$4,Data!$A$2:$BI$150,H21,FALSE)</f>
        <v>31</v>
      </c>
      <c r="E21">
        <f>VLOOKUP($A$4,Data!$A$2:$BI$150,I21,FALSE)</f>
        <v>1</v>
      </c>
      <c r="G21" s="7">
        <f t="shared" si="3"/>
        <v>35</v>
      </c>
      <c r="H21" s="7">
        <f t="shared" si="4"/>
        <v>36</v>
      </c>
      <c r="I21" s="7">
        <f t="shared" si="5"/>
        <v>37</v>
      </c>
    </row>
    <row r="22" spans="1:9">
      <c r="A22" t="s">
        <v>132</v>
      </c>
      <c r="B22">
        <f t="shared" si="1"/>
        <v>114</v>
      </c>
      <c r="C22">
        <f>VLOOKUP($A$4,Data!$A$2:$BI$150,G22,FALSE)</f>
        <v>69</v>
      </c>
      <c r="D22">
        <f>VLOOKUP($A$4,Data!$A$2:$BI$150,H22,FALSE)</f>
        <v>44</v>
      </c>
      <c r="E22">
        <f>VLOOKUP($A$4,Data!$A$2:$BI$150,I22,FALSE)</f>
        <v>1</v>
      </c>
      <c r="G22" s="7">
        <f t="shared" si="3"/>
        <v>38</v>
      </c>
      <c r="H22" s="7">
        <f t="shared" si="4"/>
        <v>39</v>
      </c>
      <c r="I22" s="7">
        <f t="shared" si="5"/>
        <v>40</v>
      </c>
    </row>
    <row r="23" spans="1:9">
      <c r="A23" t="s">
        <v>133</v>
      </c>
      <c r="B23">
        <f t="shared" si="1"/>
        <v>75</v>
      </c>
      <c r="C23">
        <f>VLOOKUP($A$4,Data!$A$2:$BI$150,G23,FALSE)</f>
        <v>47</v>
      </c>
      <c r="D23">
        <f>VLOOKUP($A$4,Data!$A$2:$BI$150,H23,FALSE)</f>
        <v>28</v>
      </c>
      <c r="E23">
        <f>VLOOKUP($A$4,Data!$A$2:$BI$150,I23,FALSE)</f>
        <v>0</v>
      </c>
      <c r="G23" s="7">
        <f t="shared" si="3"/>
        <v>41</v>
      </c>
      <c r="H23" s="7">
        <f t="shared" si="4"/>
        <v>42</v>
      </c>
      <c r="I23" s="7">
        <f t="shared" si="5"/>
        <v>43</v>
      </c>
    </row>
    <row r="24" spans="1:9">
      <c r="A24" t="s">
        <v>134</v>
      </c>
      <c r="B24">
        <f t="shared" si="1"/>
        <v>76</v>
      </c>
      <c r="C24">
        <f>VLOOKUP($A$4,Data!$A$2:$BI$150,G24,FALSE)</f>
        <v>44</v>
      </c>
      <c r="D24">
        <f>VLOOKUP($A$4,Data!$A$2:$BI$150,H24,FALSE)</f>
        <v>31</v>
      </c>
      <c r="E24">
        <f>VLOOKUP($A$4,Data!$A$2:$BI$150,I24,FALSE)</f>
        <v>1</v>
      </c>
      <c r="G24" s="7">
        <f t="shared" si="3"/>
        <v>44</v>
      </c>
      <c r="H24" s="7">
        <f t="shared" si="4"/>
        <v>45</v>
      </c>
      <c r="I24" s="7">
        <f t="shared" si="5"/>
        <v>46</v>
      </c>
    </row>
    <row r="25" spans="1:9">
      <c r="A25" t="s">
        <v>135</v>
      </c>
      <c r="B25">
        <f t="shared" si="1"/>
        <v>52</v>
      </c>
      <c r="C25">
        <f>VLOOKUP($A$4,Data!$A$2:$BI$150,G25,FALSE)</f>
        <v>30</v>
      </c>
      <c r="D25">
        <f>VLOOKUP($A$4,Data!$A$2:$BI$150,H25,FALSE)</f>
        <v>22</v>
      </c>
      <c r="E25">
        <f>VLOOKUP($A$4,Data!$A$2:$BI$150,I25,FALSE)</f>
        <v>0</v>
      </c>
      <c r="G25" s="7">
        <f t="shared" si="3"/>
        <v>47</v>
      </c>
      <c r="H25" s="7">
        <f t="shared" si="4"/>
        <v>48</v>
      </c>
      <c r="I25" s="7">
        <f t="shared" si="5"/>
        <v>49</v>
      </c>
    </row>
    <row r="26" spans="1:9">
      <c r="A26" t="s">
        <v>136</v>
      </c>
      <c r="B26">
        <f t="shared" si="1"/>
        <v>66</v>
      </c>
      <c r="C26">
        <f>VLOOKUP($A$4,Data!$A$2:$BI$150,G26,FALSE)</f>
        <v>38</v>
      </c>
      <c r="D26">
        <f>VLOOKUP($A$4,Data!$A$2:$BI$150,H26,FALSE)</f>
        <v>28</v>
      </c>
      <c r="E26">
        <f>VLOOKUP($A$4,Data!$A$2:$BI$150,I26,FALSE)</f>
        <v>0</v>
      </c>
      <c r="G26" s="7">
        <f t="shared" si="3"/>
        <v>50</v>
      </c>
      <c r="H26" s="7">
        <f t="shared" si="4"/>
        <v>51</v>
      </c>
      <c r="I26" s="7">
        <f t="shared" si="5"/>
        <v>52</v>
      </c>
    </row>
    <row r="27" spans="1:9">
      <c r="A27" t="s">
        <v>137</v>
      </c>
      <c r="B27">
        <f t="shared" si="1"/>
        <v>31</v>
      </c>
      <c r="C27">
        <f>VLOOKUP($A$4,Data!$A$2:$BI$150,G27,FALSE)</f>
        <v>15</v>
      </c>
      <c r="D27">
        <f>VLOOKUP($A$4,Data!$A$2:$BI$150,H27,FALSE)</f>
        <v>16</v>
      </c>
      <c r="E27">
        <f>VLOOKUP($A$4,Data!$A$2:$BI$150,I27,FALSE)</f>
        <v>0</v>
      </c>
      <c r="G27" s="7">
        <f t="shared" si="3"/>
        <v>53</v>
      </c>
      <c r="H27" s="7">
        <f t="shared" si="4"/>
        <v>54</v>
      </c>
      <c r="I27" s="7">
        <f t="shared" si="5"/>
        <v>55</v>
      </c>
    </row>
    <row r="28" spans="1:9">
      <c r="A28" t="s">
        <v>138</v>
      </c>
      <c r="B28">
        <f t="shared" si="1"/>
        <v>27</v>
      </c>
      <c r="C28">
        <f>VLOOKUP($A$4,Data!$A$2:$BI$150,G28,FALSE)</f>
        <v>16</v>
      </c>
      <c r="D28">
        <f>VLOOKUP($A$4,Data!$A$2:$BI$150,H28,FALSE)</f>
        <v>11</v>
      </c>
      <c r="E28">
        <f>VLOOKUP($A$4,Data!$A$2:$BI$150,I28,FALSE)</f>
        <v>0</v>
      </c>
      <c r="G28" s="7">
        <f t="shared" si="3"/>
        <v>56</v>
      </c>
      <c r="H28" s="7">
        <f t="shared" si="4"/>
        <v>57</v>
      </c>
      <c r="I28" s="7">
        <f t="shared" si="5"/>
        <v>58</v>
      </c>
    </row>
    <row r="29" spans="1:9">
      <c r="A29" t="s">
        <v>139</v>
      </c>
      <c r="B29">
        <f t="shared" si="1"/>
        <v>662</v>
      </c>
      <c r="C29">
        <f>VLOOKUP($A$4,Data!$A$2:$BI$150,G29,FALSE)</f>
        <v>336</v>
      </c>
      <c r="D29">
        <f>VLOOKUP($A$4,Data!$A$2:$BI$150,H29,FALSE)</f>
        <v>207</v>
      </c>
      <c r="E29">
        <f>VLOOKUP($A$4,Data!$A$2:$BI$150,I29,FALSE)</f>
        <v>119</v>
      </c>
      <c r="G29" s="7">
        <f t="shared" ref="G29" si="6">G28+3</f>
        <v>59</v>
      </c>
      <c r="H29" s="7">
        <f t="shared" ref="H29" si="7">H28+3</f>
        <v>60</v>
      </c>
      <c r="I29" s="7">
        <f t="shared" ref="I29" si="8">I28+3</f>
        <v>61</v>
      </c>
    </row>
    <row r="74" spans="9:9">
      <c r="I74" t="s">
        <v>152</v>
      </c>
    </row>
    <row r="75" spans="9:9">
      <c r="I75" t="s">
        <v>153</v>
      </c>
    </row>
    <row r="114" spans="12:12">
      <c r="L114" t="s">
        <v>154</v>
      </c>
    </row>
    <row r="115" spans="12:12">
      <c r="L115" t="s">
        <v>155</v>
      </c>
    </row>
    <row r="116" spans="12:12">
      <c r="L116" t="s">
        <v>156</v>
      </c>
    </row>
    <row r="117" spans="12:12">
      <c r="L117" t="s">
        <v>157</v>
      </c>
    </row>
    <row r="118" spans="12:12">
      <c r="L118" t="s">
        <v>158</v>
      </c>
    </row>
    <row r="119" spans="12:12">
      <c r="L119" t="s">
        <v>159</v>
      </c>
    </row>
    <row r="120" spans="12:12">
      <c r="L120" t="s">
        <v>160</v>
      </c>
    </row>
    <row r="121" spans="12:12">
      <c r="L121" t="s">
        <v>161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e2bfa7b6474897ab4a53f76ea236c7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HOMigrated xmlns="f2aea08d-7fae-41c6-92ff-91df552a059b">false</HOMigrated>
    <TaxCatchAllLabel xmlns="f2aea08d-7fae-41c6-92ff-91df552a059b" xsi:nil="true"/>
    <lcf76f155ced4ddcb4097134ff3c332f xmlns="f8e9d96c-a07e-4933-9220-38ca5ec96d4e">
      <Terms xmlns="http://schemas.microsoft.com/office/infopath/2007/PartnerControls"/>
    </lcf76f155ced4ddcb4097134ff3c332f>
    <TaxCatchAll xmlns="f2aea08d-7fae-41c6-92ff-91df552a059b">
      <Value>3</Value>
      <Value>2</Value>
      <Value>1</Value>
    </TaxCatchAll>
    <HOworkspaceType xmlns="f2aea08d-7fae-41c6-92ff-91df552a059b">Continuous Teamwork</HOworkspaceType>
    <id2a76e1917c4be6961e12b425f7925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Police and Fire Analysis Unit (A)</TermName>
          <TermId xmlns="http://schemas.microsoft.com/office/infopath/2007/PartnerControls">755c0ad7-1cd3-4e30-b1c3-86b5a4ff9bf7</TermId>
        </TermInfo>
      </Terms>
    </id2a76e1917c4be6961e12b425f79256>
    <ie640504e2964b25856743efbfa846d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ie640504e2964b25856743efbfa846d6>
    <i8d248d2f27048728597da4d9cc9bde9 xmlns="f2aea08d-7fae-41c6-92ff-91df552a0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B49A4B2752467149B314925194543C540100BA87D6D06E82E64EBECCFEC12E2E263E" ma:contentTypeVersion="39" ma:contentTypeDescription="Create a new document." ma:contentTypeScope="" ma:versionID="4053f13473cb00324e3de9a3a5f91392">
  <xsd:schema xmlns:xsd="http://www.w3.org/2001/XMLSchema" xmlns:xs="http://www.w3.org/2001/XMLSchema" xmlns:p="http://schemas.microsoft.com/office/2006/metadata/properties" xmlns:ns2="f2aea08d-7fae-41c6-92ff-91df552a059b" xmlns:ns3="f8e9d96c-a07e-4933-9220-38ca5ec96d4e" targetNamespace="http://schemas.microsoft.com/office/2006/metadata/properties" ma:root="true" ma:fieldsID="4e52acdd8ca7219d4ee7b5eee5324447" ns2:_="" ns3:_="">
    <xsd:import namespace="f2aea08d-7fae-41c6-92ff-91df552a059b"/>
    <xsd:import namespace="f8e9d96c-a07e-4933-9220-38ca5ec96d4e"/>
    <xsd:element name="properties">
      <xsd:complexType>
        <xsd:sequence>
          <xsd:element name="documentManagement">
            <xsd:complexType>
              <xsd:all>
                <xsd:element ref="ns2:i8d248d2f27048728597da4d9cc9bde9" minOccurs="0"/>
                <xsd:element ref="ns2:TaxCatchAll" minOccurs="0"/>
                <xsd:element ref="ns2:HOworkspaceType" minOccurs="0"/>
                <xsd:element ref="ns2:HOMigrated" minOccurs="0"/>
                <xsd:element ref="ns2:TaxCatchAllLabel" minOccurs="0"/>
                <xsd:element ref="ns2:ie640504e2964b25856743efbfa846d6" minOccurs="0"/>
                <xsd:element ref="ns2:id2a76e1917c4be6961e12b425f79256" minOccurs="0"/>
                <xsd:element ref="ns2:lae2bfa7b6474897ab4a53f76ea236c7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ea08d-7fae-41c6-92ff-91df552a059b" elementFormDefault="qualified">
    <xsd:import namespace="http://schemas.microsoft.com/office/2006/documentManagement/types"/>
    <xsd:import namespace="http://schemas.microsoft.com/office/infopath/2007/PartnerControls"/>
    <xsd:element name="i8d248d2f27048728597da4d9cc9bde9" ma:index="8" nillable="true" ma:displayName="Government Security Classification_0" ma:hidden="true" ma:internalName="i8d248d2f27048728597da4d9cc9bde9" ma:readOnly="false">
      <xsd:simpleType>
        <xsd:restriction base="dms:Note"/>
      </xsd:simpleType>
    </xsd:element>
    <xsd:element name="TaxCatchAll" ma:index="9" nillable="true" ma:displayName="Taxonomy Catch All Column" ma:hidden="true" ma:list="{1d06f445-af8f-4fa1-b139-95757d447b16}" ma:internalName="TaxCatchAll" ma:readOnly="false" ma:showField="CatchAllData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OworkspaceType" ma:index="13" nillable="true" ma:displayName="Workspace Type" ma:default="Continuous Teamwork" ma:internalName="HOworkspaceType" ma:readOnly="false">
      <xsd:simpleType>
        <xsd:restriction base="dms:Text"/>
      </xsd:simpleType>
    </xsd:element>
    <xsd:element name="HOMigrated" ma:index="14" nillable="true" ma:displayName="Migrated" ma:default="0" ma:internalName="HOMigrated" ma:readOnly="false">
      <xsd:simpleType>
        <xsd:restriction base="dms:Boolean"/>
      </xsd:simpleType>
    </xsd:element>
    <xsd:element name="TaxCatchAllLabel" ma:index="15" nillable="true" ma:displayName="Taxonomy Catch All Column1" ma:hidden="true" ma:list="{1d06f445-af8f-4fa1-b139-95757d447b16}" ma:internalName="TaxCatchAllLabel" ma:readOnly="false" ma:showField="CatchAllDataLabel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e640504e2964b25856743efbfa846d6" ma:index="16" ma:taxonomy="true" ma:internalName="ie640504e2964b25856743efbfa846d6" ma:taxonomyFieldName="HOCopyrightLevel" ma:displayName="Copyright level" ma:readOnly="false" ma:default="2;#Crown|69589897-2828-4761-976e-717fd8e631c9" ma:fieldId="{cf401361-b24e-474c-b011-be6eb76c0e76}" ma:sspId="756ca3a0-e5c0-40d7-8522-e7aae8be603d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2a76e1917c4be6961e12b425f79256" ma:index="17" nillable="true" ma:taxonomy="true" ma:internalName="id2a76e1917c4be6961e12b425f79256" ma:taxonomyFieldName="HOBusinessUnit" ma:displayName="Business unit" ma:readOnly="false" ma:default="1;#Police and Fire Analysis Unit (A)|755c0ad7-1cd3-4e30-b1c3-86b5a4ff9bf7" ma:fieldId="{3b5e598a-f171-4153-9648-acf311d7477b}" ma:sspId="756ca3a0-e5c0-40d7-8522-e7aae8be603d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e2bfa7b6474897ab4a53f76ea236c7" ma:index="18" ma:taxonomy="true" ma:internalName="lae2bfa7b6474897ab4a53f76ea236c7" ma:taxonomyFieldName="HOGovernmentSecurityClassification" ma:displayName="Government Security Classification" ma:readOnly="false" ma:default="3;#Official|14c80daa-741b-422c-9722-f71693c9ede4" ma:fieldId="{5ae2bfa7-b647-4897-ab4a-53f76ea236c7}" ma:sspId="756ca3a0-e5c0-40d7-8522-e7aae8be603d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9d96c-a07e-4933-9220-38ca5ec96d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02C8B-DC2D-46D0-992B-F3D082B1D6B1}"/>
</file>

<file path=customXml/itemProps2.xml><?xml version="1.0" encoding="utf-8"?>
<ds:datastoreItem xmlns:ds="http://schemas.openxmlformats.org/officeDocument/2006/customXml" ds:itemID="{C9E4CEF8-CC5E-428B-80DE-FE09A7A275E8}"/>
</file>

<file path=customXml/itemProps3.xml><?xml version="1.0" encoding="utf-8"?>
<ds:datastoreItem xmlns:ds="http://schemas.openxmlformats.org/officeDocument/2006/customXml" ds:itemID="{215FDD1D-CC2D-404A-ACCF-5C49E4F39962}"/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Mateus Ochoa</cp:lastModifiedBy>
  <cp:revision/>
  <dcterms:created xsi:type="dcterms:W3CDTF">2025-07-28T15:39:13Z</dcterms:created>
  <dcterms:modified xsi:type="dcterms:W3CDTF">2025-09-17T13:39:18Z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0x010100B49A4B2752467149B314925194543C540100BA87D6D06E82E64EBECCFEC12E2E263E</vt:lpwstr>
  </property>
  <property fmtid="{D5CDD505-2E9C-101B-9397-08002B2CF9AE}" pid="4" name="HOCopyrightLevel">
    <vt:lpwstr>2;#Crown|69589897-2828-4761-976e-717fd8e631c9</vt:lpwstr>
  </property>
  <property fmtid="{D5CDD505-2E9C-101B-9397-08002B2CF9AE}" pid="5" name="HOGovernmentSecurityClassification">
    <vt:lpwstr>3;#Official|14c80daa-741b-422c-9722-f71693c9ede4</vt:lpwstr>
  </property>
  <property fmtid="{D5CDD505-2E9C-101B-9397-08002B2CF9AE}" pid="6" name="HOSiteType">
    <vt:lpwstr>2;#Service Management – Significant|7857f63c-dacd-48aa-8ddf-58f3ef15ab94</vt:lpwstr>
  </property>
  <property fmtid="{D5CDD505-2E9C-101B-9397-08002B2CF9AE}" pid="7" name="HOBusinessUnit">
    <vt:lpwstr>1;#Police and Fire Analysis Unit (A)|755c0ad7-1cd3-4e30-b1c3-86b5a4ff9bf7</vt:lpwstr>
  </property>
</Properties>
</file>