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 defaultThemeVersion="124226"/>
  <xr:revisionPtr revIDLastSave="47" documentId="13_ncr:1_{242BD95F-E871-4419-99C0-1B23ACBEBF7B}" xr6:coauthVersionLast="47" xr6:coauthVersionMax="47" xr10:uidLastSave="{06A61F60-92CC-4738-B04F-84AC4E59CE67}"/>
  <workbookProtection workbookAlgorithmName="SHA-512" workbookHashValue="+V523oWG10xWo2JQaU2fUQ93kK7IxIqXUXP33tDHHyoM/UktXBZmVlMsZ2R/XCOw2wE4ONa6MWXs1aurXnMKwg==" workbookSaltValue="brEjlF6ECrc4VKlmWEls0A==" workbookSpinCount="100000" lockStructure="1"/>
  <bookViews>
    <workbookView xWindow="-110" yWindow="-110" windowWidth="22780" windowHeight="14540" firstSheet="1" activeTab="1" xr2:uid="{00000000-000D-0000-FFFF-FFFF00000000}"/>
  </bookViews>
  <sheets>
    <sheet name="Config" sheetId="8" state="hidden" r:id="rId1"/>
    <sheet name="Cover_sheet" sheetId="6" r:id="rId2"/>
    <sheet name="Contents" sheetId="7" r:id="rId3"/>
    <sheet name="Data" sheetId="5" r:id="rId4"/>
    <sheet name="FIRE0906" sheetId="3" r:id="rId5"/>
    <sheet name="FIRE0906_working" sheetId="4" state="hidden" r:id="rId6"/>
  </sheets>
  <definedNames>
    <definedName name="_xlnm._FilterDatabase" localSheetId="3" hidden="1">Data!$A$1:$A$361</definedName>
    <definedName name="_xlnm.Print_Area" localSheetId="2">Contents!$A$1:$E$9</definedName>
    <definedName name="_xlnm.Print_Area" localSheetId="4">FIRE0906!$A$1:$G$42</definedName>
    <definedName name="_xlnm.Print_Titles" localSheetId="4">FIRE0906!$A:$A,FIRE0906!$1:$6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" l="1"/>
  <c r="D7" i="7"/>
  <c r="D6" i="7"/>
  <c r="A2" i="7"/>
  <c r="A10" i="6"/>
  <c r="A9" i="6"/>
  <c r="A8" i="6"/>
  <c r="A3" i="6"/>
  <c r="A4" i="4" l="1"/>
  <c r="C10" i="4" s="1"/>
  <c r="C19" i="4" l="1"/>
  <c r="C17" i="3" s="1"/>
  <c r="B9" i="4"/>
  <c r="B7" i="3" s="1"/>
  <c r="C31" i="4"/>
  <c r="B32" i="4"/>
  <c r="B30" i="3" s="1"/>
  <c r="C17" i="4"/>
  <c r="C15" i="3" s="1"/>
  <c r="B18" i="4"/>
  <c r="B16" i="3" s="1"/>
  <c r="C16" i="4"/>
  <c r="C14" i="3" s="1"/>
  <c r="B30" i="4"/>
  <c r="B28" i="3" s="1"/>
  <c r="C15" i="4"/>
  <c r="C13" i="3" s="1"/>
  <c r="B29" i="4"/>
  <c r="C13" i="4"/>
  <c r="C11" i="3" s="1"/>
  <c r="B26" i="4"/>
  <c r="B13" i="4"/>
  <c r="B11" i="3" s="1"/>
  <c r="C24" i="4"/>
  <c r="C22" i="3" s="1"/>
  <c r="C11" i="4"/>
  <c r="C9" i="3" s="1"/>
  <c r="B25" i="4"/>
  <c r="B12" i="4"/>
  <c r="C23" i="4"/>
  <c r="C21" i="3" s="1"/>
  <c r="B24" i="4"/>
  <c r="B22" i="3" s="1"/>
  <c r="B11" i="4"/>
  <c r="B9" i="3" s="1"/>
  <c r="C21" i="4"/>
  <c r="C19" i="3" s="1"/>
  <c r="B23" i="4"/>
  <c r="C9" i="4"/>
  <c r="C7" i="3" s="1"/>
  <c r="C20" i="4"/>
  <c r="C18" i="3" s="1"/>
  <c r="B21" i="4"/>
  <c r="C32" i="4"/>
  <c r="C30" i="3" s="1"/>
  <c r="B20" i="4"/>
  <c r="B18" i="3" s="1"/>
  <c r="C18" i="4"/>
  <c r="C16" i="3" s="1"/>
  <c r="B19" i="4"/>
  <c r="C30" i="4"/>
  <c r="C28" i="3" s="1"/>
  <c r="B31" i="4"/>
  <c r="C29" i="4"/>
  <c r="C27" i="3" s="1"/>
  <c r="B17" i="4"/>
  <c r="C28" i="4"/>
  <c r="C26" i="3" s="1"/>
  <c r="B16" i="4"/>
  <c r="B14" i="3" s="1"/>
  <c r="C27" i="4"/>
  <c r="C25" i="3" s="1"/>
  <c r="C14" i="4"/>
  <c r="C12" i="3" s="1"/>
  <c r="B28" i="4"/>
  <c r="B26" i="3" s="1"/>
  <c r="B15" i="4"/>
  <c r="C26" i="4"/>
  <c r="C24" i="3" s="1"/>
  <c r="B27" i="4"/>
  <c r="B14" i="4"/>
  <c r="B12" i="3" s="1"/>
  <c r="C25" i="4"/>
  <c r="C23" i="3" s="1"/>
  <c r="C12" i="4"/>
  <c r="C10" i="3" s="1"/>
  <c r="B22" i="4"/>
  <c r="B20" i="3" s="1"/>
  <c r="B10" i="4"/>
  <c r="B8" i="3" s="1"/>
  <c r="C22" i="4"/>
  <c r="C20" i="3" s="1"/>
  <c r="C29" i="3"/>
  <c r="C8" i="3"/>
  <c r="B24" i="3" l="1"/>
  <c r="B10" i="3"/>
  <c r="B25" i="3"/>
  <c r="B23" i="3"/>
  <c r="B15" i="3"/>
  <c r="B29" i="3"/>
  <c r="B21" i="3"/>
  <c r="B13" i="3"/>
  <c r="B17" i="3"/>
  <c r="B27" i="3"/>
  <c r="B19" i="3"/>
</calcChain>
</file>

<file path=xl/sharedStrings.xml><?xml version="1.0" encoding="utf-8"?>
<sst xmlns="http://schemas.openxmlformats.org/spreadsheetml/2006/main" count="854" uniqueCount="126">
  <si>
    <t>Pubdate</t>
  </si>
  <si>
    <t>25 September  2025</t>
  </si>
  <si>
    <t>Upcoming date</t>
  </si>
  <si>
    <t>Autumn 2026</t>
  </si>
  <si>
    <t>Datacut date</t>
  </si>
  <si>
    <t>1 May 2025</t>
  </si>
  <si>
    <t>Responsible statistician</t>
  </si>
  <si>
    <t>Mateus Ochoa</t>
  </si>
  <si>
    <t>year ending month</t>
  </si>
  <si>
    <t>March</t>
  </si>
  <si>
    <t xml:space="preserve">year    </t>
  </si>
  <si>
    <t>previous year ending month</t>
  </si>
  <si>
    <t>2024/25</t>
  </si>
  <si>
    <t>previous year ending year</t>
  </si>
  <si>
    <t>financial year</t>
  </si>
  <si>
    <t>Detailed analysis of non-fire incidents</t>
  </si>
  <si>
    <t>Table 0906</t>
  </si>
  <si>
    <t>Responsible Statistician: Mateus Ochoa</t>
  </si>
  <si>
    <t>firestatistics@communities.gov.uk</t>
  </si>
  <si>
    <t>Press enquiries: NewsDesk@communities.gov.uk</t>
  </si>
  <si>
    <t>Contents</t>
  </si>
  <si>
    <t>We’re always looking to improve the accessibility of our documents.</t>
  </si>
  <si>
    <t>If you find any problems, or have any feedback, relating to accessibility</t>
  </si>
  <si>
    <t>Please email us at firestatistics@communities.gov.uk</t>
  </si>
  <si>
    <t xml:space="preserve">To access data tables, select the table number or tabs. </t>
  </si>
  <si>
    <t>Cover sheet</t>
  </si>
  <si>
    <t>Sheet</t>
  </si>
  <si>
    <t>Title</t>
  </si>
  <si>
    <t>Detail</t>
  </si>
  <si>
    <t>Period covered</t>
  </si>
  <si>
    <t>National Statistics?</t>
  </si>
  <si>
    <t>Data</t>
  </si>
  <si>
    <t>Raw data for 0906</t>
  </si>
  <si>
    <t>It is possible to create pivot tables from the data worksheets by using the insert pivot table function.</t>
  </si>
  <si>
    <t xml:space="preserve">Yes </t>
  </si>
  <si>
    <t>FIRE0906</t>
  </si>
  <si>
    <t>Percentage of incidents and fatalities in Road Traffic Collisions by hour of the day, England</t>
  </si>
  <si>
    <t xml:space="preserve">Shows what percentage of incidents and fatalities in Road Traffic Collisions occur during each hour band of the day. </t>
  </si>
  <si>
    <t>FINANCIAL_YEAR</t>
  </si>
  <si>
    <t>HOUR_BANDS</t>
  </si>
  <si>
    <t>TOTAL_RTC_INCIDENTS</t>
  </si>
  <si>
    <t>TOTAL_RTC_FATALITIES</t>
  </si>
  <si>
    <t>2010/11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</si>
  <si>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</si>
  <si>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</si>
  <si>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</si>
  <si>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</si>
  <si>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</si>
  <si>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</si>
  <si>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</si>
  <si>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</si>
  <si>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</si>
  <si>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</si>
  <si>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</si>
  <si>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</si>
  <si>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</si>
  <si>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</si>
  <si>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</si>
  <si>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</si>
  <si>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</si>
  <si>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</si>
  <si>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</si>
  <si>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</si>
  <si>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</si>
  <si>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</si>
  <si>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</si>
  <si>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23-00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</si>
  <si>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</si>
  <si>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</si>
  <si>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</si>
  <si>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</si>
  <si>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</si>
  <si>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</si>
  <si>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</si>
  <si>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</si>
  <si>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</si>
  <si>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</si>
  <si>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</si>
  <si>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</si>
  <si>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</si>
  <si>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r>
      <t>FIRE STATISTICS TABLE 0906: Percentage</t>
    </r>
    <r>
      <rPr>
        <vertAlign val="superscript"/>
        <sz val="12"/>
        <rFont val="Arial Black"/>
        <family val="2"/>
      </rPr>
      <t>1</t>
    </r>
    <r>
      <rPr>
        <sz val="12"/>
        <rFont val="Arial Black"/>
        <family val="2"/>
      </rPr>
      <t xml:space="preserve"> of incidents and fatalities</t>
    </r>
    <r>
      <rPr>
        <vertAlign val="superscript"/>
        <sz val="12"/>
        <rFont val="Arial Black"/>
        <family val="2"/>
      </rPr>
      <t xml:space="preserve">2 </t>
    </r>
  </si>
  <si>
    <r>
      <rPr>
        <vertAlign val="superscript"/>
        <sz val="12"/>
        <rFont val="Arial Black"/>
        <family val="2"/>
      </rPr>
      <t xml:space="preserve"> </t>
    </r>
    <r>
      <rPr>
        <sz val="12"/>
        <rFont val="Arial Black"/>
        <family val="2"/>
      </rPr>
      <t>in Road Traffic Collisions by hour of the day, England</t>
    </r>
  </si>
  <si>
    <t>Select a year from the drop-down list in the orange box below:</t>
  </si>
  <si>
    <t>Time of Day</t>
  </si>
  <si>
    <t>Incidents</t>
  </si>
  <si>
    <t>Fatalities</t>
  </si>
  <si>
    <t xml:space="preserve">00-01     </t>
  </si>
  <si>
    <t xml:space="preserve">01-02     </t>
  </si>
  <si>
    <t xml:space="preserve">02-03     </t>
  </si>
  <si>
    <t xml:space="preserve">03-04     </t>
  </si>
  <si>
    <t xml:space="preserve">04-05     </t>
  </si>
  <si>
    <t xml:space="preserve">05-06     </t>
  </si>
  <si>
    <t xml:space="preserve">06-07     </t>
  </si>
  <si>
    <t xml:space="preserve">07-08     </t>
  </si>
  <si>
    <t xml:space="preserve">08-09     </t>
  </si>
  <si>
    <t xml:space="preserve">09-10     </t>
  </si>
  <si>
    <t xml:space="preserve">10-11     </t>
  </si>
  <si>
    <t xml:space="preserve">11-12     </t>
  </si>
  <si>
    <t xml:space="preserve">12-13     </t>
  </si>
  <si>
    <t xml:space="preserve">13-14     </t>
  </si>
  <si>
    <t xml:space="preserve">14-15     </t>
  </si>
  <si>
    <t xml:space="preserve">15-16     </t>
  </si>
  <si>
    <t xml:space="preserve">16-17     </t>
  </si>
  <si>
    <t xml:space="preserve">17-18     </t>
  </si>
  <si>
    <t xml:space="preserve">18-19     </t>
  </si>
  <si>
    <t xml:space="preserve">19-20     </t>
  </si>
  <si>
    <t xml:space="preserve">20-21     </t>
  </si>
  <si>
    <t xml:space="preserve">21-22     </t>
  </si>
  <si>
    <t xml:space="preserve">22-23     </t>
  </si>
  <si>
    <t xml:space="preserve">23-00     </t>
  </si>
  <si>
    <t>1 Percentages may not sum to 100 due to rounding.</t>
  </si>
  <si>
    <t>2 All fatalities in non-fire incidents are classified as not fire related.</t>
  </si>
  <si>
    <t>General note:</t>
  </si>
  <si>
    <t>Data are only included from 2010/11 onwards as data collected before this date are less robust.</t>
  </si>
  <si>
    <t xml:space="preserve">Fire data (including non-fire incidents) are collected by the Incident Recording System (IRS) which collects information on all incidents attended by fire and rescue services. For a variety of reasons some records take longer </t>
  </si>
  <si>
    <t xml:space="preserve"> than others for fire services to upload to the IRS and therefore totals are constantly being amended (by relatively small numbers).</t>
  </si>
  <si>
    <t>The full set of fire statistics releases, tables and guidance can be found on our landing page, here-</t>
  </si>
  <si>
    <t>https://www.gov.uk/government/collections/fire-statistics</t>
  </si>
  <si>
    <t>The statistics in this table are National Statistics.</t>
  </si>
  <si>
    <t>Source: Incident Recording System</t>
  </si>
  <si>
    <t>Contact: FireStatistics@communities.gov.uk</t>
  </si>
  <si>
    <t>end of table</t>
  </si>
  <si>
    <t>All years</t>
  </si>
  <si>
    <r>
      <t>FIRE STATISTICS TABLE 0906: Percentage</t>
    </r>
    <r>
      <rPr>
        <b/>
        <vertAlign val="superscript"/>
        <sz val="11"/>
        <rFont val="Arial Black"/>
        <family val="2"/>
      </rPr>
      <t>1</t>
    </r>
    <r>
      <rPr>
        <b/>
        <sz val="11"/>
        <rFont val="Arial Black"/>
        <family val="2"/>
      </rPr>
      <t xml:space="preserve"> of incidents and fatalities</t>
    </r>
    <r>
      <rPr>
        <b/>
        <vertAlign val="superscript"/>
        <sz val="11"/>
        <rFont val="Arial Black"/>
        <family val="2"/>
      </rPr>
      <t xml:space="preserve">2 </t>
    </r>
    <r>
      <rPr>
        <b/>
        <sz val="11"/>
        <rFont val="Arial Black"/>
        <family val="2"/>
      </rPr>
      <t>in Road Traffic Collisions by hour of the day, England</t>
    </r>
  </si>
  <si>
    <t>RTCs</t>
  </si>
  <si>
    <r>
      <t>Fatalities</t>
    </r>
    <r>
      <rPr>
        <vertAlign val="superscript"/>
        <sz val="1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</si>
</sst>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u/>
      <sz val="12"/>
      <color theme="1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rgb="FF0563C1"/>
      <name val="Calibri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vertAlign val="superscript"/>
      <sz val="12"/>
      <name val="Arial Black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000000"/>
      <name val="Arial"/>
      <family val="2"/>
    </font>
    <font>
      <b/>
      <sz val="11"/>
      <name val="Arial Black"/>
      <family val="2"/>
    </font>
    <font>
      <b/>
      <vertAlign val="superscript"/>
      <sz val="11"/>
      <name val="Arial Black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22"/>
      <color rgb="FF0000FF"/>
      <name val="Arial"/>
      <family val="2"/>
    </font>
    <font>
      <sz val="1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rgb="FFFF0000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Border="0" applyProtection="0"/>
    <xf numFmtId="0" fontId="6" fillId="0" borderId="0" applyNumberFormat="0" applyBorder="0" applyProtection="0"/>
    <xf numFmtId="0" fontId="8" fillId="0" borderId="0" applyNumberFormat="0" applyFont="0" applyBorder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 applyNumberFormat="0" applyBorder="0" applyProtection="0"/>
    <xf numFmtId="0" fontId="8" fillId="0" borderId="0"/>
    <xf numFmtId="0" fontId="8" fillId="0" borderId="0" applyNumberFormat="0" applyFont="0" applyBorder="0" applyProtection="0"/>
  </cellStyleXfs>
  <cellXfs count="72">
    <xf numFmtId="0" fontId="0" fillId="0" borderId="0" xfId="0"/>
    <xf numFmtId="0" fontId="5" fillId="3" borderId="0" xfId="4" applyFill="1"/>
    <xf numFmtId="0" fontId="5" fillId="3" borderId="0" xfId="6" applyFont="1" applyFill="1"/>
    <xf numFmtId="0" fontId="11" fillId="3" borderId="0" xfId="7" applyFont="1" applyFill="1" applyAlignment="1"/>
    <xf numFmtId="0" fontId="7" fillId="0" borderId="0" xfId="2" applyFont="1" applyFill="1" applyAlignment="1"/>
    <xf numFmtId="0" fontId="15" fillId="2" borderId="0" xfId="0" applyFont="1" applyFill="1"/>
    <xf numFmtId="0" fontId="16" fillId="2" borderId="0" xfId="0" applyFont="1" applyFill="1" applyAlignment="1">
      <alignment vertical="center" wrapText="1"/>
    </xf>
    <xf numFmtId="0" fontId="17" fillId="2" borderId="0" xfId="0" applyFont="1" applyFill="1"/>
    <xf numFmtId="164" fontId="15" fillId="2" borderId="0" xfId="1" applyNumberFormat="1" applyFont="1" applyFill="1" applyBorder="1" applyAlignment="1">
      <alignment horizontal="right"/>
    </xf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18" fillId="0" borderId="0" xfId="0" applyFont="1"/>
    <xf numFmtId="0" fontId="15" fillId="0" borderId="0" xfId="0" applyFont="1"/>
    <xf numFmtId="0" fontId="7" fillId="2" borderId="0" xfId="2" applyFont="1" applyFill="1" applyAlignment="1"/>
    <xf numFmtId="0" fontId="7" fillId="0" borderId="0" xfId="2" applyFont="1" applyAlignment="1"/>
    <xf numFmtId="0" fontId="19" fillId="2" borderId="0" xfId="0" applyFont="1" applyFill="1"/>
    <xf numFmtId="0" fontId="7" fillId="2" borderId="0" xfId="2" applyFont="1" applyFill="1" applyAlignment="1">
      <alignment horizontal="right"/>
    </xf>
    <xf numFmtId="0" fontId="5" fillId="0" borderId="0" xfId="4"/>
    <xf numFmtId="0" fontId="24" fillId="0" borderId="0" xfId="5" applyFont="1" applyAlignment="1">
      <alignment vertical="center"/>
    </xf>
    <xf numFmtId="0" fontId="23" fillId="0" borderId="0" xfId="4" applyFont="1"/>
    <xf numFmtId="0" fontId="9" fillId="0" borderId="0" xfId="9" applyFont="1"/>
    <xf numFmtId="0" fontId="5" fillId="0" borderId="0" xfId="9" applyFont="1"/>
    <xf numFmtId="0" fontId="5" fillId="0" borderId="0" xfId="9" applyFont="1" applyAlignment="1">
      <alignment horizontal="left"/>
    </xf>
    <xf numFmtId="0" fontId="9" fillId="0" borderId="0" xfId="5" applyFont="1" applyBorder="1"/>
    <xf numFmtId="0" fontId="5" fillId="0" borderId="0" xfId="5" applyFont="1"/>
    <xf numFmtId="0" fontId="5" fillId="0" borderId="0" xfId="5" applyFont="1" applyAlignment="1">
      <alignment horizontal="left"/>
    </xf>
    <xf numFmtId="0" fontId="9" fillId="0" borderId="0" xfId="9" applyFont="1" applyAlignment="1">
      <alignment wrapText="1"/>
    </xf>
    <xf numFmtId="0" fontId="9" fillId="0" borderId="0" xfId="9" applyFont="1" applyAlignment="1">
      <alignment horizontal="left" wrapText="1"/>
    </xf>
    <xf numFmtId="0" fontId="25" fillId="0" borderId="0" xfId="10" applyFont="1"/>
    <xf numFmtId="0" fontId="7" fillId="0" borderId="0" xfId="2" applyFont="1" applyFill="1" applyAlignment="1">
      <alignment wrapText="1"/>
    </xf>
    <xf numFmtId="0" fontId="5" fillId="0" borderId="0" xfId="9" applyFont="1" applyAlignment="1">
      <alignment vertical="center" wrapText="1"/>
    </xf>
    <xf numFmtId="0" fontId="5" fillId="0" borderId="0" xfId="9" applyFont="1" applyAlignment="1">
      <alignment wrapText="1"/>
    </xf>
    <xf numFmtId="0" fontId="5" fillId="0" borderId="0" xfId="9" applyFont="1" applyBorder="1" applyAlignment="1">
      <alignment vertical="center" wrapText="1"/>
    </xf>
    <xf numFmtId="0" fontId="5" fillId="0" borderId="0" xfId="9" applyFont="1" applyAlignment="1">
      <alignment horizontal="left" vertical="center" wrapText="1"/>
    </xf>
    <xf numFmtId="0" fontId="5" fillId="0" borderId="0" xfId="11" applyFont="1" applyAlignment="1">
      <alignment horizontal="left" vertical="center" wrapText="1"/>
    </xf>
    <xf numFmtId="0" fontId="5" fillId="0" borderId="0" xfId="10" applyFont="1"/>
    <xf numFmtId="0" fontId="5" fillId="0" borderId="0" xfId="10" applyFont="1" applyAlignment="1">
      <alignment wrapText="1"/>
    </xf>
    <xf numFmtId="0" fontId="5" fillId="0" borderId="0" xfId="10" applyFont="1" applyAlignment="1">
      <alignment horizontal="left"/>
    </xf>
    <xf numFmtId="0" fontId="26" fillId="0" borderId="0" xfId="2" applyFont="1" applyFill="1" applyAlignment="1">
      <alignment wrapText="1"/>
    </xf>
    <xf numFmtId="0" fontId="27" fillId="0" borderId="0" xfId="4" applyFont="1"/>
    <xf numFmtId="0" fontId="15" fillId="0" borderId="0" xfId="0" applyFont="1" applyAlignment="1">
      <alignment horizontal="left" vertical="center"/>
    </xf>
    <xf numFmtId="0" fontId="30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/>
    </xf>
    <xf numFmtId="49" fontId="30" fillId="0" borderId="0" xfId="0" applyNumberFormat="1" applyFont="1"/>
    <xf numFmtId="164" fontId="30" fillId="0" borderId="0" xfId="1" applyNumberFormat="1" applyFont="1" applyFill="1" applyBorder="1"/>
    <xf numFmtId="164" fontId="30" fillId="0" borderId="0" xfId="1" applyNumberFormat="1" applyFont="1" applyFill="1" applyBorder="1" applyAlignment="1">
      <alignment horizontal="right"/>
    </xf>
    <xf numFmtId="9" fontId="30" fillId="0" borderId="0" xfId="1" applyFont="1" applyFill="1"/>
    <xf numFmtId="0" fontId="30" fillId="0" borderId="1" xfId="0" applyFont="1" applyBorder="1"/>
    <xf numFmtId="0" fontId="30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0" fillId="0" borderId="0" xfId="0" applyNumberFormat="1"/>
    <xf numFmtId="0" fontId="21" fillId="0" borderId="0" xfId="0" applyFont="1" applyAlignment="1">
      <alignment vertical="center"/>
    </xf>
    <xf numFmtId="0" fontId="20" fillId="0" borderId="0" xfId="0" applyFont="1"/>
    <xf numFmtId="0" fontId="15" fillId="2" borderId="3" xfId="0" applyFont="1" applyFill="1" applyBorder="1" applyAlignment="1">
      <alignment horizontal="right" wrapText="1"/>
    </xf>
    <xf numFmtId="0" fontId="15" fillId="2" borderId="4" xfId="0" applyFont="1" applyFill="1" applyBorder="1"/>
    <xf numFmtId="0" fontId="15" fillId="2" borderId="5" xfId="0" applyFont="1" applyFill="1" applyBorder="1"/>
    <xf numFmtId="164" fontId="15" fillId="2" borderId="5" xfId="1" applyNumberFormat="1" applyFont="1" applyFill="1" applyBorder="1" applyAlignment="1">
      <alignment horizontal="right"/>
    </xf>
    <xf numFmtId="0" fontId="14" fillId="0" borderId="0" xfId="0" applyFont="1"/>
    <xf numFmtId="0" fontId="2" fillId="0" borderId="5" xfId="0" applyFont="1" applyBorder="1" applyAlignment="1">
      <alignment horizontal="center"/>
    </xf>
    <xf numFmtId="0" fontId="7" fillId="0" borderId="0" xfId="2" applyFont="1"/>
    <xf numFmtId="164" fontId="15" fillId="2" borderId="0" xfId="0" applyNumberFormat="1" applyFont="1" applyFill="1"/>
    <xf numFmtId="0" fontId="1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2" fillId="3" borderId="0" xfId="4" applyFont="1" applyFill="1"/>
    <xf numFmtId="0" fontId="33" fillId="0" borderId="0" xfId="5" applyFont="1" applyAlignment="1">
      <alignment vertical="center"/>
    </xf>
  </cellXfs>
  <cellStyles count="12">
    <cellStyle name="Hyperlink" xfId="2" builtinId="8"/>
    <cellStyle name="Hyperlink 2 2 2" xfId="7" xr:uid="{1F696C54-9556-4CC2-BDB0-BFB767097EF8}"/>
    <cellStyle name="Hyperlink 3 2" xfId="8" xr:uid="{204EC608-168A-48A1-9E8C-B6BD711A2C24}"/>
    <cellStyle name="Normal" xfId="0" builtinId="0"/>
    <cellStyle name="Normal 2 2 2" xfId="3" xr:uid="{00000000-0005-0000-0000-000002000000}"/>
    <cellStyle name="Normal 2 2 2 2" xfId="5" xr:uid="{C0C44E0D-6EEC-4FB6-9613-C1F92B3D4F5C}"/>
    <cellStyle name="Normal 2 3" xfId="9" xr:uid="{6F14F579-FFE9-4A4D-ADC9-A681DA29EC2E}"/>
    <cellStyle name="Normal 2 4" xfId="11" xr:uid="{D97CA0A9-A59B-4920-B446-8C1533199BF9}"/>
    <cellStyle name="Normal 5 3" xfId="10" xr:uid="{6A55F48C-2A57-494F-8697-F369AEB40DB8}"/>
    <cellStyle name="Normal 6 2" xfId="4" xr:uid="{BC6418DF-6062-48F8-AF6C-6DA65C2C4A8E}"/>
    <cellStyle name="Normal 7 2" xfId="6" xr:uid="{E47CB0A8-3E61-451D-A55B-FBC296BA9C66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fif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4815840</xdr:colOff>
      <xdr:row>0</xdr:row>
      <xdr:rowOff>91440</xdr:rowOff>
    </xdr:from>
    <xdr:ext cx="996311" cy="969648"/>
    <xdr:pic>
      <xdr:nvPicPr>
        <xdr:cNvPr id="4" name="Picture 5" descr="Accredited Official Statistics logo">
          <a:extLst>
            <a:ext uri="{FF2B5EF4-FFF2-40B4-BE49-F238E27FC236}">
              <a16:creationId xmlns:a16="http://schemas.microsoft.com/office/drawing/2014/main" id="{33B1FA20-F6A6-4B40-B4D9-07E11566D0B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338" b="1338"/>
        <a:stretch/>
      </xdr:blipFill>
      <xdr:spPr>
        <a:xfrm>
          <a:off x="4815840" y="91440"/>
          <a:ext cx="996311" cy="96964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66675</xdr:colOff>
      <xdr:row>0</xdr:row>
      <xdr:rowOff>66675</xdr:rowOff>
    </xdr:from>
    <xdr:ext cx="1690068" cy="878836"/>
    <xdr:pic>
      <xdr:nvPicPr>
        <xdr:cNvPr id="2" name="Picture 1" descr="Ministry of Housing, Communities and Local Government logo">
          <a:extLst>
            <a:ext uri="{FF2B5EF4-FFF2-40B4-BE49-F238E27FC236}">
              <a16:creationId xmlns:a16="http://schemas.microsoft.com/office/drawing/2014/main" id="{C33102CB-4787-46CA-8626-351267658F6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675" y="66675"/>
          <a:ext cx="1690068" cy="87883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927101</xdr:colOff>
      <xdr:row>0</xdr:row>
      <xdr:rowOff>38100</xdr:rowOff>
    </xdr:from>
    <xdr:ext cx="846244" cy="823598"/>
    <xdr:pic>
      <xdr:nvPicPr>
        <xdr:cNvPr id="4" name="Picture 5" descr="Accredited Official Statistics logo">
          <a:extLst>
            <a:ext uri="{FF2B5EF4-FFF2-40B4-BE49-F238E27FC236}">
              <a16:creationId xmlns:a16="http://schemas.microsoft.com/office/drawing/2014/main" id="{26A9ACE2-EBEE-40BD-B1B1-3123A2562C9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338" b="1338"/>
        <a:stretch/>
      </xdr:blipFill>
      <xdr:spPr>
        <a:xfrm>
          <a:off x="9702801" y="38100"/>
          <a:ext cx="846244" cy="8235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4</xdr:col>
      <xdr:colOff>47625</xdr:colOff>
      <xdr:row>0</xdr:row>
      <xdr:rowOff>104774</xdr:rowOff>
    </xdr:from>
    <xdr:ext cx="1219200" cy="633985"/>
    <xdr:pic>
      <xdr:nvPicPr>
        <xdr:cNvPr id="2" name="Picture 4" descr="Ministry of Housing, Communities and Local Government logo">
          <a:extLst>
            <a:ext uri="{FF2B5EF4-FFF2-40B4-BE49-F238E27FC236}">
              <a16:creationId xmlns:a16="http://schemas.microsoft.com/office/drawing/2014/main" id="{4D46E2CA-BC21-42AD-91E8-B72DD6FD412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01275" y="104774"/>
          <a:ext cx="1219200" cy="63398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irestatistics@communities.gov.u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NewsDesk@communities.gov.uk" TargetMode="External"/><Relationship Id="rId1" Type="http://schemas.openxmlformats.org/officeDocument/2006/relationships/hyperlink" Target="mailto:firestatistics@communities.gov.uk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gov.uk/search/research-and-statistics?keywords=fire&amp;content_store_document_type=upcoming_statistics&amp;order=release-date-oldest" TargetMode="External"/><Relationship Id="rId4" Type="http://schemas.openxmlformats.org/officeDocument/2006/relationships/hyperlink" Target="https://www.gov.uk/government/collections/detailed-analysis-of-non-fire-incidents-attended-by-fire-and-rescue-services-englan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csauthority.gov.uk/code-of-practice/" TargetMode="External"/><Relationship Id="rId2" Type="http://schemas.openxmlformats.org/officeDocument/2006/relationships/hyperlink" Target="https://www.gov.uk/government/collections/detailed-analysis-of-non-fire-incidents-attended-by-fire-and-rescue-services-england" TargetMode="External"/><Relationship Id="rId1" Type="http://schemas.openxmlformats.org/officeDocument/2006/relationships/hyperlink" Target="https://www.gov.uk/government/statistics/announcements?utf8=%E2%9C%93&amp;keywords=fire&amp;topics%5B%5D=&amp;organisations%5B%5D=home-office&amp;from_date=&amp;to_date=&amp;commit=Refresh+results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gov.uk/government/collections/fire-statistics" TargetMode="External"/><Relationship Id="rId4" Type="http://schemas.openxmlformats.org/officeDocument/2006/relationships/hyperlink" Target="mailto:FireStatistics@communities.gov.u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ECAF-4446-40E3-9863-65DDC862E294}">
  <sheetPr codeName="Sheet10">
    <tabColor rgb="FFFF0000"/>
  </sheetPr>
  <dimension ref="A1:B9"/>
  <sheetViews>
    <sheetView workbookViewId="0">
      <selection activeCell="B3" sqref="B3"/>
    </sheetView>
  </sheetViews>
  <sheetFormatPr defaultRowHeight="14.5" x14ac:dyDescent="0.35"/>
  <sheetData>
    <row r="1" spans="1:2" x14ac:dyDescent="0.35">
      <c r="A1" t="s">
        <v>0</v>
      </c>
      <c r="B1" s="54" t="s">
        <v>1</v>
      </c>
    </row>
    <row r="2" spans="1:2" x14ac:dyDescent="0.35">
      <c r="A2" t="s">
        <v>2</v>
      </c>
      <c r="B2" s="54" t="s">
        <v>3</v>
      </c>
    </row>
    <row r="3" spans="1:2" x14ac:dyDescent="0.35">
      <c r="A3" t="s">
        <v>4</v>
      </c>
      <c r="B3" s="54" t="s">
        <v>5</v>
      </c>
    </row>
    <row r="4" spans="1:2" x14ac:dyDescent="0.35">
      <c r="A4" t="s">
        <v>6</v>
      </c>
      <c r="B4" s="54" t="s">
        <v>7</v>
      </c>
    </row>
    <row r="5" spans="1:2" x14ac:dyDescent="0.35">
      <c r="A5" t="s">
        <v>8</v>
      </c>
      <c r="B5" s="54" t="s">
        <v>9</v>
      </c>
    </row>
    <row r="6" spans="1:2" x14ac:dyDescent="0.35">
      <c r="A6" t="s">
        <v>10</v>
      </c>
      <c r="B6">
        <v>2025</v>
      </c>
    </row>
    <row r="7" spans="1:2" x14ac:dyDescent="0.35">
      <c r="A7" t="s">
        <v>11</v>
      </c>
      <c r="B7" s="54" t="s">
        <v>12</v>
      </c>
    </row>
    <row r="8" spans="1:2" x14ac:dyDescent="0.35">
      <c r="A8" t="s">
        <v>13</v>
      </c>
      <c r="B8">
        <v>2024</v>
      </c>
    </row>
    <row r="9" spans="1:2" x14ac:dyDescent="0.35">
      <c r="A9" t="s">
        <v>14</v>
      </c>
      <c r="B9" s="54" t="s">
        <v>12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CBDC-57F6-452B-B6C8-F85C5326315B}">
  <sheetPr codeName="Sheet1"/>
  <dimension ref="A1:K14"/>
  <sheetViews>
    <sheetView showGridLines="0" tabSelected="1" workbookViewId="0"/>
  </sheetViews>
  <sheetFormatPr defaultRowHeight="15.5" x14ac:dyDescent="0.35"/>
  <cols>
    <col min="1" max="1" width="74" style="1" bestFit="1" customWidth="1"/>
    <col min="2" max="255" width="9.453125" style="1" customWidth="1"/>
    <col min="256" max="256" width="2.81640625" style="1" customWidth="1"/>
    <col min="257" max="257" width="74" style="1" bestFit="1" customWidth="1"/>
    <col min="258" max="511" width="9.453125" style="1" customWidth="1"/>
    <col min="512" max="512" width="2.81640625" style="1" customWidth="1"/>
    <col min="513" max="513" width="74" style="1" bestFit="1" customWidth="1"/>
    <col min="514" max="767" width="9.453125" style="1" customWidth="1"/>
    <col min="768" max="768" width="2.81640625" style="1" customWidth="1"/>
    <col min="769" max="769" width="74" style="1" bestFit="1" customWidth="1"/>
    <col min="770" max="1023" width="9.453125" style="1" customWidth="1"/>
    <col min="1024" max="1024" width="2.81640625" style="1" customWidth="1"/>
    <col min="1025" max="1025" width="74" style="1" bestFit="1" customWidth="1"/>
    <col min="1026" max="1279" width="9.453125" style="1" customWidth="1"/>
    <col min="1280" max="1280" width="2.81640625" style="1" customWidth="1"/>
    <col min="1281" max="1281" width="74" style="1" bestFit="1" customWidth="1"/>
    <col min="1282" max="1535" width="9.453125" style="1" customWidth="1"/>
    <col min="1536" max="1536" width="2.81640625" style="1" customWidth="1"/>
    <col min="1537" max="1537" width="74" style="1" bestFit="1" customWidth="1"/>
    <col min="1538" max="1791" width="9.453125" style="1" customWidth="1"/>
    <col min="1792" max="1792" width="2.81640625" style="1" customWidth="1"/>
    <col min="1793" max="1793" width="74" style="1" bestFit="1" customWidth="1"/>
    <col min="1794" max="2047" width="9.453125" style="1" customWidth="1"/>
    <col min="2048" max="2048" width="2.81640625" style="1" customWidth="1"/>
    <col min="2049" max="2049" width="74" style="1" bestFit="1" customWidth="1"/>
    <col min="2050" max="2303" width="9.453125" style="1" customWidth="1"/>
    <col min="2304" max="2304" width="2.81640625" style="1" customWidth="1"/>
    <col min="2305" max="2305" width="74" style="1" bestFit="1" customWidth="1"/>
    <col min="2306" max="2559" width="9.453125" style="1" customWidth="1"/>
    <col min="2560" max="2560" width="2.81640625" style="1" customWidth="1"/>
    <col min="2561" max="2561" width="74" style="1" bestFit="1" customWidth="1"/>
    <col min="2562" max="2815" width="9.453125" style="1" customWidth="1"/>
    <col min="2816" max="2816" width="2.81640625" style="1" customWidth="1"/>
    <col min="2817" max="2817" width="74" style="1" bestFit="1" customWidth="1"/>
    <col min="2818" max="3071" width="9.453125" style="1" customWidth="1"/>
    <col min="3072" max="3072" width="2.81640625" style="1" customWidth="1"/>
    <col min="3073" max="3073" width="74" style="1" bestFit="1" customWidth="1"/>
    <col min="3074" max="3327" width="9.453125" style="1" customWidth="1"/>
    <col min="3328" max="3328" width="2.81640625" style="1" customWidth="1"/>
    <col min="3329" max="3329" width="74" style="1" bestFit="1" customWidth="1"/>
    <col min="3330" max="3583" width="9.453125" style="1" customWidth="1"/>
    <col min="3584" max="3584" width="2.81640625" style="1" customWidth="1"/>
    <col min="3585" max="3585" width="74" style="1" bestFit="1" customWidth="1"/>
    <col min="3586" max="3839" width="9.453125" style="1" customWidth="1"/>
    <col min="3840" max="3840" width="2.81640625" style="1" customWidth="1"/>
    <col min="3841" max="3841" width="74" style="1" bestFit="1" customWidth="1"/>
    <col min="3842" max="4095" width="9.453125" style="1" customWidth="1"/>
    <col min="4096" max="4096" width="2.81640625" style="1" customWidth="1"/>
    <col min="4097" max="4097" width="74" style="1" bestFit="1" customWidth="1"/>
    <col min="4098" max="4351" width="9.453125" style="1" customWidth="1"/>
    <col min="4352" max="4352" width="2.81640625" style="1" customWidth="1"/>
    <col min="4353" max="4353" width="74" style="1" bestFit="1" customWidth="1"/>
    <col min="4354" max="4607" width="9.453125" style="1" customWidth="1"/>
    <col min="4608" max="4608" width="2.81640625" style="1" customWidth="1"/>
    <col min="4609" max="4609" width="74" style="1" bestFit="1" customWidth="1"/>
    <col min="4610" max="4863" width="9.453125" style="1" customWidth="1"/>
    <col min="4864" max="4864" width="2.81640625" style="1" customWidth="1"/>
    <col min="4865" max="4865" width="74" style="1" bestFit="1" customWidth="1"/>
    <col min="4866" max="5119" width="9.453125" style="1" customWidth="1"/>
    <col min="5120" max="5120" width="2.81640625" style="1" customWidth="1"/>
    <col min="5121" max="5121" width="74" style="1" bestFit="1" customWidth="1"/>
    <col min="5122" max="5375" width="9.453125" style="1" customWidth="1"/>
    <col min="5376" max="5376" width="2.81640625" style="1" customWidth="1"/>
    <col min="5377" max="5377" width="74" style="1" bestFit="1" customWidth="1"/>
    <col min="5378" max="5631" width="9.453125" style="1" customWidth="1"/>
    <col min="5632" max="5632" width="2.81640625" style="1" customWidth="1"/>
    <col min="5633" max="5633" width="74" style="1" bestFit="1" customWidth="1"/>
    <col min="5634" max="5887" width="9.453125" style="1" customWidth="1"/>
    <col min="5888" max="5888" width="2.81640625" style="1" customWidth="1"/>
    <col min="5889" max="5889" width="74" style="1" bestFit="1" customWidth="1"/>
    <col min="5890" max="6143" width="9.453125" style="1" customWidth="1"/>
    <col min="6144" max="6144" width="2.81640625" style="1" customWidth="1"/>
    <col min="6145" max="6145" width="74" style="1" bestFit="1" customWidth="1"/>
    <col min="6146" max="6399" width="9.453125" style="1" customWidth="1"/>
    <col min="6400" max="6400" width="2.81640625" style="1" customWidth="1"/>
    <col min="6401" max="6401" width="74" style="1" bestFit="1" customWidth="1"/>
    <col min="6402" max="6655" width="9.453125" style="1" customWidth="1"/>
    <col min="6656" max="6656" width="2.81640625" style="1" customWidth="1"/>
    <col min="6657" max="6657" width="74" style="1" bestFit="1" customWidth="1"/>
    <col min="6658" max="6911" width="9.453125" style="1" customWidth="1"/>
    <col min="6912" max="6912" width="2.81640625" style="1" customWidth="1"/>
    <col min="6913" max="6913" width="74" style="1" bestFit="1" customWidth="1"/>
    <col min="6914" max="7167" width="9.453125" style="1" customWidth="1"/>
    <col min="7168" max="7168" width="2.81640625" style="1" customWidth="1"/>
    <col min="7169" max="7169" width="74" style="1" bestFit="1" customWidth="1"/>
    <col min="7170" max="7423" width="9.453125" style="1" customWidth="1"/>
    <col min="7424" max="7424" width="2.81640625" style="1" customWidth="1"/>
    <col min="7425" max="7425" width="74" style="1" bestFit="1" customWidth="1"/>
    <col min="7426" max="7679" width="9.453125" style="1" customWidth="1"/>
    <col min="7680" max="7680" width="2.81640625" style="1" customWidth="1"/>
    <col min="7681" max="7681" width="74" style="1" bestFit="1" customWidth="1"/>
    <col min="7682" max="7935" width="9.453125" style="1" customWidth="1"/>
    <col min="7936" max="7936" width="2.81640625" style="1" customWidth="1"/>
    <col min="7937" max="7937" width="74" style="1" bestFit="1" customWidth="1"/>
    <col min="7938" max="8191" width="9.453125" style="1" customWidth="1"/>
    <col min="8192" max="8192" width="2.81640625" style="1" customWidth="1"/>
    <col min="8193" max="8193" width="74" style="1" bestFit="1" customWidth="1"/>
    <col min="8194" max="8447" width="9.453125" style="1" customWidth="1"/>
    <col min="8448" max="8448" width="2.81640625" style="1" customWidth="1"/>
    <col min="8449" max="8449" width="74" style="1" bestFit="1" customWidth="1"/>
    <col min="8450" max="8703" width="9.453125" style="1" customWidth="1"/>
    <col min="8704" max="8704" width="2.81640625" style="1" customWidth="1"/>
    <col min="8705" max="8705" width="74" style="1" bestFit="1" customWidth="1"/>
    <col min="8706" max="8959" width="9.453125" style="1" customWidth="1"/>
    <col min="8960" max="8960" width="2.81640625" style="1" customWidth="1"/>
    <col min="8961" max="8961" width="74" style="1" bestFit="1" customWidth="1"/>
    <col min="8962" max="9215" width="9.453125" style="1" customWidth="1"/>
    <col min="9216" max="9216" width="2.81640625" style="1" customWidth="1"/>
    <col min="9217" max="9217" width="74" style="1" bestFit="1" customWidth="1"/>
    <col min="9218" max="9471" width="9.453125" style="1" customWidth="1"/>
    <col min="9472" max="9472" width="2.81640625" style="1" customWidth="1"/>
    <col min="9473" max="9473" width="74" style="1" bestFit="1" customWidth="1"/>
    <col min="9474" max="9727" width="9.453125" style="1" customWidth="1"/>
    <col min="9728" max="9728" width="2.81640625" style="1" customWidth="1"/>
    <col min="9729" max="9729" width="74" style="1" bestFit="1" customWidth="1"/>
    <col min="9730" max="9983" width="9.453125" style="1" customWidth="1"/>
    <col min="9984" max="9984" width="2.81640625" style="1" customWidth="1"/>
    <col min="9985" max="9985" width="74" style="1" bestFit="1" customWidth="1"/>
    <col min="9986" max="10239" width="9.453125" style="1" customWidth="1"/>
    <col min="10240" max="10240" width="2.81640625" style="1" customWidth="1"/>
    <col min="10241" max="10241" width="74" style="1" bestFit="1" customWidth="1"/>
    <col min="10242" max="10495" width="9.453125" style="1" customWidth="1"/>
    <col min="10496" max="10496" width="2.81640625" style="1" customWidth="1"/>
    <col min="10497" max="10497" width="74" style="1" bestFit="1" customWidth="1"/>
    <col min="10498" max="10751" width="9.453125" style="1" customWidth="1"/>
    <col min="10752" max="10752" width="2.81640625" style="1" customWidth="1"/>
    <col min="10753" max="10753" width="74" style="1" bestFit="1" customWidth="1"/>
    <col min="10754" max="11007" width="9.453125" style="1" customWidth="1"/>
    <col min="11008" max="11008" width="2.81640625" style="1" customWidth="1"/>
    <col min="11009" max="11009" width="74" style="1" bestFit="1" customWidth="1"/>
    <col min="11010" max="11263" width="9.453125" style="1" customWidth="1"/>
    <col min="11264" max="11264" width="2.81640625" style="1" customWidth="1"/>
    <col min="11265" max="11265" width="74" style="1" bestFit="1" customWidth="1"/>
    <col min="11266" max="11519" width="9.453125" style="1" customWidth="1"/>
    <col min="11520" max="11520" width="2.81640625" style="1" customWidth="1"/>
    <col min="11521" max="11521" width="74" style="1" bestFit="1" customWidth="1"/>
    <col min="11522" max="11775" width="9.453125" style="1" customWidth="1"/>
    <col min="11776" max="11776" width="2.81640625" style="1" customWidth="1"/>
    <col min="11777" max="11777" width="74" style="1" bestFit="1" customWidth="1"/>
    <col min="11778" max="12031" width="9.453125" style="1" customWidth="1"/>
    <col min="12032" max="12032" width="2.81640625" style="1" customWidth="1"/>
    <col min="12033" max="12033" width="74" style="1" bestFit="1" customWidth="1"/>
    <col min="12034" max="12287" width="9.453125" style="1" customWidth="1"/>
    <col min="12288" max="12288" width="2.81640625" style="1" customWidth="1"/>
    <col min="12289" max="12289" width="74" style="1" bestFit="1" customWidth="1"/>
    <col min="12290" max="12543" width="9.453125" style="1" customWidth="1"/>
    <col min="12544" max="12544" width="2.81640625" style="1" customWidth="1"/>
    <col min="12545" max="12545" width="74" style="1" bestFit="1" customWidth="1"/>
    <col min="12546" max="12799" width="9.453125" style="1" customWidth="1"/>
    <col min="12800" max="12800" width="2.81640625" style="1" customWidth="1"/>
    <col min="12801" max="12801" width="74" style="1" bestFit="1" customWidth="1"/>
    <col min="12802" max="13055" width="9.453125" style="1" customWidth="1"/>
    <col min="13056" max="13056" width="2.81640625" style="1" customWidth="1"/>
    <col min="13057" max="13057" width="74" style="1" bestFit="1" customWidth="1"/>
    <col min="13058" max="13311" width="9.453125" style="1" customWidth="1"/>
    <col min="13312" max="13312" width="2.81640625" style="1" customWidth="1"/>
    <col min="13313" max="13313" width="74" style="1" bestFit="1" customWidth="1"/>
    <col min="13314" max="13567" width="9.453125" style="1" customWidth="1"/>
    <col min="13568" max="13568" width="2.81640625" style="1" customWidth="1"/>
    <col min="13569" max="13569" width="74" style="1" bestFit="1" customWidth="1"/>
    <col min="13570" max="13823" width="9.453125" style="1" customWidth="1"/>
    <col min="13824" max="13824" width="2.81640625" style="1" customWidth="1"/>
    <col min="13825" max="13825" width="74" style="1" bestFit="1" customWidth="1"/>
    <col min="13826" max="14079" width="9.453125" style="1" customWidth="1"/>
    <col min="14080" max="14080" width="2.81640625" style="1" customWidth="1"/>
    <col min="14081" max="14081" width="74" style="1" bestFit="1" customWidth="1"/>
    <col min="14082" max="14335" width="9.453125" style="1" customWidth="1"/>
    <col min="14336" max="14336" width="2.81640625" style="1" customWidth="1"/>
    <col min="14337" max="14337" width="74" style="1" bestFit="1" customWidth="1"/>
    <col min="14338" max="14591" width="9.453125" style="1" customWidth="1"/>
    <col min="14592" max="14592" width="2.81640625" style="1" customWidth="1"/>
    <col min="14593" max="14593" width="74" style="1" bestFit="1" customWidth="1"/>
    <col min="14594" max="14847" width="9.453125" style="1" customWidth="1"/>
    <col min="14848" max="14848" width="2.81640625" style="1" customWidth="1"/>
    <col min="14849" max="14849" width="74" style="1" bestFit="1" customWidth="1"/>
    <col min="14850" max="15103" width="9.453125" style="1" customWidth="1"/>
    <col min="15104" max="15104" width="2.81640625" style="1" customWidth="1"/>
    <col min="15105" max="15105" width="74" style="1" bestFit="1" customWidth="1"/>
    <col min="15106" max="15359" width="9.453125" style="1" customWidth="1"/>
    <col min="15360" max="15360" width="2.81640625" style="1" customWidth="1"/>
    <col min="15361" max="15361" width="74" style="1" bestFit="1" customWidth="1"/>
    <col min="15362" max="15615" width="9.453125" style="1" customWidth="1"/>
    <col min="15616" max="15616" width="2.81640625" style="1" customWidth="1"/>
    <col min="15617" max="15617" width="74" style="1" bestFit="1" customWidth="1"/>
    <col min="15618" max="15871" width="9.453125" style="1" customWidth="1"/>
    <col min="15872" max="15872" width="2.81640625" style="1" customWidth="1"/>
    <col min="15873" max="15873" width="74" style="1" bestFit="1" customWidth="1"/>
    <col min="15874" max="16127" width="9.453125" style="1" customWidth="1"/>
    <col min="16128" max="16128" width="2.81640625" style="1" customWidth="1"/>
    <col min="16129" max="16129" width="74" style="1" bestFit="1" customWidth="1"/>
    <col min="16130" max="16384" width="9.453125" style="1" customWidth="1"/>
  </cols>
  <sheetData>
    <row r="1" spans="1:11" ht="84" customHeight="1" x14ac:dyDescent="0.35"/>
    <row r="2" spans="1:11" ht="27.5" x14ac:dyDescent="0.55000000000000004">
      <c r="A2" s="70" t="s">
        <v>15</v>
      </c>
    </row>
    <row r="3" spans="1:11" ht="22.5" x14ac:dyDescent="0.35">
      <c r="A3" s="71" t="str">
        <f>_xlfn.CONCAT("England April 2024 to March 2025: Data tables")</f>
        <v>England April 2024 to March 2025: Data tables</v>
      </c>
    </row>
    <row r="4" spans="1:11" ht="45" customHeight="1" x14ac:dyDescent="0.35">
      <c r="A4" s="42" t="s">
        <v>16</v>
      </c>
      <c r="C4" s="21"/>
      <c r="K4" s="22"/>
    </row>
    <row r="5" spans="1:11" ht="32.25" customHeight="1" x14ac:dyDescent="0.35">
      <c r="A5" s="20" t="s">
        <v>17</v>
      </c>
    </row>
    <row r="6" spans="1:11" x14ac:dyDescent="0.35">
      <c r="A6" s="63" t="s">
        <v>18</v>
      </c>
    </row>
    <row r="7" spans="1:11" x14ac:dyDescent="0.35">
      <c r="A7" s="63" t="s">
        <v>19</v>
      </c>
      <c r="B7" s="3"/>
    </row>
    <row r="8" spans="1:11" ht="28.5" customHeight="1" x14ac:dyDescent="0.35">
      <c r="A8" s="63" t="str">
        <f>_xlfn.CONCAT("Published: ",Config!B1)</f>
        <v>Published: 25 September  2025</v>
      </c>
      <c r="B8" s="2"/>
    </row>
    <row r="9" spans="1:11" x14ac:dyDescent="0.35">
      <c r="A9" s="63" t="str">
        <f>_xlfn.CONCAT("Next update: ",Config!B2)</f>
        <v>Next update: Autumn 2026</v>
      </c>
      <c r="B9" s="2"/>
    </row>
    <row r="10" spans="1:11" ht="30" customHeight="1" x14ac:dyDescent="0.35">
      <c r="A10" s="20" t="str">
        <f>CONCATENATE("Crown copyright © ", Config!B6)</f>
        <v>Crown copyright © 2025</v>
      </c>
    </row>
    <row r="11" spans="1:11" x14ac:dyDescent="0.35">
      <c r="A11" s="63" t="s">
        <v>20</v>
      </c>
    </row>
    <row r="12" spans="1:11" ht="26.25" customHeight="1" x14ac:dyDescent="0.35">
      <c r="A12" s="1" t="s">
        <v>21</v>
      </c>
    </row>
    <row r="13" spans="1:11" x14ac:dyDescent="0.35">
      <c r="A13" s="1" t="s">
        <v>22</v>
      </c>
    </row>
    <row r="14" spans="1:11" x14ac:dyDescent="0.35">
      <c r="A14" s="63" t="s">
        <v>23</v>
      </c>
    </row>
  </sheetData>
  <hyperlinks>
    <hyperlink ref="A14" r:id="rId1" xr:uid="{60CF2CE0-EC94-4CB9-A5F4-C5A10DDD67CF}"/>
    <hyperlink ref="A7" r:id="rId2" xr:uid="{1B367923-7D4E-40C6-BD23-C0EA337FB326}"/>
    <hyperlink ref="A6" r:id="rId3" xr:uid="{94B6BA8C-99B8-4547-A2E3-B184D9FE548A}"/>
    <hyperlink ref="A8" r:id="rId4" display="https://www.gov.uk/government/collections/detailed-analysis-of-non-fire-incidents-attended-by-fire-and-rescue-services-england" xr:uid="{EF0D7E1A-FB7F-4691-981C-EDCF3E46DC3E}"/>
    <hyperlink ref="A9" r:id="rId5" display="https://www.gov.uk/search/research-and-statistics?keywords=fire&amp;content_store_document_type=upcoming_statistics&amp;order=release-date-oldest" xr:uid="{3E2B1319-63A6-4984-89FA-D267B66C200A}"/>
    <hyperlink ref="A11" location="Contents!A1" display="Contents" xr:uid="{7A2848FE-3122-47F3-90AD-51AFD1C9B5F7}"/>
  </hyperlinks>
  <pageMargins left="0.70000000000000007" right="0.70000000000000007" top="0.75" bottom="0.75" header="0.30000000000000004" footer="0.30000000000000004"/>
  <pageSetup paperSize="9" fitToWidth="0" fitToHeight="0" orientation="landscape" r:id="rId6"/>
  <headerFooter>
    <oddHeader>&amp;C&amp;"Aptos"&amp;10&amp;K000000 OFFICIAL&amp;1#_x000D_</oddHeader>
    <oddFooter>&amp;C_x000D_&amp;1#&amp;"Aptos"&amp;10&amp;K000000 OFFICIAL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2973-C0E1-4BB9-B5F1-10F5DFAE5544}">
  <sheetPr codeName="Sheet2"/>
  <dimension ref="A1:E26"/>
  <sheetViews>
    <sheetView showGridLines="0" workbookViewId="0"/>
  </sheetViews>
  <sheetFormatPr defaultColWidth="9.453125" defaultRowHeight="15.5" x14ac:dyDescent="0.35"/>
  <cols>
    <col min="1" max="1" width="24.54296875" style="38" customWidth="1"/>
    <col min="2" max="3" width="50.54296875" style="39" customWidth="1"/>
    <col min="4" max="4" width="26.54296875" style="38" customWidth="1"/>
    <col min="5" max="5" width="16.1796875" style="38" customWidth="1"/>
    <col min="6" max="6" width="9.453125" style="38" customWidth="1"/>
    <col min="7" max="16384" width="9.453125" style="38"/>
  </cols>
  <sheetData>
    <row r="1" spans="1:5" s="24" customFormat="1" ht="15.65" customHeight="1" x14ac:dyDescent="0.35">
      <c r="A1" s="23" t="s">
        <v>15</v>
      </c>
      <c r="D1" s="25"/>
      <c r="E1" s="25"/>
    </row>
    <row r="2" spans="1:5" s="24" customFormat="1" ht="21.65" customHeight="1" x14ac:dyDescent="0.35">
      <c r="A2" s="26" t="str">
        <f>_xlfn.CONCAT("Publication Date: ",Config!B1)</f>
        <v>Publication Date: 25 September  2025</v>
      </c>
      <c r="D2" s="25"/>
      <c r="E2" s="25"/>
    </row>
    <row r="3" spans="1:5" s="27" customFormat="1" ht="18" customHeight="1" x14ac:dyDescent="0.35">
      <c r="A3" s="27" t="s">
        <v>24</v>
      </c>
      <c r="D3" s="28"/>
      <c r="E3" s="28"/>
    </row>
    <row r="4" spans="1:5" s="27" customFormat="1" ht="15.65" customHeight="1" x14ac:dyDescent="0.35">
      <c r="A4" s="4" t="s">
        <v>25</v>
      </c>
      <c r="D4" s="28"/>
      <c r="E4" s="28"/>
    </row>
    <row r="5" spans="1:5" s="31" customFormat="1" ht="31" customHeight="1" x14ac:dyDescent="0.35">
      <c r="A5" s="29" t="s">
        <v>26</v>
      </c>
      <c r="B5" s="29" t="s">
        <v>27</v>
      </c>
      <c r="C5" s="29" t="s">
        <v>28</v>
      </c>
      <c r="D5" s="29" t="s">
        <v>29</v>
      </c>
      <c r="E5" s="30" t="s">
        <v>30</v>
      </c>
    </row>
    <row r="6" spans="1:5" s="31" customFormat="1" ht="30" customHeight="1" x14ac:dyDescent="0.35">
      <c r="A6" s="41" t="s">
        <v>31</v>
      </c>
      <c r="B6" s="37" t="s">
        <v>32</v>
      </c>
      <c r="C6" s="33" t="s">
        <v>33</v>
      </c>
      <c r="D6" s="35" t="str">
        <f>_xlfn.CONCAT("2010/11 to ", Config!B9)</f>
        <v>2010/11 to 2024/25</v>
      </c>
      <c r="E6" s="36" t="s">
        <v>34</v>
      </c>
    </row>
    <row r="7" spans="1:5" s="31" customFormat="1" ht="47.5" customHeight="1" x14ac:dyDescent="0.35">
      <c r="A7" s="32" t="s">
        <v>35</v>
      </c>
      <c r="B7" s="33" t="s">
        <v>36</v>
      </c>
      <c r="C7" s="34" t="s">
        <v>37</v>
      </c>
      <c r="D7" s="35" t="str">
        <f>_xlfn.CONCAT("2010/11 to ", Config!B9)</f>
        <v>2010/11 to 2024/25</v>
      </c>
      <c r="E7" s="36" t="s">
        <v>34</v>
      </c>
    </row>
    <row r="8" spans="1:5" s="31" customFormat="1" ht="24" customHeight="1" x14ac:dyDescent="0.35">
      <c r="A8" s="29"/>
      <c r="B8" s="29"/>
      <c r="C8" s="29"/>
      <c r="D8" s="29"/>
      <c r="E8" s="30"/>
    </row>
    <row r="9" spans="1:5" s="31" customFormat="1" ht="24" customHeight="1" x14ac:dyDescent="0.35">
      <c r="A9" s="33"/>
      <c r="B9" s="33"/>
      <c r="C9" s="33"/>
      <c r="D9" s="33"/>
      <c r="E9" s="36"/>
    </row>
    <row r="10" spans="1:5" s="31" customFormat="1" x14ac:dyDescent="0.35">
      <c r="A10" s="38"/>
      <c r="B10" s="39"/>
      <c r="C10" s="39"/>
      <c r="D10" s="40"/>
      <c r="E10" s="38"/>
    </row>
    <row r="11" spans="1:5" s="31" customFormat="1" x14ac:dyDescent="0.35">
      <c r="A11" s="38"/>
      <c r="B11" s="39"/>
      <c r="C11" s="39"/>
      <c r="D11" s="40"/>
      <c r="E11" s="38"/>
    </row>
    <row r="12" spans="1:5" s="31" customFormat="1" x14ac:dyDescent="0.35">
      <c r="A12" s="38"/>
      <c r="B12" s="39"/>
      <c r="C12" s="39"/>
      <c r="D12" s="40"/>
      <c r="E12" s="38"/>
    </row>
    <row r="13" spans="1:5" s="31" customFormat="1" x14ac:dyDescent="0.35">
      <c r="A13" s="38"/>
      <c r="B13" s="39"/>
      <c r="D13" s="40"/>
      <c r="E13" s="38"/>
    </row>
    <row r="14" spans="1:5" s="31" customFormat="1" x14ac:dyDescent="0.35">
      <c r="A14" s="38"/>
      <c r="B14" s="39"/>
      <c r="C14" s="39"/>
      <c r="D14" s="40"/>
      <c r="E14" s="38"/>
    </row>
    <row r="15" spans="1:5" s="31" customFormat="1" x14ac:dyDescent="0.35">
      <c r="A15" s="38"/>
      <c r="B15" s="39"/>
      <c r="C15" s="39"/>
      <c r="D15" s="40"/>
      <c r="E15" s="38"/>
    </row>
    <row r="16" spans="1:5" s="31" customFormat="1" x14ac:dyDescent="0.35">
      <c r="A16" s="38"/>
      <c r="B16" s="39"/>
      <c r="C16" s="39"/>
      <c r="D16" s="40"/>
      <c r="E16" s="38"/>
    </row>
    <row r="17" spans="1:5" s="31" customFormat="1" x14ac:dyDescent="0.35">
      <c r="A17" s="38"/>
      <c r="B17" s="39"/>
      <c r="C17" s="39"/>
      <c r="D17" s="40"/>
      <c r="E17" s="38"/>
    </row>
    <row r="18" spans="1:5" s="31" customFormat="1" x14ac:dyDescent="0.35">
      <c r="A18" s="38"/>
      <c r="B18" s="39"/>
      <c r="C18" s="39"/>
      <c r="D18" s="40"/>
      <c r="E18" s="38"/>
    </row>
    <row r="19" spans="1:5" s="31" customFormat="1" x14ac:dyDescent="0.35">
      <c r="A19" s="38"/>
      <c r="B19" s="39"/>
      <c r="C19" s="39"/>
      <c r="D19" s="40"/>
      <c r="E19" s="38"/>
    </row>
    <row r="20" spans="1:5" s="31" customFormat="1" x14ac:dyDescent="0.35">
      <c r="A20" s="38"/>
      <c r="B20" s="39"/>
      <c r="C20" s="39"/>
      <c r="D20" s="40"/>
      <c r="E20" s="38"/>
    </row>
    <row r="21" spans="1:5" s="31" customFormat="1" x14ac:dyDescent="0.35">
      <c r="A21" s="38"/>
      <c r="B21" s="39"/>
      <c r="C21" s="39"/>
      <c r="D21" s="40"/>
      <c r="E21" s="38"/>
    </row>
    <row r="22" spans="1:5" s="31" customFormat="1" x14ac:dyDescent="0.35">
      <c r="A22" s="38"/>
      <c r="B22" s="39"/>
      <c r="C22" s="39"/>
      <c r="D22" s="40"/>
      <c r="E22" s="38"/>
    </row>
    <row r="23" spans="1:5" s="31" customFormat="1" x14ac:dyDescent="0.35">
      <c r="B23" s="39"/>
      <c r="C23" s="39"/>
      <c r="D23" s="40"/>
      <c r="E23" s="38"/>
    </row>
    <row r="24" spans="1:5" s="31" customFormat="1" x14ac:dyDescent="0.35">
      <c r="B24" s="39"/>
      <c r="C24" s="39"/>
      <c r="D24" s="40"/>
      <c r="E24" s="38"/>
    </row>
    <row r="25" spans="1:5" s="31" customFormat="1" x14ac:dyDescent="0.35">
      <c r="B25" s="39"/>
      <c r="C25" s="39"/>
      <c r="D25" s="40"/>
      <c r="E25" s="38"/>
    </row>
    <row r="26" spans="1:5" s="31" customFormat="1" x14ac:dyDescent="0.35">
      <c r="B26" s="39"/>
      <c r="C26" s="39"/>
      <c r="D26" s="40"/>
      <c r="E26" s="38"/>
    </row>
  </sheetData>
  <hyperlinks>
    <hyperlink ref="A4" location="Cover_sheet!A1" display="Cover sheet" xr:uid="{01722188-B868-4893-BE29-C155ACA5B833}"/>
    <hyperlink ref="A7" location="FIRE0906!A1" display="FIRE0906" xr:uid="{6A3B5D98-19A5-4E92-893B-81354FC30D08}"/>
    <hyperlink ref="A6" location="Data!A1" display="Data_RTC_fatalities" xr:uid="{0EA1EA81-1790-4A31-A148-C30F05851973}"/>
  </hyperlinks>
  <pageMargins left="0.31496062992126012" right="0.31496062992126012" top="0.74803149606299213" bottom="0.74803149606299213" header="0.31496062992126012" footer="0.31496062992126012"/>
  <pageSetup paperSize="0" scale="90" fitToWidth="0" fitToHeight="0" orientation="landscape" horizontalDpi="0" verticalDpi="0" copies="0"/>
  <headerFooter>
    <oddHeader>&amp;C&amp;"Aptos"&amp;10&amp;K000000 OFFICIAL&amp;1#_x000D_</oddHeader>
    <oddFooter>&amp;C_x000D_&amp;1#&amp;"Aptos"&amp;10&amp;K000000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10D0-BF93-441F-93D1-511B9836BB38}">
  <sheetPr codeName="Sheet4"/>
  <dimension ref="A1:D361"/>
  <sheetViews>
    <sheetView workbookViewId="0"/>
  </sheetViews>
  <sheetFormatPr defaultColWidth="9.1796875" defaultRowHeight="15.5" x14ac:dyDescent="0.35"/>
  <cols>
    <col min="1" max="1" width="23.7265625" style="43" bestFit="1" customWidth="1"/>
    <col min="2" max="2" width="16.453125" style="43" bestFit="1" customWidth="1"/>
    <col min="3" max="3" width="26.7265625" style="43" bestFit="1" customWidth="1"/>
    <col min="4" max="4" width="27.26953125" style="43" bestFit="1" customWidth="1"/>
    <col min="5" max="16384" width="9.1796875" style="43"/>
  </cols>
  <sheetData>
    <row r="1" spans="1:4" x14ac:dyDescent="0.35">
      <c r="A1" s="65" t="s">
        <v>38</v>
      </c>
      <c r="B1" s="65" t="s">
        <v>39</v>
      </c>
      <c r="C1" s="65" t="s">
        <v>40</v>
      </c>
      <c r="D1" s="65" t="s">
        <v>41</v>
      </c>
    </row>
    <row r="2" spans="1:4" x14ac:dyDescent="0.35">
      <c r="A2" s="15" t="s">
        <v>42</v>
      </c>
      <c r="B2" s="15" t="s">
        <v>43</v>
      </c>
      <c r="C2" s="15">
        <v>764</v>
      </c>
      <c r="D2" s="15">
        <v>25</v>
      </c>
    </row>
    <row r="3" spans="1:4" x14ac:dyDescent="0.35">
      <c r="A3" s="15" t="s">
        <v>42</v>
      </c>
      <c r="B3" s="15" t="s">
        <v>44</v>
      </c>
      <c r="C3" s="15">
        <v>567</v>
      </c>
      <c r="D3" s="15">
        <v>25</v>
      </c>
    </row>
    <row r="4" spans="1:4" x14ac:dyDescent="0.35">
      <c r="A4" s="15" t="s">
        <v>42</v>
      </c>
      <c r="B4" s="15" t="s">
        <v>45</v>
      </c>
      <c r="C4" s="15">
        <v>454</v>
      </c>
      <c r="D4" s="15">
        <v>17</v>
      </c>
    </row>
    <row r="5" spans="1:4" x14ac:dyDescent="0.35">
      <c r="A5" s="15" t="s">
        <v>42</v>
      </c>
      <c r="B5" s="15" t="s">
        <v>46</v>
      </c>
      <c r="C5" s="15">
        <v>395</v>
      </c>
      <c r="D5" s="15">
        <v>9</v>
      </c>
    </row>
    <row r="6" spans="1:4" x14ac:dyDescent="0.35">
      <c r="A6" s="15" t="s">
        <v>42</v>
      </c>
      <c r="B6" s="15" t="s">
        <v>47</v>
      </c>
      <c r="C6" s="15">
        <v>368</v>
      </c>
      <c r="D6" s="15">
        <v>12</v>
      </c>
    </row>
    <row r="7" spans="1:4" x14ac:dyDescent="0.35">
      <c r="A7" s="15" t="s">
        <v>42</v>
      </c>
      <c r="B7" s="15" t="s">
        <v>48</v>
      </c>
      <c r="C7" s="15">
        <v>399</v>
      </c>
      <c r="D7" s="15">
        <v>14</v>
      </c>
    </row>
    <row r="8" spans="1:4" x14ac:dyDescent="0.35">
      <c r="A8" s="15" t="s">
        <v>42</v>
      </c>
      <c r="B8" s="15" t="s">
        <v>49</v>
      </c>
      <c r="C8" s="15">
        <v>649</v>
      </c>
      <c r="D8" s="15">
        <v>24</v>
      </c>
    </row>
    <row r="9" spans="1:4" x14ac:dyDescent="0.35">
      <c r="A9" s="15" t="s">
        <v>42</v>
      </c>
      <c r="B9" s="15" t="s">
        <v>50</v>
      </c>
      <c r="C9" s="15">
        <v>1269</v>
      </c>
      <c r="D9" s="15">
        <v>40</v>
      </c>
    </row>
    <row r="10" spans="1:4" x14ac:dyDescent="0.35">
      <c r="A10" s="15" t="s">
        <v>42</v>
      </c>
      <c r="B10" s="15" t="s">
        <v>51</v>
      </c>
      <c r="C10" s="15">
        <v>1822</v>
      </c>
      <c r="D10" s="15">
        <v>34</v>
      </c>
    </row>
    <row r="11" spans="1:4" x14ac:dyDescent="0.35">
      <c r="A11" s="15" t="s">
        <v>42</v>
      </c>
      <c r="B11" s="15" t="s">
        <v>52</v>
      </c>
      <c r="C11" s="15">
        <v>1574</v>
      </c>
      <c r="D11" s="15">
        <v>24</v>
      </c>
    </row>
    <row r="12" spans="1:4" x14ac:dyDescent="0.35">
      <c r="A12" s="15" t="s">
        <v>42</v>
      </c>
      <c r="B12" s="15" t="s">
        <v>53</v>
      </c>
      <c r="C12" s="15">
        <v>1386</v>
      </c>
      <c r="D12" s="15">
        <v>23</v>
      </c>
    </row>
    <row r="13" spans="1:4" x14ac:dyDescent="0.35">
      <c r="A13" s="15" t="s">
        <v>42</v>
      </c>
      <c r="B13" s="15" t="s">
        <v>54</v>
      </c>
      <c r="C13" s="15">
        <v>1478</v>
      </c>
      <c r="D13" s="15">
        <v>31</v>
      </c>
    </row>
    <row r="14" spans="1:4" x14ac:dyDescent="0.35">
      <c r="A14" s="15" t="s">
        <v>42</v>
      </c>
      <c r="B14" s="15" t="s">
        <v>55</v>
      </c>
      <c r="C14" s="15">
        <v>1680</v>
      </c>
      <c r="D14" s="15">
        <v>31</v>
      </c>
    </row>
    <row r="15" spans="1:4" x14ac:dyDescent="0.35">
      <c r="A15" s="15" t="s">
        <v>42</v>
      </c>
      <c r="B15" s="15" t="s">
        <v>56</v>
      </c>
      <c r="C15" s="15">
        <v>1602</v>
      </c>
      <c r="D15" s="15">
        <v>16</v>
      </c>
    </row>
    <row r="16" spans="1:4" x14ac:dyDescent="0.35">
      <c r="A16" s="15" t="s">
        <v>42</v>
      </c>
      <c r="B16" s="15" t="s">
        <v>57</v>
      </c>
      <c r="C16" s="15">
        <v>1745</v>
      </c>
      <c r="D16" s="15">
        <v>36</v>
      </c>
    </row>
    <row r="17" spans="1:4" x14ac:dyDescent="0.35">
      <c r="A17" s="15" t="s">
        <v>42</v>
      </c>
      <c r="B17" s="15" t="s">
        <v>58</v>
      </c>
      <c r="C17" s="15">
        <v>1917</v>
      </c>
      <c r="D17" s="15">
        <v>51</v>
      </c>
    </row>
    <row r="18" spans="1:4" x14ac:dyDescent="0.35">
      <c r="A18" s="15" t="s">
        <v>42</v>
      </c>
      <c r="B18" s="15" t="s">
        <v>59</v>
      </c>
      <c r="C18" s="15">
        <v>2009</v>
      </c>
      <c r="D18" s="15">
        <v>32</v>
      </c>
    </row>
    <row r="19" spans="1:4" x14ac:dyDescent="0.35">
      <c r="A19" s="15" t="s">
        <v>42</v>
      </c>
      <c r="B19" s="15" t="s">
        <v>60</v>
      </c>
      <c r="C19" s="15">
        <v>2160</v>
      </c>
      <c r="D19" s="15">
        <v>50</v>
      </c>
    </row>
    <row r="20" spans="1:4" x14ac:dyDescent="0.35">
      <c r="A20" s="15" t="s">
        <v>42</v>
      </c>
      <c r="B20" s="15" t="s">
        <v>61</v>
      </c>
      <c r="C20" s="15">
        <v>1774</v>
      </c>
      <c r="D20" s="15">
        <v>37</v>
      </c>
    </row>
    <row r="21" spans="1:4" x14ac:dyDescent="0.35">
      <c r="A21" s="15" t="s">
        <v>42</v>
      </c>
      <c r="B21" s="15" t="s">
        <v>62</v>
      </c>
      <c r="C21" s="15">
        <v>1528</v>
      </c>
      <c r="D21" s="15">
        <v>38</v>
      </c>
    </row>
    <row r="22" spans="1:4" x14ac:dyDescent="0.35">
      <c r="A22" s="15" t="s">
        <v>42</v>
      </c>
      <c r="B22" s="15" t="s">
        <v>63</v>
      </c>
      <c r="C22" s="15">
        <v>1314</v>
      </c>
      <c r="D22" s="15">
        <v>30</v>
      </c>
    </row>
    <row r="23" spans="1:4" x14ac:dyDescent="0.35">
      <c r="A23" s="15" t="s">
        <v>42</v>
      </c>
      <c r="B23" s="15" t="s">
        <v>64</v>
      </c>
      <c r="C23" s="15">
        <v>1213</v>
      </c>
      <c r="D23" s="15">
        <v>41</v>
      </c>
    </row>
    <row r="24" spans="1:4" x14ac:dyDescent="0.35">
      <c r="A24" s="15" t="s">
        <v>42</v>
      </c>
      <c r="B24" s="15" t="s">
        <v>65</v>
      </c>
      <c r="C24" s="15">
        <v>1147</v>
      </c>
      <c r="D24" s="15">
        <v>33</v>
      </c>
    </row>
    <row r="25" spans="1:4" x14ac:dyDescent="0.35">
      <c r="A25" s="15" t="s">
        <v>42</v>
      </c>
      <c r="B25" s="15" t="s">
        <v>66</v>
      </c>
      <c r="C25" s="15">
        <v>889</v>
      </c>
      <c r="D25" s="15">
        <v>26</v>
      </c>
    </row>
    <row r="26" spans="1:4" x14ac:dyDescent="0.35">
      <c r="A26" s="15" t="s">
        <v>67</v>
      </c>
      <c r="B26" s="15" t="s">
        <v>43</v>
      </c>
      <c r="C26" s="15">
        <v>651</v>
      </c>
      <c r="D26" s="15">
        <v>27</v>
      </c>
    </row>
    <row r="27" spans="1:4" x14ac:dyDescent="0.35">
      <c r="A27" s="15" t="s">
        <v>67</v>
      </c>
      <c r="B27" s="15" t="s">
        <v>44</v>
      </c>
      <c r="C27" s="15">
        <v>562</v>
      </c>
      <c r="D27" s="15">
        <v>23</v>
      </c>
    </row>
    <row r="28" spans="1:4" x14ac:dyDescent="0.35">
      <c r="A28" s="15" t="s">
        <v>67</v>
      </c>
      <c r="B28" s="15" t="s">
        <v>45</v>
      </c>
      <c r="C28" s="15">
        <v>434</v>
      </c>
      <c r="D28" s="15">
        <v>27</v>
      </c>
    </row>
    <row r="29" spans="1:4" x14ac:dyDescent="0.35">
      <c r="A29" s="15" t="s">
        <v>67</v>
      </c>
      <c r="B29" s="15" t="s">
        <v>46</v>
      </c>
      <c r="C29" s="15">
        <v>352</v>
      </c>
      <c r="D29" s="15">
        <v>19</v>
      </c>
    </row>
    <row r="30" spans="1:4" x14ac:dyDescent="0.35">
      <c r="A30" s="15" t="s">
        <v>67</v>
      </c>
      <c r="B30" s="15" t="s">
        <v>47</v>
      </c>
      <c r="C30" s="15">
        <v>352</v>
      </c>
      <c r="D30" s="15">
        <v>15</v>
      </c>
    </row>
    <row r="31" spans="1:4" x14ac:dyDescent="0.35">
      <c r="A31" s="15" t="s">
        <v>67</v>
      </c>
      <c r="B31" s="15" t="s">
        <v>48</v>
      </c>
      <c r="C31" s="15">
        <v>417</v>
      </c>
      <c r="D31" s="15">
        <v>15</v>
      </c>
    </row>
    <row r="32" spans="1:4" x14ac:dyDescent="0.35">
      <c r="A32" s="15" t="s">
        <v>67</v>
      </c>
      <c r="B32" s="15" t="s">
        <v>49</v>
      </c>
      <c r="C32" s="15">
        <v>635</v>
      </c>
      <c r="D32" s="15">
        <v>25</v>
      </c>
    </row>
    <row r="33" spans="1:4" x14ac:dyDescent="0.35">
      <c r="A33" s="15" t="s">
        <v>67</v>
      </c>
      <c r="B33" s="15" t="s">
        <v>50</v>
      </c>
      <c r="C33" s="15">
        <v>1151</v>
      </c>
      <c r="D33" s="15">
        <v>28</v>
      </c>
    </row>
    <row r="34" spans="1:4" x14ac:dyDescent="0.35">
      <c r="A34" s="15" t="s">
        <v>67</v>
      </c>
      <c r="B34" s="15" t="s">
        <v>51</v>
      </c>
      <c r="C34" s="15">
        <v>1703</v>
      </c>
      <c r="D34" s="15">
        <v>23</v>
      </c>
    </row>
    <row r="35" spans="1:4" x14ac:dyDescent="0.35">
      <c r="A35" s="15" t="s">
        <v>67</v>
      </c>
      <c r="B35" s="15" t="s">
        <v>52</v>
      </c>
      <c r="C35" s="15">
        <v>1426</v>
      </c>
      <c r="D35" s="15">
        <v>29</v>
      </c>
    </row>
    <row r="36" spans="1:4" x14ac:dyDescent="0.35">
      <c r="A36" s="15" t="s">
        <v>67</v>
      </c>
      <c r="B36" s="15" t="s">
        <v>53</v>
      </c>
      <c r="C36" s="15">
        <v>1326</v>
      </c>
      <c r="D36" s="15">
        <v>28</v>
      </c>
    </row>
    <row r="37" spans="1:4" x14ac:dyDescent="0.35">
      <c r="A37" s="15" t="s">
        <v>67</v>
      </c>
      <c r="B37" s="15" t="s">
        <v>54</v>
      </c>
      <c r="C37" s="15">
        <v>1440</v>
      </c>
      <c r="D37" s="15">
        <v>48</v>
      </c>
    </row>
    <row r="38" spans="1:4" x14ac:dyDescent="0.35">
      <c r="A38" s="15" t="s">
        <v>67</v>
      </c>
      <c r="B38" s="15" t="s">
        <v>55</v>
      </c>
      <c r="C38" s="15">
        <v>1595</v>
      </c>
      <c r="D38" s="15">
        <v>32</v>
      </c>
    </row>
    <row r="39" spans="1:4" x14ac:dyDescent="0.35">
      <c r="A39" s="15" t="s">
        <v>67</v>
      </c>
      <c r="B39" s="15" t="s">
        <v>56</v>
      </c>
      <c r="C39" s="15">
        <v>1533</v>
      </c>
      <c r="D39" s="15">
        <v>43</v>
      </c>
    </row>
    <row r="40" spans="1:4" x14ac:dyDescent="0.35">
      <c r="A40" s="15" t="s">
        <v>67</v>
      </c>
      <c r="B40" s="15" t="s">
        <v>57</v>
      </c>
      <c r="C40" s="15">
        <v>1593</v>
      </c>
      <c r="D40" s="15">
        <v>40</v>
      </c>
    </row>
    <row r="41" spans="1:4" x14ac:dyDescent="0.35">
      <c r="A41" s="15" t="s">
        <v>67</v>
      </c>
      <c r="B41" s="15" t="s">
        <v>58</v>
      </c>
      <c r="C41" s="15">
        <v>1756</v>
      </c>
      <c r="D41" s="15">
        <v>43</v>
      </c>
    </row>
    <row r="42" spans="1:4" x14ac:dyDescent="0.35">
      <c r="A42" s="15" t="s">
        <v>67</v>
      </c>
      <c r="B42" s="15" t="s">
        <v>59</v>
      </c>
      <c r="C42" s="15">
        <v>1956</v>
      </c>
      <c r="D42" s="15">
        <v>41</v>
      </c>
    </row>
    <row r="43" spans="1:4" x14ac:dyDescent="0.35">
      <c r="A43" s="15" t="s">
        <v>67</v>
      </c>
      <c r="B43" s="15" t="s">
        <v>60</v>
      </c>
      <c r="C43" s="15">
        <v>2018</v>
      </c>
      <c r="D43" s="15">
        <v>46</v>
      </c>
    </row>
    <row r="44" spans="1:4" x14ac:dyDescent="0.35">
      <c r="A44" s="15" t="s">
        <v>67</v>
      </c>
      <c r="B44" s="15" t="s">
        <v>61</v>
      </c>
      <c r="C44" s="15">
        <v>1725</v>
      </c>
      <c r="D44" s="15">
        <v>26</v>
      </c>
    </row>
    <row r="45" spans="1:4" x14ac:dyDescent="0.35">
      <c r="A45" s="15" t="s">
        <v>67</v>
      </c>
      <c r="B45" s="15" t="s">
        <v>62</v>
      </c>
      <c r="C45" s="15">
        <v>1523</v>
      </c>
      <c r="D45" s="15">
        <v>37</v>
      </c>
    </row>
    <row r="46" spans="1:4" x14ac:dyDescent="0.35">
      <c r="A46" s="15" t="s">
        <v>67</v>
      </c>
      <c r="B46" s="15" t="s">
        <v>63</v>
      </c>
      <c r="C46" s="15">
        <v>1217</v>
      </c>
      <c r="D46" s="15">
        <v>39</v>
      </c>
    </row>
    <row r="47" spans="1:4" x14ac:dyDescent="0.35">
      <c r="A47" s="15" t="s">
        <v>67</v>
      </c>
      <c r="B47" s="15" t="s">
        <v>64</v>
      </c>
      <c r="C47" s="15">
        <v>1066</v>
      </c>
      <c r="D47" s="15">
        <v>21</v>
      </c>
    </row>
    <row r="48" spans="1:4" x14ac:dyDescent="0.35">
      <c r="A48" s="15" t="s">
        <v>67</v>
      </c>
      <c r="B48" s="15" t="s">
        <v>65</v>
      </c>
      <c r="C48" s="15">
        <v>1034</v>
      </c>
      <c r="D48" s="15">
        <v>31</v>
      </c>
    </row>
    <row r="49" spans="1:4" x14ac:dyDescent="0.35">
      <c r="A49" s="15" t="s">
        <v>67</v>
      </c>
      <c r="B49" s="15" t="s">
        <v>66</v>
      </c>
      <c r="C49" s="15">
        <v>878</v>
      </c>
      <c r="D49" s="15">
        <v>31</v>
      </c>
    </row>
    <row r="50" spans="1:4" x14ac:dyDescent="0.35">
      <c r="A50" s="15" t="s">
        <v>68</v>
      </c>
      <c r="B50" s="15" t="s">
        <v>43</v>
      </c>
      <c r="C50" s="15">
        <v>635</v>
      </c>
      <c r="D50" s="15">
        <v>23</v>
      </c>
    </row>
    <row r="51" spans="1:4" x14ac:dyDescent="0.35">
      <c r="A51" s="15" t="s">
        <v>68</v>
      </c>
      <c r="B51" s="15" t="s">
        <v>44</v>
      </c>
      <c r="C51" s="15">
        <v>527</v>
      </c>
      <c r="D51" s="15">
        <v>17</v>
      </c>
    </row>
    <row r="52" spans="1:4" x14ac:dyDescent="0.35">
      <c r="A52" s="15" t="s">
        <v>68</v>
      </c>
      <c r="B52" s="15" t="s">
        <v>45</v>
      </c>
      <c r="C52" s="15">
        <v>388</v>
      </c>
      <c r="D52" s="15">
        <v>16</v>
      </c>
    </row>
    <row r="53" spans="1:4" x14ac:dyDescent="0.35">
      <c r="A53" s="15" t="s">
        <v>68</v>
      </c>
      <c r="B53" s="15" t="s">
        <v>46</v>
      </c>
      <c r="C53" s="15">
        <v>369</v>
      </c>
      <c r="D53" s="15">
        <v>13</v>
      </c>
    </row>
    <row r="54" spans="1:4" x14ac:dyDescent="0.35">
      <c r="A54" s="15" t="s">
        <v>68</v>
      </c>
      <c r="B54" s="15" t="s">
        <v>47</v>
      </c>
      <c r="C54" s="15">
        <v>349</v>
      </c>
      <c r="D54" s="15">
        <v>12</v>
      </c>
    </row>
    <row r="55" spans="1:4" x14ac:dyDescent="0.35">
      <c r="A55" s="15" t="s">
        <v>68</v>
      </c>
      <c r="B55" s="15" t="s">
        <v>48</v>
      </c>
      <c r="C55" s="15">
        <v>441</v>
      </c>
      <c r="D55" s="15">
        <v>24</v>
      </c>
    </row>
    <row r="56" spans="1:4" x14ac:dyDescent="0.35">
      <c r="A56" s="15" t="s">
        <v>68</v>
      </c>
      <c r="B56" s="15" t="s">
        <v>49</v>
      </c>
      <c r="C56" s="15">
        <v>644</v>
      </c>
      <c r="D56" s="15">
        <v>22</v>
      </c>
    </row>
    <row r="57" spans="1:4" x14ac:dyDescent="0.35">
      <c r="A57" s="15" t="s">
        <v>68</v>
      </c>
      <c r="B57" s="15" t="s">
        <v>50</v>
      </c>
      <c r="C57" s="15">
        <v>1166</v>
      </c>
      <c r="D57" s="15">
        <v>20</v>
      </c>
    </row>
    <row r="58" spans="1:4" x14ac:dyDescent="0.35">
      <c r="A58" s="15" t="s">
        <v>68</v>
      </c>
      <c r="B58" s="15" t="s">
        <v>51</v>
      </c>
      <c r="C58" s="15">
        <v>1649</v>
      </c>
      <c r="D58" s="15">
        <v>31</v>
      </c>
    </row>
    <row r="59" spans="1:4" x14ac:dyDescent="0.35">
      <c r="A59" s="15" t="s">
        <v>68</v>
      </c>
      <c r="B59" s="15" t="s">
        <v>52</v>
      </c>
      <c r="C59" s="15">
        <v>1486</v>
      </c>
      <c r="D59" s="15">
        <v>22</v>
      </c>
    </row>
    <row r="60" spans="1:4" x14ac:dyDescent="0.35">
      <c r="A60" s="15" t="s">
        <v>68</v>
      </c>
      <c r="B60" s="15" t="s">
        <v>53</v>
      </c>
      <c r="C60" s="15">
        <v>1258</v>
      </c>
      <c r="D60" s="15">
        <v>28</v>
      </c>
    </row>
    <row r="61" spans="1:4" x14ac:dyDescent="0.35">
      <c r="A61" s="15" t="s">
        <v>68</v>
      </c>
      <c r="B61" s="15" t="s">
        <v>54</v>
      </c>
      <c r="C61" s="15">
        <v>1413</v>
      </c>
      <c r="D61" s="15">
        <v>39</v>
      </c>
    </row>
    <row r="62" spans="1:4" x14ac:dyDescent="0.35">
      <c r="A62" s="15" t="s">
        <v>68</v>
      </c>
      <c r="B62" s="15" t="s">
        <v>55</v>
      </c>
      <c r="C62" s="15">
        <v>1558</v>
      </c>
      <c r="D62" s="15">
        <v>25</v>
      </c>
    </row>
    <row r="63" spans="1:4" x14ac:dyDescent="0.35">
      <c r="A63" s="15" t="s">
        <v>68</v>
      </c>
      <c r="B63" s="15" t="s">
        <v>56</v>
      </c>
      <c r="C63" s="15">
        <v>1562</v>
      </c>
      <c r="D63" s="15">
        <v>34</v>
      </c>
    </row>
    <row r="64" spans="1:4" x14ac:dyDescent="0.35">
      <c r="A64" s="15" t="s">
        <v>68</v>
      </c>
      <c r="B64" s="15" t="s">
        <v>57</v>
      </c>
      <c r="C64" s="15">
        <v>1570</v>
      </c>
      <c r="D64" s="15">
        <v>45</v>
      </c>
    </row>
    <row r="65" spans="1:4" x14ac:dyDescent="0.35">
      <c r="A65" s="15" t="s">
        <v>68</v>
      </c>
      <c r="B65" s="15" t="s">
        <v>58</v>
      </c>
      <c r="C65" s="15">
        <v>1761</v>
      </c>
      <c r="D65" s="15">
        <v>32</v>
      </c>
    </row>
    <row r="66" spans="1:4" x14ac:dyDescent="0.35">
      <c r="A66" s="15" t="s">
        <v>68</v>
      </c>
      <c r="B66" s="15" t="s">
        <v>59</v>
      </c>
      <c r="C66" s="15">
        <v>1829</v>
      </c>
      <c r="D66" s="15">
        <v>44</v>
      </c>
    </row>
    <row r="67" spans="1:4" x14ac:dyDescent="0.35">
      <c r="A67" s="15" t="s">
        <v>68</v>
      </c>
      <c r="B67" s="15" t="s">
        <v>60</v>
      </c>
      <c r="C67" s="15">
        <v>2034</v>
      </c>
      <c r="D67" s="15">
        <v>29</v>
      </c>
    </row>
    <row r="68" spans="1:4" x14ac:dyDescent="0.35">
      <c r="A68" s="15" t="s">
        <v>68</v>
      </c>
      <c r="B68" s="15" t="s">
        <v>61</v>
      </c>
      <c r="C68" s="15">
        <v>1702</v>
      </c>
      <c r="D68" s="15">
        <v>30</v>
      </c>
    </row>
    <row r="69" spans="1:4" x14ac:dyDescent="0.35">
      <c r="A69" s="15" t="s">
        <v>68</v>
      </c>
      <c r="B69" s="15" t="s">
        <v>62</v>
      </c>
      <c r="C69" s="15">
        <v>1459</v>
      </c>
      <c r="D69" s="15">
        <v>30</v>
      </c>
    </row>
    <row r="70" spans="1:4" x14ac:dyDescent="0.35">
      <c r="A70" s="15" t="s">
        <v>68</v>
      </c>
      <c r="B70" s="15" t="s">
        <v>63</v>
      </c>
      <c r="C70" s="15">
        <v>1237</v>
      </c>
      <c r="D70" s="15">
        <v>32</v>
      </c>
    </row>
    <row r="71" spans="1:4" x14ac:dyDescent="0.35">
      <c r="A71" s="15" t="s">
        <v>68</v>
      </c>
      <c r="B71" s="15" t="s">
        <v>64</v>
      </c>
      <c r="C71" s="15">
        <v>1065</v>
      </c>
      <c r="D71" s="15">
        <v>29</v>
      </c>
    </row>
    <row r="72" spans="1:4" x14ac:dyDescent="0.35">
      <c r="A72" s="15" t="s">
        <v>68</v>
      </c>
      <c r="B72" s="15" t="s">
        <v>65</v>
      </c>
      <c r="C72" s="15">
        <v>1012</v>
      </c>
      <c r="D72" s="15">
        <v>29</v>
      </c>
    </row>
    <row r="73" spans="1:4" x14ac:dyDescent="0.35">
      <c r="A73" s="15" t="s">
        <v>68</v>
      </c>
      <c r="B73" s="15" t="s">
        <v>66</v>
      </c>
      <c r="C73" s="15">
        <v>814</v>
      </c>
      <c r="D73" s="15">
        <v>35</v>
      </c>
    </row>
    <row r="74" spans="1:4" x14ac:dyDescent="0.35">
      <c r="A74" s="15" t="s">
        <v>69</v>
      </c>
      <c r="B74" s="15" t="s">
        <v>43</v>
      </c>
      <c r="C74" s="15">
        <v>592</v>
      </c>
      <c r="D74" s="15">
        <v>18</v>
      </c>
    </row>
    <row r="75" spans="1:4" x14ac:dyDescent="0.35">
      <c r="A75" s="15" t="s">
        <v>69</v>
      </c>
      <c r="B75" s="15" t="s">
        <v>44</v>
      </c>
      <c r="C75" s="15">
        <v>491</v>
      </c>
      <c r="D75" s="15">
        <v>17</v>
      </c>
    </row>
    <row r="76" spans="1:4" x14ac:dyDescent="0.35">
      <c r="A76" s="15" t="s">
        <v>69</v>
      </c>
      <c r="B76" s="15" t="s">
        <v>45</v>
      </c>
      <c r="C76" s="15">
        <v>360</v>
      </c>
      <c r="D76" s="15">
        <v>11</v>
      </c>
    </row>
    <row r="77" spans="1:4" x14ac:dyDescent="0.35">
      <c r="A77" s="15" t="s">
        <v>69</v>
      </c>
      <c r="B77" s="15" t="s">
        <v>46</v>
      </c>
      <c r="C77" s="15">
        <v>337</v>
      </c>
      <c r="D77" s="15">
        <v>15</v>
      </c>
    </row>
    <row r="78" spans="1:4" x14ac:dyDescent="0.35">
      <c r="A78" s="15" t="s">
        <v>69</v>
      </c>
      <c r="B78" s="15" t="s">
        <v>47</v>
      </c>
      <c r="C78" s="15">
        <v>321</v>
      </c>
      <c r="D78" s="15">
        <v>13</v>
      </c>
    </row>
    <row r="79" spans="1:4" x14ac:dyDescent="0.35">
      <c r="A79" s="15" t="s">
        <v>69</v>
      </c>
      <c r="B79" s="15" t="s">
        <v>48</v>
      </c>
      <c r="C79" s="15">
        <v>399</v>
      </c>
      <c r="D79" s="15">
        <v>20</v>
      </c>
    </row>
    <row r="80" spans="1:4" x14ac:dyDescent="0.35">
      <c r="A80" s="15" t="s">
        <v>69</v>
      </c>
      <c r="B80" s="15" t="s">
        <v>49</v>
      </c>
      <c r="C80" s="15">
        <v>717</v>
      </c>
      <c r="D80" s="15">
        <v>21</v>
      </c>
    </row>
    <row r="81" spans="1:4" x14ac:dyDescent="0.35">
      <c r="A81" s="15" t="s">
        <v>69</v>
      </c>
      <c r="B81" s="15" t="s">
        <v>50</v>
      </c>
      <c r="C81" s="15">
        <v>1177</v>
      </c>
      <c r="D81" s="15">
        <v>27</v>
      </c>
    </row>
    <row r="82" spans="1:4" x14ac:dyDescent="0.35">
      <c r="A82" s="15" t="s">
        <v>69</v>
      </c>
      <c r="B82" s="15" t="s">
        <v>51</v>
      </c>
      <c r="C82" s="15">
        <v>1726</v>
      </c>
      <c r="D82" s="15">
        <v>31</v>
      </c>
    </row>
    <row r="83" spans="1:4" x14ac:dyDescent="0.35">
      <c r="A83" s="15" t="s">
        <v>69</v>
      </c>
      <c r="B83" s="15" t="s">
        <v>52</v>
      </c>
      <c r="C83" s="15">
        <v>1485</v>
      </c>
      <c r="D83" s="15">
        <v>27</v>
      </c>
    </row>
    <row r="84" spans="1:4" x14ac:dyDescent="0.35">
      <c r="A84" s="15" t="s">
        <v>69</v>
      </c>
      <c r="B84" s="15" t="s">
        <v>53</v>
      </c>
      <c r="C84" s="15">
        <v>1310</v>
      </c>
      <c r="D84" s="15">
        <v>21</v>
      </c>
    </row>
    <row r="85" spans="1:4" x14ac:dyDescent="0.35">
      <c r="A85" s="15" t="s">
        <v>69</v>
      </c>
      <c r="B85" s="15" t="s">
        <v>54</v>
      </c>
      <c r="C85" s="15">
        <v>1412</v>
      </c>
      <c r="D85" s="15">
        <v>30</v>
      </c>
    </row>
    <row r="86" spans="1:4" x14ac:dyDescent="0.35">
      <c r="A86" s="15" t="s">
        <v>69</v>
      </c>
      <c r="B86" s="15" t="s">
        <v>55</v>
      </c>
      <c r="C86" s="15">
        <v>1617</v>
      </c>
      <c r="D86" s="15">
        <v>49</v>
      </c>
    </row>
    <row r="87" spans="1:4" x14ac:dyDescent="0.35">
      <c r="A87" s="15" t="s">
        <v>69</v>
      </c>
      <c r="B87" s="15" t="s">
        <v>56</v>
      </c>
      <c r="C87" s="15">
        <v>1611</v>
      </c>
      <c r="D87" s="15">
        <v>35</v>
      </c>
    </row>
    <row r="88" spans="1:4" x14ac:dyDescent="0.35">
      <c r="A88" s="15" t="s">
        <v>69</v>
      </c>
      <c r="B88" s="15" t="s">
        <v>57</v>
      </c>
      <c r="C88" s="15">
        <v>1695</v>
      </c>
      <c r="D88" s="15">
        <v>42</v>
      </c>
    </row>
    <row r="89" spans="1:4" x14ac:dyDescent="0.35">
      <c r="A89" s="15" t="s">
        <v>69</v>
      </c>
      <c r="B89" s="15" t="s">
        <v>58</v>
      </c>
      <c r="C89" s="15">
        <v>1761</v>
      </c>
      <c r="D89" s="15">
        <v>46</v>
      </c>
    </row>
    <row r="90" spans="1:4" x14ac:dyDescent="0.35">
      <c r="A90" s="15" t="s">
        <v>69</v>
      </c>
      <c r="B90" s="15" t="s">
        <v>59</v>
      </c>
      <c r="C90" s="15">
        <v>1924</v>
      </c>
      <c r="D90" s="15">
        <v>38</v>
      </c>
    </row>
    <row r="91" spans="1:4" x14ac:dyDescent="0.35">
      <c r="A91" s="15" t="s">
        <v>69</v>
      </c>
      <c r="B91" s="15" t="s">
        <v>60</v>
      </c>
      <c r="C91" s="15">
        <v>2169</v>
      </c>
      <c r="D91" s="15">
        <v>34</v>
      </c>
    </row>
    <row r="92" spans="1:4" x14ac:dyDescent="0.35">
      <c r="A92" s="15" t="s">
        <v>69</v>
      </c>
      <c r="B92" s="15" t="s">
        <v>61</v>
      </c>
      <c r="C92" s="15">
        <v>1758</v>
      </c>
      <c r="D92" s="15">
        <v>45</v>
      </c>
    </row>
    <row r="93" spans="1:4" x14ac:dyDescent="0.35">
      <c r="A93" s="15" t="s">
        <v>69</v>
      </c>
      <c r="B93" s="15" t="s">
        <v>62</v>
      </c>
      <c r="C93" s="15">
        <v>1410</v>
      </c>
      <c r="D93" s="15">
        <v>24</v>
      </c>
    </row>
    <row r="94" spans="1:4" x14ac:dyDescent="0.35">
      <c r="A94" s="15" t="s">
        <v>69</v>
      </c>
      <c r="B94" s="15" t="s">
        <v>63</v>
      </c>
      <c r="C94" s="15">
        <v>1189</v>
      </c>
      <c r="D94" s="15">
        <v>35</v>
      </c>
    </row>
    <row r="95" spans="1:4" x14ac:dyDescent="0.35">
      <c r="A95" s="15" t="s">
        <v>69</v>
      </c>
      <c r="B95" s="15" t="s">
        <v>64</v>
      </c>
      <c r="C95" s="15">
        <v>1013</v>
      </c>
      <c r="D95" s="15">
        <v>30</v>
      </c>
    </row>
    <row r="96" spans="1:4" x14ac:dyDescent="0.35">
      <c r="A96" s="15" t="s">
        <v>69</v>
      </c>
      <c r="B96" s="15" t="s">
        <v>65</v>
      </c>
      <c r="C96" s="15">
        <v>930</v>
      </c>
      <c r="D96" s="15">
        <v>24</v>
      </c>
    </row>
    <row r="97" spans="1:4" x14ac:dyDescent="0.35">
      <c r="A97" s="15" t="s">
        <v>69</v>
      </c>
      <c r="B97" s="15" t="s">
        <v>66</v>
      </c>
      <c r="C97" s="15">
        <v>716</v>
      </c>
      <c r="D97" s="15">
        <v>39</v>
      </c>
    </row>
    <row r="98" spans="1:4" x14ac:dyDescent="0.35">
      <c r="A98" s="15" t="s">
        <v>70</v>
      </c>
      <c r="B98" s="15" t="s">
        <v>43</v>
      </c>
      <c r="C98" s="15">
        <v>656</v>
      </c>
      <c r="D98" s="15">
        <v>21</v>
      </c>
    </row>
    <row r="99" spans="1:4" x14ac:dyDescent="0.35">
      <c r="A99" s="15" t="s">
        <v>70</v>
      </c>
      <c r="B99" s="15" t="s">
        <v>44</v>
      </c>
      <c r="C99" s="15">
        <v>463</v>
      </c>
      <c r="D99" s="15">
        <v>17</v>
      </c>
    </row>
    <row r="100" spans="1:4" x14ac:dyDescent="0.35">
      <c r="A100" s="15" t="s">
        <v>70</v>
      </c>
      <c r="B100" s="15" t="s">
        <v>45</v>
      </c>
      <c r="C100" s="15">
        <v>380</v>
      </c>
      <c r="D100" s="15">
        <v>16</v>
      </c>
    </row>
    <row r="101" spans="1:4" x14ac:dyDescent="0.35">
      <c r="A101" s="15" t="s">
        <v>70</v>
      </c>
      <c r="B101" s="15" t="s">
        <v>46</v>
      </c>
      <c r="C101" s="15">
        <v>353</v>
      </c>
      <c r="D101" s="15">
        <v>10</v>
      </c>
    </row>
    <row r="102" spans="1:4" x14ac:dyDescent="0.35">
      <c r="A102" s="15" t="s">
        <v>70</v>
      </c>
      <c r="B102" s="15" t="s">
        <v>47</v>
      </c>
      <c r="C102" s="15">
        <v>349</v>
      </c>
      <c r="D102" s="15">
        <v>16</v>
      </c>
    </row>
    <row r="103" spans="1:4" x14ac:dyDescent="0.35">
      <c r="A103" s="15" t="s">
        <v>70</v>
      </c>
      <c r="B103" s="15" t="s">
        <v>48</v>
      </c>
      <c r="C103" s="15">
        <v>462</v>
      </c>
      <c r="D103" s="15">
        <v>17</v>
      </c>
    </row>
    <row r="104" spans="1:4" x14ac:dyDescent="0.35">
      <c r="A104" s="15" t="s">
        <v>70</v>
      </c>
      <c r="B104" s="15" t="s">
        <v>49</v>
      </c>
      <c r="C104" s="15">
        <v>696</v>
      </c>
      <c r="D104" s="15">
        <v>26</v>
      </c>
    </row>
    <row r="105" spans="1:4" x14ac:dyDescent="0.35">
      <c r="A105" s="15" t="s">
        <v>70</v>
      </c>
      <c r="B105" s="15" t="s">
        <v>50</v>
      </c>
      <c r="C105" s="15">
        <v>1235</v>
      </c>
      <c r="D105" s="15">
        <v>28</v>
      </c>
    </row>
    <row r="106" spans="1:4" x14ac:dyDescent="0.35">
      <c r="A106" s="15" t="s">
        <v>70</v>
      </c>
      <c r="B106" s="15" t="s">
        <v>51</v>
      </c>
      <c r="C106" s="15">
        <v>1674</v>
      </c>
      <c r="D106" s="15">
        <v>29</v>
      </c>
    </row>
    <row r="107" spans="1:4" x14ac:dyDescent="0.35">
      <c r="A107" s="15" t="s">
        <v>70</v>
      </c>
      <c r="B107" s="15" t="s">
        <v>52</v>
      </c>
      <c r="C107" s="15">
        <v>1503</v>
      </c>
      <c r="D107" s="15">
        <v>25</v>
      </c>
    </row>
    <row r="108" spans="1:4" x14ac:dyDescent="0.35">
      <c r="A108" s="15" t="s">
        <v>70</v>
      </c>
      <c r="B108" s="15" t="s">
        <v>53</v>
      </c>
      <c r="C108" s="15">
        <v>1332</v>
      </c>
      <c r="D108" s="15">
        <v>34</v>
      </c>
    </row>
    <row r="109" spans="1:4" x14ac:dyDescent="0.35">
      <c r="A109" s="15" t="s">
        <v>70</v>
      </c>
      <c r="B109" s="15" t="s">
        <v>54</v>
      </c>
      <c r="C109" s="15">
        <v>1490</v>
      </c>
      <c r="D109" s="15">
        <v>33</v>
      </c>
    </row>
    <row r="110" spans="1:4" x14ac:dyDescent="0.35">
      <c r="A110" s="15" t="s">
        <v>70</v>
      </c>
      <c r="B110" s="15" t="s">
        <v>55</v>
      </c>
      <c r="C110" s="15">
        <v>1630</v>
      </c>
      <c r="D110" s="15">
        <v>36</v>
      </c>
    </row>
    <row r="111" spans="1:4" x14ac:dyDescent="0.35">
      <c r="A111" s="15" t="s">
        <v>70</v>
      </c>
      <c r="B111" s="15" t="s">
        <v>56</v>
      </c>
      <c r="C111" s="15">
        <v>1572</v>
      </c>
      <c r="D111" s="15">
        <v>41</v>
      </c>
    </row>
    <row r="112" spans="1:4" x14ac:dyDescent="0.35">
      <c r="A112" s="15" t="s">
        <v>70</v>
      </c>
      <c r="B112" s="15" t="s">
        <v>57</v>
      </c>
      <c r="C112" s="15">
        <v>1624</v>
      </c>
      <c r="D112" s="15">
        <v>26</v>
      </c>
    </row>
    <row r="113" spans="1:4" x14ac:dyDescent="0.35">
      <c r="A113" s="15" t="s">
        <v>70</v>
      </c>
      <c r="B113" s="15" t="s">
        <v>58</v>
      </c>
      <c r="C113" s="15">
        <v>1828</v>
      </c>
      <c r="D113" s="15">
        <v>37</v>
      </c>
    </row>
    <row r="114" spans="1:4" x14ac:dyDescent="0.35">
      <c r="A114" s="15" t="s">
        <v>70</v>
      </c>
      <c r="B114" s="15" t="s">
        <v>59</v>
      </c>
      <c r="C114" s="15">
        <v>2076</v>
      </c>
      <c r="D114" s="15">
        <v>43</v>
      </c>
    </row>
    <row r="115" spans="1:4" x14ac:dyDescent="0.35">
      <c r="A115" s="15" t="s">
        <v>70</v>
      </c>
      <c r="B115" s="15" t="s">
        <v>60</v>
      </c>
      <c r="C115" s="15">
        <v>2197</v>
      </c>
      <c r="D115" s="15">
        <v>42</v>
      </c>
    </row>
    <row r="116" spans="1:4" x14ac:dyDescent="0.35">
      <c r="A116" s="15" t="s">
        <v>70</v>
      </c>
      <c r="B116" s="15" t="s">
        <v>61</v>
      </c>
      <c r="C116" s="15">
        <v>1762</v>
      </c>
      <c r="D116" s="15">
        <v>27</v>
      </c>
    </row>
    <row r="117" spans="1:4" x14ac:dyDescent="0.35">
      <c r="A117" s="15" t="s">
        <v>70</v>
      </c>
      <c r="B117" s="15" t="s">
        <v>62</v>
      </c>
      <c r="C117" s="15">
        <v>1558</v>
      </c>
      <c r="D117" s="15">
        <v>36</v>
      </c>
    </row>
    <row r="118" spans="1:4" x14ac:dyDescent="0.35">
      <c r="A118" s="15" t="s">
        <v>70</v>
      </c>
      <c r="B118" s="15" t="s">
        <v>63</v>
      </c>
      <c r="C118" s="15">
        <v>1261</v>
      </c>
      <c r="D118" s="15">
        <v>30</v>
      </c>
    </row>
    <row r="119" spans="1:4" x14ac:dyDescent="0.35">
      <c r="A119" s="15" t="s">
        <v>70</v>
      </c>
      <c r="B119" s="15" t="s">
        <v>64</v>
      </c>
      <c r="C119" s="15">
        <v>1097</v>
      </c>
      <c r="D119" s="15">
        <v>23</v>
      </c>
    </row>
    <row r="120" spans="1:4" x14ac:dyDescent="0.35">
      <c r="A120" s="15" t="s">
        <v>70</v>
      </c>
      <c r="B120" s="15" t="s">
        <v>65</v>
      </c>
      <c r="C120" s="15">
        <v>1038</v>
      </c>
      <c r="D120" s="15">
        <v>30</v>
      </c>
    </row>
    <row r="121" spans="1:4" x14ac:dyDescent="0.35">
      <c r="A121" s="15" t="s">
        <v>70</v>
      </c>
      <c r="B121" s="15" t="s">
        <v>66</v>
      </c>
      <c r="C121" s="15">
        <v>854</v>
      </c>
      <c r="D121" s="15">
        <v>31</v>
      </c>
    </row>
    <row r="122" spans="1:4" x14ac:dyDescent="0.35">
      <c r="A122" s="15" t="s">
        <v>71</v>
      </c>
      <c r="B122" s="15" t="s">
        <v>43</v>
      </c>
      <c r="C122" s="15">
        <v>748</v>
      </c>
      <c r="D122" s="15">
        <v>29</v>
      </c>
    </row>
    <row r="123" spans="1:4" x14ac:dyDescent="0.35">
      <c r="A123" s="15" t="s">
        <v>71</v>
      </c>
      <c r="B123" s="15" t="s">
        <v>44</v>
      </c>
      <c r="C123" s="15">
        <v>583</v>
      </c>
      <c r="D123" s="15">
        <v>22</v>
      </c>
    </row>
    <row r="124" spans="1:4" x14ac:dyDescent="0.35">
      <c r="A124" s="15" t="s">
        <v>71</v>
      </c>
      <c r="B124" s="15" t="s">
        <v>45</v>
      </c>
      <c r="C124" s="15">
        <v>437</v>
      </c>
      <c r="D124" s="15">
        <v>24</v>
      </c>
    </row>
    <row r="125" spans="1:4" x14ac:dyDescent="0.35">
      <c r="A125" s="15" t="s">
        <v>71</v>
      </c>
      <c r="B125" s="15" t="s">
        <v>46</v>
      </c>
      <c r="C125" s="15">
        <v>440</v>
      </c>
      <c r="D125" s="15">
        <v>12</v>
      </c>
    </row>
    <row r="126" spans="1:4" x14ac:dyDescent="0.35">
      <c r="A126" s="15" t="s">
        <v>71</v>
      </c>
      <c r="B126" s="15" t="s">
        <v>47</v>
      </c>
      <c r="C126" s="15">
        <v>383</v>
      </c>
      <c r="D126" s="15">
        <v>17</v>
      </c>
    </row>
    <row r="127" spans="1:4" x14ac:dyDescent="0.35">
      <c r="A127" s="15" t="s">
        <v>71</v>
      </c>
      <c r="B127" s="15" t="s">
        <v>48</v>
      </c>
      <c r="C127" s="15">
        <v>460</v>
      </c>
      <c r="D127" s="15">
        <v>23</v>
      </c>
    </row>
    <row r="128" spans="1:4" x14ac:dyDescent="0.35">
      <c r="A128" s="15" t="s">
        <v>71</v>
      </c>
      <c r="B128" s="15" t="s">
        <v>49</v>
      </c>
      <c r="C128" s="15">
        <v>733</v>
      </c>
      <c r="D128" s="15">
        <v>21</v>
      </c>
    </row>
    <row r="129" spans="1:4" x14ac:dyDescent="0.35">
      <c r="A129" s="15" t="s">
        <v>71</v>
      </c>
      <c r="B129" s="15" t="s">
        <v>50</v>
      </c>
      <c r="C129" s="15">
        <v>1269</v>
      </c>
      <c r="D129" s="15">
        <v>29</v>
      </c>
    </row>
    <row r="130" spans="1:4" x14ac:dyDescent="0.35">
      <c r="A130" s="15" t="s">
        <v>71</v>
      </c>
      <c r="B130" s="15" t="s">
        <v>51</v>
      </c>
      <c r="C130" s="15">
        <v>1743</v>
      </c>
      <c r="D130" s="15">
        <v>16</v>
      </c>
    </row>
    <row r="131" spans="1:4" x14ac:dyDescent="0.35">
      <c r="A131" s="15" t="s">
        <v>71</v>
      </c>
      <c r="B131" s="15" t="s">
        <v>52</v>
      </c>
      <c r="C131" s="15">
        <v>1545</v>
      </c>
      <c r="D131" s="15">
        <v>27</v>
      </c>
    </row>
    <row r="132" spans="1:4" x14ac:dyDescent="0.35">
      <c r="A132" s="15" t="s">
        <v>71</v>
      </c>
      <c r="B132" s="15" t="s">
        <v>53</v>
      </c>
      <c r="C132" s="15">
        <v>1380</v>
      </c>
      <c r="D132" s="15">
        <v>29</v>
      </c>
    </row>
    <row r="133" spans="1:4" x14ac:dyDescent="0.35">
      <c r="A133" s="15" t="s">
        <v>71</v>
      </c>
      <c r="B133" s="15" t="s">
        <v>54</v>
      </c>
      <c r="C133" s="15">
        <v>1571</v>
      </c>
      <c r="D133" s="15">
        <v>33</v>
      </c>
    </row>
    <row r="134" spans="1:4" x14ac:dyDescent="0.35">
      <c r="A134" s="15" t="s">
        <v>71</v>
      </c>
      <c r="B134" s="15" t="s">
        <v>55</v>
      </c>
      <c r="C134" s="15">
        <v>1685</v>
      </c>
      <c r="D134" s="15">
        <v>43</v>
      </c>
    </row>
    <row r="135" spans="1:4" x14ac:dyDescent="0.35">
      <c r="A135" s="15" t="s">
        <v>71</v>
      </c>
      <c r="B135" s="15" t="s">
        <v>56</v>
      </c>
      <c r="C135" s="15">
        <v>1709</v>
      </c>
      <c r="D135" s="15">
        <v>31</v>
      </c>
    </row>
    <row r="136" spans="1:4" x14ac:dyDescent="0.35">
      <c r="A136" s="15" t="s">
        <v>71</v>
      </c>
      <c r="B136" s="15" t="s">
        <v>57</v>
      </c>
      <c r="C136" s="15">
        <v>1805</v>
      </c>
      <c r="D136" s="15">
        <v>48</v>
      </c>
    </row>
    <row r="137" spans="1:4" x14ac:dyDescent="0.35">
      <c r="A137" s="15" t="s">
        <v>71</v>
      </c>
      <c r="B137" s="15" t="s">
        <v>58</v>
      </c>
      <c r="C137" s="15">
        <v>1967</v>
      </c>
      <c r="D137" s="15">
        <v>40</v>
      </c>
    </row>
    <row r="138" spans="1:4" x14ac:dyDescent="0.35">
      <c r="A138" s="15" t="s">
        <v>71</v>
      </c>
      <c r="B138" s="15" t="s">
        <v>59</v>
      </c>
      <c r="C138" s="15">
        <v>2067</v>
      </c>
      <c r="D138" s="15">
        <v>47</v>
      </c>
    </row>
    <row r="139" spans="1:4" x14ac:dyDescent="0.35">
      <c r="A139" s="15" t="s">
        <v>71</v>
      </c>
      <c r="B139" s="15" t="s">
        <v>60</v>
      </c>
      <c r="C139" s="15">
        <v>2173</v>
      </c>
      <c r="D139" s="15">
        <v>45</v>
      </c>
    </row>
    <row r="140" spans="1:4" x14ac:dyDescent="0.35">
      <c r="A140" s="15" t="s">
        <v>71</v>
      </c>
      <c r="B140" s="15" t="s">
        <v>61</v>
      </c>
      <c r="C140" s="15">
        <v>1945</v>
      </c>
      <c r="D140" s="15">
        <v>33</v>
      </c>
    </row>
    <row r="141" spans="1:4" x14ac:dyDescent="0.35">
      <c r="A141" s="15" t="s">
        <v>71</v>
      </c>
      <c r="B141" s="15" t="s">
        <v>62</v>
      </c>
      <c r="C141" s="15">
        <v>1682</v>
      </c>
      <c r="D141" s="15">
        <v>32</v>
      </c>
    </row>
    <row r="142" spans="1:4" x14ac:dyDescent="0.35">
      <c r="A142" s="15" t="s">
        <v>71</v>
      </c>
      <c r="B142" s="15" t="s">
        <v>63</v>
      </c>
      <c r="C142" s="15">
        <v>1332</v>
      </c>
      <c r="D142" s="15">
        <v>34</v>
      </c>
    </row>
    <row r="143" spans="1:4" x14ac:dyDescent="0.35">
      <c r="A143" s="15" t="s">
        <v>71</v>
      </c>
      <c r="B143" s="15" t="s">
        <v>64</v>
      </c>
      <c r="C143" s="15">
        <v>1221</v>
      </c>
      <c r="D143" s="15">
        <v>29</v>
      </c>
    </row>
    <row r="144" spans="1:4" x14ac:dyDescent="0.35">
      <c r="A144" s="15" t="s">
        <v>71</v>
      </c>
      <c r="B144" s="15" t="s">
        <v>65</v>
      </c>
      <c r="C144" s="15">
        <v>1090</v>
      </c>
      <c r="D144" s="15">
        <v>30</v>
      </c>
    </row>
    <row r="145" spans="1:4" x14ac:dyDescent="0.35">
      <c r="A145" s="15" t="s">
        <v>71</v>
      </c>
      <c r="B145" s="15" t="s">
        <v>66</v>
      </c>
      <c r="C145" s="15">
        <v>929</v>
      </c>
      <c r="D145" s="15">
        <v>29</v>
      </c>
    </row>
    <row r="146" spans="1:4" x14ac:dyDescent="0.35">
      <c r="A146" s="15" t="s">
        <v>72</v>
      </c>
      <c r="B146" s="15" t="s">
        <v>43</v>
      </c>
      <c r="C146" s="15">
        <v>741</v>
      </c>
      <c r="D146" s="15">
        <v>17</v>
      </c>
    </row>
    <row r="147" spans="1:4" x14ac:dyDescent="0.35">
      <c r="A147" s="15" t="s">
        <v>72</v>
      </c>
      <c r="B147" s="15" t="s">
        <v>44</v>
      </c>
      <c r="C147" s="15">
        <v>595</v>
      </c>
      <c r="D147" s="15">
        <v>17</v>
      </c>
    </row>
    <row r="148" spans="1:4" x14ac:dyDescent="0.35">
      <c r="A148" s="15" t="s">
        <v>72</v>
      </c>
      <c r="B148" s="15" t="s">
        <v>45</v>
      </c>
      <c r="C148" s="15">
        <v>476</v>
      </c>
      <c r="D148" s="15">
        <v>10</v>
      </c>
    </row>
    <row r="149" spans="1:4" x14ac:dyDescent="0.35">
      <c r="A149" s="15" t="s">
        <v>72</v>
      </c>
      <c r="B149" s="15" t="s">
        <v>46</v>
      </c>
      <c r="C149" s="15">
        <v>402</v>
      </c>
      <c r="D149" s="15">
        <v>15</v>
      </c>
    </row>
    <row r="150" spans="1:4" x14ac:dyDescent="0.35">
      <c r="A150" s="15" t="s">
        <v>72</v>
      </c>
      <c r="B150" s="15" t="s">
        <v>47</v>
      </c>
      <c r="C150" s="15">
        <v>361</v>
      </c>
      <c r="D150" s="15">
        <v>17</v>
      </c>
    </row>
    <row r="151" spans="1:4" x14ac:dyDescent="0.35">
      <c r="A151" s="15" t="s">
        <v>72</v>
      </c>
      <c r="B151" s="15" t="s">
        <v>48</v>
      </c>
      <c r="C151" s="15">
        <v>478</v>
      </c>
      <c r="D151" s="15">
        <v>22</v>
      </c>
    </row>
    <row r="152" spans="1:4" x14ac:dyDescent="0.35">
      <c r="A152" s="15" t="s">
        <v>72</v>
      </c>
      <c r="B152" s="15" t="s">
        <v>49</v>
      </c>
      <c r="C152" s="15">
        <v>737</v>
      </c>
      <c r="D152" s="15">
        <v>17</v>
      </c>
    </row>
    <row r="153" spans="1:4" x14ac:dyDescent="0.35">
      <c r="A153" s="15" t="s">
        <v>72</v>
      </c>
      <c r="B153" s="15" t="s">
        <v>50</v>
      </c>
      <c r="C153" s="15">
        <v>1209</v>
      </c>
      <c r="D153" s="15">
        <v>30</v>
      </c>
    </row>
    <row r="154" spans="1:4" x14ac:dyDescent="0.35">
      <c r="A154" s="15" t="s">
        <v>72</v>
      </c>
      <c r="B154" s="15" t="s">
        <v>51</v>
      </c>
      <c r="C154" s="15">
        <v>1652</v>
      </c>
      <c r="D154" s="15">
        <v>30</v>
      </c>
    </row>
    <row r="155" spans="1:4" x14ac:dyDescent="0.35">
      <c r="A155" s="15" t="s">
        <v>72</v>
      </c>
      <c r="B155" s="15" t="s">
        <v>52</v>
      </c>
      <c r="C155" s="15">
        <v>1331</v>
      </c>
      <c r="D155" s="15">
        <v>31</v>
      </c>
    </row>
    <row r="156" spans="1:4" x14ac:dyDescent="0.35">
      <c r="A156" s="15" t="s">
        <v>72</v>
      </c>
      <c r="B156" s="15" t="s">
        <v>53</v>
      </c>
      <c r="C156" s="15">
        <v>1360</v>
      </c>
      <c r="D156" s="15">
        <v>27</v>
      </c>
    </row>
    <row r="157" spans="1:4" x14ac:dyDescent="0.35">
      <c r="A157" s="15" t="s">
        <v>72</v>
      </c>
      <c r="B157" s="15" t="s">
        <v>54</v>
      </c>
      <c r="C157" s="15">
        <v>1423</v>
      </c>
      <c r="D157" s="15">
        <v>23</v>
      </c>
    </row>
    <row r="158" spans="1:4" x14ac:dyDescent="0.35">
      <c r="A158" s="15" t="s">
        <v>72</v>
      </c>
      <c r="B158" s="15" t="s">
        <v>55</v>
      </c>
      <c r="C158" s="15">
        <v>1552</v>
      </c>
      <c r="D158" s="15">
        <v>29</v>
      </c>
    </row>
    <row r="159" spans="1:4" x14ac:dyDescent="0.35">
      <c r="A159" s="15" t="s">
        <v>72</v>
      </c>
      <c r="B159" s="15" t="s">
        <v>56</v>
      </c>
      <c r="C159" s="15">
        <v>1582</v>
      </c>
      <c r="D159" s="15">
        <v>32</v>
      </c>
    </row>
    <row r="160" spans="1:4" x14ac:dyDescent="0.35">
      <c r="A160" s="15" t="s">
        <v>72</v>
      </c>
      <c r="B160" s="15" t="s">
        <v>57</v>
      </c>
      <c r="C160" s="15">
        <v>1702</v>
      </c>
      <c r="D160" s="15">
        <v>35</v>
      </c>
    </row>
    <row r="161" spans="1:4" x14ac:dyDescent="0.35">
      <c r="A161" s="15" t="s">
        <v>72</v>
      </c>
      <c r="B161" s="15" t="s">
        <v>58</v>
      </c>
      <c r="C161" s="15">
        <v>1946</v>
      </c>
      <c r="D161" s="15">
        <v>49</v>
      </c>
    </row>
    <row r="162" spans="1:4" x14ac:dyDescent="0.35">
      <c r="A162" s="15" t="s">
        <v>72</v>
      </c>
      <c r="B162" s="15" t="s">
        <v>59</v>
      </c>
      <c r="C162" s="15">
        <v>1981</v>
      </c>
      <c r="D162" s="15">
        <v>49</v>
      </c>
    </row>
    <row r="163" spans="1:4" x14ac:dyDescent="0.35">
      <c r="A163" s="15" t="s">
        <v>72</v>
      </c>
      <c r="B163" s="15" t="s">
        <v>60</v>
      </c>
      <c r="C163" s="15">
        <v>2123</v>
      </c>
      <c r="D163" s="15">
        <v>29</v>
      </c>
    </row>
    <row r="164" spans="1:4" x14ac:dyDescent="0.35">
      <c r="A164" s="15" t="s">
        <v>72</v>
      </c>
      <c r="B164" s="15" t="s">
        <v>61</v>
      </c>
      <c r="C164" s="15">
        <v>1981</v>
      </c>
      <c r="D164" s="15">
        <v>28</v>
      </c>
    </row>
    <row r="165" spans="1:4" x14ac:dyDescent="0.35">
      <c r="A165" s="15" t="s">
        <v>72</v>
      </c>
      <c r="B165" s="15" t="s">
        <v>62</v>
      </c>
      <c r="C165" s="15">
        <v>1671</v>
      </c>
      <c r="D165" s="15">
        <v>25</v>
      </c>
    </row>
    <row r="166" spans="1:4" x14ac:dyDescent="0.35">
      <c r="A166" s="15" t="s">
        <v>72</v>
      </c>
      <c r="B166" s="15" t="s">
        <v>63</v>
      </c>
      <c r="C166" s="15">
        <v>1321</v>
      </c>
      <c r="D166" s="15">
        <v>34</v>
      </c>
    </row>
    <row r="167" spans="1:4" x14ac:dyDescent="0.35">
      <c r="A167" s="15" t="s">
        <v>72</v>
      </c>
      <c r="B167" s="15" t="s">
        <v>64</v>
      </c>
      <c r="C167" s="15">
        <v>1242</v>
      </c>
      <c r="D167" s="15">
        <v>24</v>
      </c>
    </row>
    <row r="168" spans="1:4" x14ac:dyDescent="0.35">
      <c r="A168" s="15" t="s">
        <v>72</v>
      </c>
      <c r="B168" s="15" t="s">
        <v>65</v>
      </c>
      <c r="C168" s="15">
        <v>1134</v>
      </c>
      <c r="D168" s="15">
        <v>31</v>
      </c>
    </row>
    <row r="169" spans="1:4" x14ac:dyDescent="0.35">
      <c r="A169" s="15" t="s">
        <v>72</v>
      </c>
      <c r="B169" s="15" t="s">
        <v>66</v>
      </c>
      <c r="C169" s="15">
        <v>925</v>
      </c>
      <c r="D169" s="15">
        <v>13</v>
      </c>
    </row>
    <row r="170" spans="1:4" x14ac:dyDescent="0.35">
      <c r="A170" s="15" t="s">
        <v>73</v>
      </c>
      <c r="B170" s="15" t="s">
        <v>43</v>
      </c>
      <c r="C170" s="15">
        <v>786</v>
      </c>
      <c r="D170" s="15">
        <v>23</v>
      </c>
    </row>
    <row r="171" spans="1:4" x14ac:dyDescent="0.35">
      <c r="A171" s="15" t="s">
        <v>73</v>
      </c>
      <c r="B171" s="15" t="s">
        <v>44</v>
      </c>
      <c r="C171" s="15">
        <v>611</v>
      </c>
      <c r="D171" s="15">
        <v>25</v>
      </c>
    </row>
    <row r="172" spans="1:4" x14ac:dyDescent="0.35">
      <c r="A172" s="15" t="s">
        <v>73</v>
      </c>
      <c r="B172" s="15" t="s">
        <v>45</v>
      </c>
      <c r="C172" s="15">
        <v>447</v>
      </c>
      <c r="D172" s="15">
        <v>10</v>
      </c>
    </row>
    <row r="173" spans="1:4" x14ac:dyDescent="0.35">
      <c r="A173" s="15" t="s">
        <v>73</v>
      </c>
      <c r="B173" s="15" t="s">
        <v>46</v>
      </c>
      <c r="C173" s="15">
        <v>404</v>
      </c>
      <c r="D173" s="15">
        <v>23</v>
      </c>
    </row>
    <row r="174" spans="1:4" x14ac:dyDescent="0.35">
      <c r="A174" s="15" t="s">
        <v>73</v>
      </c>
      <c r="B174" s="15" t="s">
        <v>47</v>
      </c>
      <c r="C174" s="15">
        <v>378</v>
      </c>
      <c r="D174" s="15">
        <v>18</v>
      </c>
    </row>
    <row r="175" spans="1:4" x14ac:dyDescent="0.35">
      <c r="A175" s="15" t="s">
        <v>73</v>
      </c>
      <c r="B175" s="15" t="s">
        <v>48</v>
      </c>
      <c r="C175" s="15">
        <v>502</v>
      </c>
      <c r="D175" s="15">
        <v>22</v>
      </c>
    </row>
    <row r="176" spans="1:4" x14ac:dyDescent="0.35">
      <c r="A176" s="15" t="s">
        <v>73</v>
      </c>
      <c r="B176" s="15" t="s">
        <v>49</v>
      </c>
      <c r="C176" s="15">
        <v>716</v>
      </c>
      <c r="D176" s="15">
        <v>25</v>
      </c>
    </row>
    <row r="177" spans="1:4" x14ac:dyDescent="0.35">
      <c r="A177" s="15" t="s">
        <v>73</v>
      </c>
      <c r="B177" s="15" t="s">
        <v>50</v>
      </c>
      <c r="C177" s="15">
        <v>1251</v>
      </c>
      <c r="D177" s="15">
        <v>31</v>
      </c>
    </row>
    <row r="178" spans="1:4" x14ac:dyDescent="0.35">
      <c r="A178" s="15" t="s">
        <v>73</v>
      </c>
      <c r="B178" s="15" t="s">
        <v>51</v>
      </c>
      <c r="C178" s="15">
        <v>1615</v>
      </c>
      <c r="D178" s="15">
        <v>32</v>
      </c>
    </row>
    <row r="179" spans="1:4" x14ac:dyDescent="0.35">
      <c r="A179" s="15" t="s">
        <v>73</v>
      </c>
      <c r="B179" s="15" t="s">
        <v>52</v>
      </c>
      <c r="C179" s="15">
        <v>1343</v>
      </c>
      <c r="D179" s="15">
        <v>21</v>
      </c>
    </row>
    <row r="180" spans="1:4" x14ac:dyDescent="0.35">
      <c r="A180" s="15" t="s">
        <v>73</v>
      </c>
      <c r="B180" s="15" t="s">
        <v>53</v>
      </c>
      <c r="C180" s="15">
        <v>1326</v>
      </c>
      <c r="D180" s="15">
        <v>27</v>
      </c>
    </row>
    <row r="181" spans="1:4" x14ac:dyDescent="0.35">
      <c r="A181" s="15" t="s">
        <v>73</v>
      </c>
      <c r="B181" s="15" t="s">
        <v>54</v>
      </c>
      <c r="C181" s="15">
        <v>1424</v>
      </c>
      <c r="D181" s="15">
        <v>34</v>
      </c>
    </row>
    <row r="182" spans="1:4" x14ac:dyDescent="0.35">
      <c r="A182" s="15" t="s">
        <v>73</v>
      </c>
      <c r="B182" s="15" t="s">
        <v>55</v>
      </c>
      <c r="C182" s="15">
        <v>1606</v>
      </c>
      <c r="D182" s="15">
        <v>36</v>
      </c>
    </row>
    <row r="183" spans="1:4" x14ac:dyDescent="0.35">
      <c r="A183" s="15" t="s">
        <v>73</v>
      </c>
      <c r="B183" s="15" t="s">
        <v>56</v>
      </c>
      <c r="C183" s="15">
        <v>1573</v>
      </c>
      <c r="D183" s="15">
        <v>35</v>
      </c>
    </row>
    <row r="184" spans="1:4" x14ac:dyDescent="0.35">
      <c r="A184" s="15" t="s">
        <v>73</v>
      </c>
      <c r="B184" s="15" t="s">
        <v>57</v>
      </c>
      <c r="C184" s="15">
        <v>1711</v>
      </c>
      <c r="D184" s="15">
        <v>45</v>
      </c>
    </row>
    <row r="185" spans="1:4" x14ac:dyDescent="0.35">
      <c r="A185" s="15" t="s">
        <v>73</v>
      </c>
      <c r="B185" s="15" t="s">
        <v>58</v>
      </c>
      <c r="C185" s="15">
        <v>1872</v>
      </c>
      <c r="D185" s="15">
        <v>49</v>
      </c>
    </row>
    <row r="186" spans="1:4" x14ac:dyDescent="0.35">
      <c r="A186" s="15" t="s">
        <v>73</v>
      </c>
      <c r="B186" s="15" t="s">
        <v>59</v>
      </c>
      <c r="C186" s="15">
        <v>2016</v>
      </c>
      <c r="D186" s="15">
        <v>36</v>
      </c>
    </row>
    <row r="187" spans="1:4" x14ac:dyDescent="0.35">
      <c r="A187" s="15" t="s">
        <v>73</v>
      </c>
      <c r="B187" s="15" t="s">
        <v>60</v>
      </c>
      <c r="C187" s="15">
        <v>2162</v>
      </c>
      <c r="D187" s="15">
        <v>33</v>
      </c>
    </row>
    <row r="188" spans="1:4" x14ac:dyDescent="0.35">
      <c r="A188" s="15" t="s">
        <v>73</v>
      </c>
      <c r="B188" s="15" t="s">
        <v>61</v>
      </c>
      <c r="C188" s="15">
        <v>1940</v>
      </c>
      <c r="D188" s="15">
        <v>25</v>
      </c>
    </row>
    <row r="189" spans="1:4" x14ac:dyDescent="0.35">
      <c r="A189" s="15" t="s">
        <v>73</v>
      </c>
      <c r="B189" s="15" t="s">
        <v>62</v>
      </c>
      <c r="C189" s="15">
        <v>1673</v>
      </c>
      <c r="D189" s="15">
        <v>37</v>
      </c>
    </row>
    <row r="190" spans="1:4" x14ac:dyDescent="0.35">
      <c r="A190" s="15" t="s">
        <v>73</v>
      </c>
      <c r="B190" s="15" t="s">
        <v>63</v>
      </c>
      <c r="C190" s="15">
        <v>1390</v>
      </c>
      <c r="D190" s="15">
        <v>38</v>
      </c>
    </row>
    <row r="191" spans="1:4" x14ac:dyDescent="0.35">
      <c r="A191" s="15" t="s">
        <v>73</v>
      </c>
      <c r="B191" s="15" t="s">
        <v>64</v>
      </c>
      <c r="C191" s="15">
        <v>1162</v>
      </c>
      <c r="D191" s="15">
        <v>35</v>
      </c>
    </row>
    <row r="192" spans="1:4" x14ac:dyDescent="0.35">
      <c r="A192" s="15" t="s">
        <v>73</v>
      </c>
      <c r="B192" s="15" t="s">
        <v>65</v>
      </c>
      <c r="C192" s="15">
        <v>1191</v>
      </c>
      <c r="D192" s="15">
        <v>37</v>
      </c>
    </row>
    <row r="193" spans="1:4" x14ac:dyDescent="0.35">
      <c r="A193" s="15" t="s">
        <v>73</v>
      </c>
      <c r="B193" s="15" t="s">
        <v>66</v>
      </c>
      <c r="C193" s="15">
        <v>963</v>
      </c>
      <c r="D193" s="15">
        <v>44</v>
      </c>
    </row>
    <row r="194" spans="1:4" x14ac:dyDescent="0.35">
      <c r="A194" s="15" t="s">
        <v>74</v>
      </c>
      <c r="B194" s="15" t="s">
        <v>43</v>
      </c>
      <c r="C194" s="15">
        <v>834</v>
      </c>
      <c r="D194" s="15">
        <v>32</v>
      </c>
    </row>
    <row r="195" spans="1:4" x14ac:dyDescent="0.35">
      <c r="A195" s="15" t="s">
        <v>74</v>
      </c>
      <c r="B195" s="15" t="s">
        <v>44</v>
      </c>
      <c r="C195" s="15">
        <v>604</v>
      </c>
      <c r="D195" s="15">
        <v>23</v>
      </c>
    </row>
    <row r="196" spans="1:4" x14ac:dyDescent="0.35">
      <c r="A196" s="15" t="s">
        <v>74</v>
      </c>
      <c r="B196" s="15" t="s">
        <v>45</v>
      </c>
      <c r="C196" s="15">
        <v>476</v>
      </c>
      <c r="D196" s="15">
        <v>26</v>
      </c>
    </row>
    <row r="197" spans="1:4" x14ac:dyDescent="0.35">
      <c r="A197" s="15" t="s">
        <v>74</v>
      </c>
      <c r="B197" s="15" t="s">
        <v>46</v>
      </c>
      <c r="C197" s="15">
        <v>408</v>
      </c>
      <c r="D197" s="15">
        <v>9</v>
      </c>
    </row>
    <row r="198" spans="1:4" x14ac:dyDescent="0.35">
      <c r="A198" s="15" t="s">
        <v>74</v>
      </c>
      <c r="B198" s="15" t="s">
        <v>47</v>
      </c>
      <c r="C198" s="15">
        <v>407</v>
      </c>
      <c r="D198" s="15">
        <v>8</v>
      </c>
    </row>
    <row r="199" spans="1:4" x14ac:dyDescent="0.35">
      <c r="A199" s="15" t="s">
        <v>74</v>
      </c>
      <c r="B199" s="15" t="s">
        <v>48</v>
      </c>
      <c r="C199" s="15">
        <v>500</v>
      </c>
      <c r="D199" s="15">
        <v>24</v>
      </c>
    </row>
    <row r="200" spans="1:4" x14ac:dyDescent="0.35">
      <c r="A200" s="15" t="s">
        <v>74</v>
      </c>
      <c r="B200" s="15" t="s">
        <v>49</v>
      </c>
      <c r="C200" s="15">
        <v>718</v>
      </c>
      <c r="D200" s="15">
        <v>19</v>
      </c>
    </row>
    <row r="201" spans="1:4" x14ac:dyDescent="0.35">
      <c r="A201" s="15" t="s">
        <v>74</v>
      </c>
      <c r="B201" s="15" t="s">
        <v>50</v>
      </c>
      <c r="C201" s="15">
        <v>1200</v>
      </c>
      <c r="D201" s="15">
        <v>29</v>
      </c>
    </row>
    <row r="202" spans="1:4" x14ac:dyDescent="0.35">
      <c r="A202" s="15" t="s">
        <v>74</v>
      </c>
      <c r="B202" s="15" t="s">
        <v>51</v>
      </c>
      <c r="C202" s="15">
        <v>1592</v>
      </c>
      <c r="D202" s="15">
        <v>23</v>
      </c>
    </row>
    <row r="203" spans="1:4" x14ac:dyDescent="0.35">
      <c r="A203" s="15" t="s">
        <v>74</v>
      </c>
      <c r="B203" s="15" t="s">
        <v>52</v>
      </c>
      <c r="C203" s="15">
        <v>1428</v>
      </c>
      <c r="D203" s="15">
        <v>25</v>
      </c>
    </row>
    <row r="204" spans="1:4" x14ac:dyDescent="0.35">
      <c r="A204" s="15" t="s">
        <v>74</v>
      </c>
      <c r="B204" s="15" t="s">
        <v>53</v>
      </c>
      <c r="C204" s="15">
        <v>1390</v>
      </c>
      <c r="D204" s="15">
        <v>20</v>
      </c>
    </row>
    <row r="205" spans="1:4" x14ac:dyDescent="0.35">
      <c r="A205" s="15" t="s">
        <v>74</v>
      </c>
      <c r="B205" s="15" t="s">
        <v>54</v>
      </c>
      <c r="C205" s="15">
        <v>1482</v>
      </c>
      <c r="D205" s="15">
        <v>32</v>
      </c>
    </row>
    <row r="206" spans="1:4" x14ac:dyDescent="0.35">
      <c r="A206" s="15" t="s">
        <v>74</v>
      </c>
      <c r="B206" s="15" t="s">
        <v>55</v>
      </c>
      <c r="C206" s="15">
        <v>1642</v>
      </c>
      <c r="D206" s="15">
        <v>31</v>
      </c>
    </row>
    <row r="207" spans="1:4" x14ac:dyDescent="0.35">
      <c r="A207" s="15" t="s">
        <v>74</v>
      </c>
      <c r="B207" s="15" t="s">
        <v>56</v>
      </c>
      <c r="C207" s="15">
        <v>1670</v>
      </c>
      <c r="D207" s="15">
        <v>33</v>
      </c>
    </row>
    <row r="208" spans="1:4" x14ac:dyDescent="0.35">
      <c r="A208" s="15" t="s">
        <v>74</v>
      </c>
      <c r="B208" s="15" t="s">
        <v>57</v>
      </c>
      <c r="C208" s="15">
        <v>1825</v>
      </c>
      <c r="D208" s="15">
        <v>27</v>
      </c>
    </row>
    <row r="209" spans="1:4" x14ac:dyDescent="0.35">
      <c r="A209" s="15" t="s">
        <v>74</v>
      </c>
      <c r="B209" s="15" t="s">
        <v>58</v>
      </c>
      <c r="C209" s="15">
        <v>1977</v>
      </c>
      <c r="D209" s="15">
        <v>25</v>
      </c>
    </row>
    <row r="210" spans="1:4" x14ac:dyDescent="0.35">
      <c r="A210" s="15" t="s">
        <v>74</v>
      </c>
      <c r="B210" s="15" t="s">
        <v>59</v>
      </c>
      <c r="C210" s="15">
        <v>2156</v>
      </c>
      <c r="D210" s="15">
        <v>33</v>
      </c>
    </row>
    <row r="211" spans="1:4" x14ac:dyDescent="0.35">
      <c r="A211" s="15" t="s">
        <v>74</v>
      </c>
      <c r="B211" s="15" t="s">
        <v>60</v>
      </c>
      <c r="C211" s="15">
        <v>2304</v>
      </c>
      <c r="D211" s="15">
        <v>34</v>
      </c>
    </row>
    <row r="212" spans="1:4" x14ac:dyDescent="0.35">
      <c r="A212" s="15" t="s">
        <v>74</v>
      </c>
      <c r="B212" s="15" t="s">
        <v>61</v>
      </c>
      <c r="C212" s="15">
        <v>1999</v>
      </c>
      <c r="D212" s="15">
        <v>41</v>
      </c>
    </row>
    <row r="213" spans="1:4" x14ac:dyDescent="0.35">
      <c r="A213" s="15" t="s">
        <v>74</v>
      </c>
      <c r="B213" s="15" t="s">
        <v>62</v>
      </c>
      <c r="C213" s="15">
        <v>1651</v>
      </c>
      <c r="D213" s="15">
        <v>31</v>
      </c>
    </row>
    <row r="214" spans="1:4" x14ac:dyDescent="0.35">
      <c r="A214" s="15" t="s">
        <v>74</v>
      </c>
      <c r="B214" s="15" t="s">
        <v>63</v>
      </c>
      <c r="C214" s="15">
        <v>1319</v>
      </c>
      <c r="D214" s="15">
        <v>35</v>
      </c>
    </row>
    <row r="215" spans="1:4" x14ac:dyDescent="0.35">
      <c r="A215" s="15" t="s">
        <v>74</v>
      </c>
      <c r="B215" s="15" t="s">
        <v>64</v>
      </c>
      <c r="C215" s="15">
        <v>1237</v>
      </c>
      <c r="D215" s="15">
        <v>43</v>
      </c>
    </row>
    <row r="216" spans="1:4" x14ac:dyDescent="0.35">
      <c r="A216" s="15" t="s">
        <v>74</v>
      </c>
      <c r="B216" s="15" t="s">
        <v>65</v>
      </c>
      <c r="C216" s="15">
        <v>1244</v>
      </c>
      <c r="D216" s="15">
        <v>22</v>
      </c>
    </row>
    <row r="217" spans="1:4" x14ac:dyDescent="0.35">
      <c r="A217" s="15" t="s">
        <v>74</v>
      </c>
      <c r="B217" s="15" t="s">
        <v>66</v>
      </c>
      <c r="C217" s="15">
        <v>1055</v>
      </c>
      <c r="D217" s="15">
        <v>29</v>
      </c>
    </row>
    <row r="218" spans="1:4" x14ac:dyDescent="0.35">
      <c r="A218" s="15" t="s">
        <v>75</v>
      </c>
      <c r="B218" s="15" t="s">
        <v>43</v>
      </c>
      <c r="C218" s="15">
        <v>833</v>
      </c>
      <c r="D218" s="15">
        <v>19</v>
      </c>
    </row>
    <row r="219" spans="1:4" x14ac:dyDescent="0.35">
      <c r="A219" s="15" t="s">
        <v>75</v>
      </c>
      <c r="B219" s="15" t="s">
        <v>44</v>
      </c>
      <c r="C219" s="15">
        <v>653</v>
      </c>
      <c r="D219" s="15">
        <v>15</v>
      </c>
    </row>
    <row r="220" spans="1:4" x14ac:dyDescent="0.35">
      <c r="A220" s="15" t="s">
        <v>75</v>
      </c>
      <c r="B220" s="15" t="s">
        <v>45</v>
      </c>
      <c r="C220" s="15">
        <v>506</v>
      </c>
      <c r="D220" s="15">
        <v>15</v>
      </c>
    </row>
    <row r="221" spans="1:4" x14ac:dyDescent="0.35">
      <c r="A221" s="15" t="s">
        <v>75</v>
      </c>
      <c r="B221" s="15" t="s">
        <v>46</v>
      </c>
      <c r="C221" s="15">
        <v>447</v>
      </c>
      <c r="D221" s="15">
        <v>12</v>
      </c>
    </row>
    <row r="222" spans="1:4" x14ac:dyDescent="0.35">
      <c r="A222" s="15" t="s">
        <v>75</v>
      </c>
      <c r="B222" s="15" t="s">
        <v>47</v>
      </c>
      <c r="C222" s="15">
        <v>397</v>
      </c>
      <c r="D222" s="15">
        <v>9</v>
      </c>
    </row>
    <row r="223" spans="1:4" x14ac:dyDescent="0.35">
      <c r="A223" s="15" t="s">
        <v>75</v>
      </c>
      <c r="B223" s="15" t="s">
        <v>48</v>
      </c>
      <c r="C223" s="15">
        <v>545</v>
      </c>
      <c r="D223" s="15">
        <v>15</v>
      </c>
    </row>
    <row r="224" spans="1:4" x14ac:dyDescent="0.35">
      <c r="A224" s="15" t="s">
        <v>75</v>
      </c>
      <c r="B224" s="15" t="s">
        <v>49</v>
      </c>
      <c r="C224" s="15">
        <v>776</v>
      </c>
      <c r="D224" s="15">
        <v>32</v>
      </c>
    </row>
    <row r="225" spans="1:4" x14ac:dyDescent="0.35">
      <c r="A225" s="15" t="s">
        <v>75</v>
      </c>
      <c r="B225" s="15" t="s">
        <v>50</v>
      </c>
      <c r="C225" s="15">
        <v>1166</v>
      </c>
      <c r="D225" s="15">
        <v>12</v>
      </c>
    </row>
    <row r="226" spans="1:4" x14ac:dyDescent="0.35">
      <c r="A226" s="15" t="s">
        <v>75</v>
      </c>
      <c r="B226" s="15" t="s">
        <v>51</v>
      </c>
      <c r="C226" s="15">
        <v>1582</v>
      </c>
      <c r="D226" s="15">
        <v>26</v>
      </c>
    </row>
    <row r="227" spans="1:4" x14ac:dyDescent="0.35">
      <c r="A227" s="15" t="s">
        <v>75</v>
      </c>
      <c r="B227" s="15" t="s">
        <v>52</v>
      </c>
      <c r="C227" s="15">
        <v>1342</v>
      </c>
      <c r="D227" s="15">
        <v>24</v>
      </c>
    </row>
    <row r="228" spans="1:4" x14ac:dyDescent="0.35">
      <c r="A228" s="15" t="s">
        <v>75</v>
      </c>
      <c r="B228" s="15" t="s">
        <v>53</v>
      </c>
      <c r="C228" s="15">
        <v>1304</v>
      </c>
      <c r="D228" s="15">
        <v>33</v>
      </c>
    </row>
    <row r="229" spans="1:4" x14ac:dyDescent="0.35">
      <c r="A229" s="15" t="s">
        <v>75</v>
      </c>
      <c r="B229" s="15" t="s">
        <v>54</v>
      </c>
      <c r="C229" s="15">
        <v>1466</v>
      </c>
      <c r="D229" s="15">
        <v>35</v>
      </c>
    </row>
    <row r="230" spans="1:4" x14ac:dyDescent="0.35">
      <c r="A230" s="15" t="s">
        <v>75</v>
      </c>
      <c r="B230" s="15" t="s">
        <v>55</v>
      </c>
      <c r="C230" s="15">
        <v>1597</v>
      </c>
      <c r="D230" s="15">
        <v>36</v>
      </c>
    </row>
    <row r="231" spans="1:4" x14ac:dyDescent="0.35">
      <c r="A231" s="15" t="s">
        <v>75</v>
      </c>
      <c r="B231" s="15" t="s">
        <v>56</v>
      </c>
      <c r="C231" s="15">
        <v>1684</v>
      </c>
      <c r="D231" s="15">
        <v>41</v>
      </c>
    </row>
    <row r="232" spans="1:4" x14ac:dyDescent="0.35">
      <c r="A232" s="15" t="s">
        <v>75</v>
      </c>
      <c r="B232" s="15" t="s">
        <v>57</v>
      </c>
      <c r="C232" s="15">
        <v>1878</v>
      </c>
      <c r="D232" s="15">
        <v>42</v>
      </c>
    </row>
    <row r="233" spans="1:4" x14ac:dyDescent="0.35">
      <c r="A233" s="15" t="s">
        <v>75</v>
      </c>
      <c r="B233" s="15" t="s">
        <v>58</v>
      </c>
      <c r="C233" s="15">
        <v>1989</v>
      </c>
      <c r="D233" s="15">
        <v>32</v>
      </c>
    </row>
    <row r="234" spans="1:4" x14ac:dyDescent="0.35">
      <c r="A234" s="15" t="s">
        <v>75</v>
      </c>
      <c r="B234" s="15" t="s">
        <v>59</v>
      </c>
      <c r="C234" s="15">
        <v>2095</v>
      </c>
      <c r="D234" s="15">
        <v>33</v>
      </c>
    </row>
    <row r="235" spans="1:4" x14ac:dyDescent="0.35">
      <c r="A235" s="15" t="s">
        <v>75</v>
      </c>
      <c r="B235" s="15" t="s">
        <v>60</v>
      </c>
      <c r="C235" s="15">
        <v>2150</v>
      </c>
      <c r="D235" s="15">
        <v>36</v>
      </c>
    </row>
    <row r="236" spans="1:4" x14ac:dyDescent="0.35">
      <c r="A236" s="15" t="s">
        <v>75</v>
      </c>
      <c r="B236" s="15" t="s">
        <v>61</v>
      </c>
      <c r="C236" s="15">
        <v>1962</v>
      </c>
      <c r="D236" s="15">
        <v>30</v>
      </c>
    </row>
    <row r="237" spans="1:4" x14ac:dyDescent="0.35">
      <c r="A237" s="15" t="s">
        <v>75</v>
      </c>
      <c r="B237" s="15" t="s">
        <v>62</v>
      </c>
      <c r="C237" s="15">
        <v>1665</v>
      </c>
      <c r="D237" s="15">
        <v>17</v>
      </c>
    </row>
    <row r="238" spans="1:4" x14ac:dyDescent="0.35">
      <c r="A238" s="15" t="s">
        <v>75</v>
      </c>
      <c r="B238" s="15" t="s">
        <v>63</v>
      </c>
      <c r="C238" s="15">
        <v>1407</v>
      </c>
      <c r="D238" s="15">
        <v>22</v>
      </c>
    </row>
    <row r="239" spans="1:4" x14ac:dyDescent="0.35">
      <c r="A239" s="15" t="s">
        <v>75</v>
      </c>
      <c r="B239" s="15" t="s">
        <v>64</v>
      </c>
      <c r="C239" s="15">
        <v>1360</v>
      </c>
      <c r="D239" s="15">
        <v>28</v>
      </c>
    </row>
    <row r="240" spans="1:4" x14ac:dyDescent="0.35">
      <c r="A240" s="15" t="s">
        <v>75</v>
      </c>
      <c r="B240" s="15" t="s">
        <v>65</v>
      </c>
      <c r="C240" s="15">
        <v>1229</v>
      </c>
      <c r="D240" s="15">
        <v>36</v>
      </c>
    </row>
    <row r="241" spans="1:4" x14ac:dyDescent="0.35">
      <c r="A241" s="15" t="s">
        <v>75</v>
      </c>
      <c r="B241" s="15" t="s">
        <v>66</v>
      </c>
      <c r="C241" s="15">
        <v>1075</v>
      </c>
      <c r="D241" s="15">
        <v>27</v>
      </c>
    </row>
    <row r="242" spans="1:4" x14ac:dyDescent="0.35">
      <c r="A242" s="15" t="s">
        <v>76</v>
      </c>
      <c r="B242" s="15" t="s">
        <v>43</v>
      </c>
      <c r="C242" s="15">
        <v>610</v>
      </c>
      <c r="D242" s="15">
        <v>12</v>
      </c>
    </row>
    <row r="243" spans="1:4" x14ac:dyDescent="0.35">
      <c r="A243" s="15" t="s">
        <v>76</v>
      </c>
      <c r="B243" s="15" t="s">
        <v>44</v>
      </c>
      <c r="C243" s="15">
        <v>431</v>
      </c>
      <c r="D243" s="15">
        <v>14</v>
      </c>
    </row>
    <row r="244" spans="1:4" x14ac:dyDescent="0.35">
      <c r="A244" s="15" t="s">
        <v>76</v>
      </c>
      <c r="B244" s="15" t="s">
        <v>45</v>
      </c>
      <c r="C244" s="15">
        <v>379</v>
      </c>
      <c r="D244" s="15">
        <v>13</v>
      </c>
    </row>
    <row r="245" spans="1:4" x14ac:dyDescent="0.35">
      <c r="A245" s="15" t="s">
        <v>76</v>
      </c>
      <c r="B245" s="15" t="s">
        <v>46</v>
      </c>
      <c r="C245" s="15">
        <v>289</v>
      </c>
      <c r="D245" s="15">
        <v>6</v>
      </c>
    </row>
    <row r="246" spans="1:4" x14ac:dyDescent="0.35">
      <c r="A246" s="15" t="s">
        <v>76</v>
      </c>
      <c r="B246" s="15" t="s">
        <v>47</v>
      </c>
      <c r="C246" s="15">
        <v>239</v>
      </c>
      <c r="D246" s="15">
        <v>8</v>
      </c>
    </row>
    <row r="247" spans="1:4" x14ac:dyDescent="0.35">
      <c r="A247" s="15" t="s">
        <v>76</v>
      </c>
      <c r="B247" s="15" t="s">
        <v>48</v>
      </c>
      <c r="C247" s="15">
        <v>351</v>
      </c>
      <c r="D247" s="15">
        <v>13</v>
      </c>
    </row>
    <row r="248" spans="1:4" x14ac:dyDescent="0.35">
      <c r="A248" s="15" t="s">
        <v>76</v>
      </c>
      <c r="B248" s="15" t="s">
        <v>49</v>
      </c>
      <c r="C248" s="15">
        <v>524</v>
      </c>
      <c r="D248" s="15">
        <v>16</v>
      </c>
    </row>
    <row r="249" spans="1:4" x14ac:dyDescent="0.35">
      <c r="A249" s="15" t="s">
        <v>76</v>
      </c>
      <c r="B249" s="15" t="s">
        <v>50</v>
      </c>
      <c r="C249" s="15">
        <v>830</v>
      </c>
      <c r="D249" s="15">
        <v>20</v>
      </c>
    </row>
    <row r="250" spans="1:4" x14ac:dyDescent="0.35">
      <c r="A250" s="15" t="s">
        <v>76</v>
      </c>
      <c r="B250" s="15" t="s">
        <v>51</v>
      </c>
      <c r="C250" s="15">
        <v>1038</v>
      </c>
      <c r="D250" s="15">
        <v>28</v>
      </c>
    </row>
    <row r="251" spans="1:4" x14ac:dyDescent="0.35">
      <c r="A251" s="15" t="s">
        <v>76</v>
      </c>
      <c r="B251" s="15" t="s">
        <v>52</v>
      </c>
      <c r="C251" s="15">
        <v>898</v>
      </c>
      <c r="D251" s="15">
        <v>15</v>
      </c>
    </row>
    <row r="252" spans="1:4" x14ac:dyDescent="0.35">
      <c r="A252" s="15" t="s">
        <v>76</v>
      </c>
      <c r="B252" s="15" t="s">
        <v>53</v>
      </c>
      <c r="C252" s="15">
        <v>920</v>
      </c>
      <c r="D252" s="15">
        <v>25</v>
      </c>
    </row>
    <row r="253" spans="1:4" x14ac:dyDescent="0.35">
      <c r="A253" s="15" t="s">
        <v>76</v>
      </c>
      <c r="B253" s="15" t="s">
        <v>54</v>
      </c>
      <c r="C253" s="15">
        <v>1053</v>
      </c>
      <c r="D253" s="15">
        <v>20</v>
      </c>
    </row>
    <row r="254" spans="1:4" x14ac:dyDescent="0.35">
      <c r="A254" s="15" t="s">
        <v>76</v>
      </c>
      <c r="B254" s="15" t="s">
        <v>55</v>
      </c>
      <c r="C254" s="15">
        <v>1211</v>
      </c>
      <c r="D254" s="15">
        <v>26</v>
      </c>
    </row>
    <row r="255" spans="1:4" x14ac:dyDescent="0.35">
      <c r="A255" s="15" t="s">
        <v>76</v>
      </c>
      <c r="B255" s="15" t="s">
        <v>56</v>
      </c>
      <c r="C255" s="15">
        <v>1230</v>
      </c>
      <c r="D255" s="15">
        <v>22</v>
      </c>
    </row>
    <row r="256" spans="1:4" x14ac:dyDescent="0.35">
      <c r="A256" s="15" t="s">
        <v>76</v>
      </c>
      <c r="B256" s="15" t="s">
        <v>57</v>
      </c>
      <c r="C256" s="15">
        <v>1369</v>
      </c>
      <c r="D256" s="15">
        <v>35</v>
      </c>
    </row>
    <row r="257" spans="1:4" x14ac:dyDescent="0.35">
      <c r="A257" s="15" t="s">
        <v>76</v>
      </c>
      <c r="B257" s="15" t="s">
        <v>58</v>
      </c>
      <c r="C257" s="15">
        <v>1422</v>
      </c>
      <c r="D257" s="15">
        <v>18</v>
      </c>
    </row>
    <row r="258" spans="1:4" x14ac:dyDescent="0.35">
      <c r="A258" s="15" t="s">
        <v>76</v>
      </c>
      <c r="B258" s="15" t="s">
        <v>59</v>
      </c>
      <c r="C258" s="15">
        <v>1521</v>
      </c>
      <c r="D258" s="15">
        <v>24</v>
      </c>
    </row>
    <row r="259" spans="1:4" x14ac:dyDescent="0.35">
      <c r="A259" s="15" t="s">
        <v>76</v>
      </c>
      <c r="B259" s="15" t="s">
        <v>60</v>
      </c>
      <c r="C259" s="15">
        <v>1512</v>
      </c>
      <c r="D259" s="15">
        <v>31</v>
      </c>
    </row>
    <row r="260" spans="1:4" x14ac:dyDescent="0.35">
      <c r="A260" s="15" t="s">
        <v>76</v>
      </c>
      <c r="B260" s="15" t="s">
        <v>61</v>
      </c>
      <c r="C260" s="15">
        <v>1482</v>
      </c>
      <c r="D260" s="15">
        <v>26</v>
      </c>
    </row>
    <row r="261" spans="1:4" x14ac:dyDescent="0.35">
      <c r="A261" s="15" t="s">
        <v>76</v>
      </c>
      <c r="B261" s="15" t="s">
        <v>62</v>
      </c>
      <c r="C261" s="15">
        <v>1308</v>
      </c>
      <c r="D261" s="15">
        <v>18</v>
      </c>
    </row>
    <row r="262" spans="1:4" x14ac:dyDescent="0.35">
      <c r="A262" s="15" t="s">
        <v>76</v>
      </c>
      <c r="B262" s="15" t="s">
        <v>63</v>
      </c>
      <c r="C262" s="15">
        <v>1144</v>
      </c>
      <c r="D262" s="15">
        <v>31</v>
      </c>
    </row>
    <row r="263" spans="1:4" x14ac:dyDescent="0.35">
      <c r="A263" s="15" t="s">
        <v>76</v>
      </c>
      <c r="B263" s="15" t="s">
        <v>64</v>
      </c>
      <c r="C263" s="15">
        <v>1030</v>
      </c>
      <c r="D263" s="15">
        <v>27</v>
      </c>
    </row>
    <row r="264" spans="1:4" x14ac:dyDescent="0.35">
      <c r="A264" s="15" t="s">
        <v>76</v>
      </c>
      <c r="B264" s="15" t="s">
        <v>65</v>
      </c>
      <c r="C264" s="15">
        <v>994</v>
      </c>
      <c r="D264" s="15">
        <v>22</v>
      </c>
    </row>
    <row r="265" spans="1:4" x14ac:dyDescent="0.35">
      <c r="A265" s="15" t="s">
        <v>76</v>
      </c>
      <c r="B265" s="15" t="s">
        <v>66</v>
      </c>
      <c r="C265" s="15">
        <v>759</v>
      </c>
      <c r="D265" s="15">
        <v>14</v>
      </c>
    </row>
    <row r="266" spans="1:4" x14ac:dyDescent="0.35">
      <c r="A266" s="15" t="s">
        <v>77</v>
      </c>
      <c r="B266" s="15" t="s">
        <v>43</v>
      </c>
      <c r="C266" s="15">
        <v>939</v>
      </c>
      <c r="D266" s="15">
        <v>29</v>
      </c>
    </row>
    <row r="267" spans="1:4" x14ac:dyDescent="0.35">
      <c r="A267" s="15" t="s">
        <v>77</v>
      </c>
      <c r="B267" s="15" t="s">
        <v>44</v>
      </c>
      <c r="C267" s="15">
        <v>693</v>
      </c>
      <c r="D267" s="15">
        <v>23</v>
      </c>
    </row>
    <row r="268" spans="1:4" x14ac:dyDescent="0.35">
      <c r="A268" s="15" t="s">
        <v>77</v>
      </c>
      <c r="B268" s="15" t="s">
        <v>45</v>
      </c>
      <c r="C268" s="15">
        <v>516</v>
      </c>
      <c r="D268" s="15">
        <v>12</v>
      </c>
    </row>
    <row r="269" spans="1:4" x14ac:dyDescent="0.35">
      <c r="A269" s="15" t="s">
        <v>77</v>
      </c>
      <c r="B269" s="15" t="s">
        <v>46</v>
      </c>
      <c r="C269" s="15">
        <v>464</v>
      </c>
      <c r="D269" s="15">
        <v>20</v>
      </c>
    </row>
    <row r="270" spans="1:4" x14ac:dyDescent="0.35">
      <c r="A270" s="15" t="s">
        <v>77</v>
      </c>
      <c r="B270" s="15" t="s">
        <v>47</v>
      </c>
      <c r="C270" s="15">
        <v>402</v>
      </c>
      <c r="D270" s="15">
        <v>6</v>
      </c>
    </row>
    <row r="271" spans="1:4" x14ac:dyDescent="0.35">
      <c r="A271" s="15" t="s">
        <v>77</v>
      </c>
      <c r="B271" s="15" t="s">
        <v>48</v>
      </c>
      <c r="C271" s="15">
        <v>489</v>
      </c>
      <c r="D271" s="15">
        <v>20</v>
      </c>
    </row>
    <row r="272" spans="1:4" x14ac:dyDescent="0.35">
      <c r="A272" s="15" t="s">
        <v>77</v>
      </c>
      <c r="B272" s="15" t="s">
        <v>49</v>
      </c>
      <c r="C272" s="15">
        <v>693</v>
      </c>
      <c r="D272" s="15">
        <v>23</v>
      </c>
    </row>
    <row r="273" spans="1:4" x14ac:dyDescent="0.35">
      <c r="A273" s="15" t="s">
        <v>77</v>
      </c>
      <c r="B273" s="15" t="s">
        <v>50</v>
      </c>
      <c r="C273" s="15">
        <v>1023</v>
      </c>
      <c r="D273" s="15">
        <v>20</v>
      </c>
    </row>
    <row r="274" spans="1:4" x14ac:dyDescent="0.35">
      <c r="A274" s="15" t="s">
        <v>77</v>
      </c>
      <c r="B274" s="15" t="s">
        <v>51</v>
      </c>
      <c r="C274" s="15">
        <v>1392</v>
      </c>
      <c r="D274" s="15">
        <v>31</v>
      </c>
    </row>
    <row r="275" spans="1:4" x14ac:dyDescent="0.35">
      <c r="A275" s="15" t="s">
        <v>77</v>
      </c>
      <c r="B275" s="15" t="s">
        <v>52</v>
      </c>
      <c r="C275" s="15">
        <v>1307</v>
      </c>
      <c r="D275" s="15">
        <v>19</v>
      </c>
    </row>
    <row r="276" spans="1:4" x14ac:dyDescent="0.35">
      <c r="A276" s="15" t="s">
        <v>77</v>
      </c>
      <c r="B276" s="15" t="s">
        <v>53</v>
      </c>
      <c r="C276" s="15">
        <v>1279</v>
      </c>
      <c r="D276" s="15">
        <v>27</v>
      </c>
    </row>
    <row r="277" spans="1:4" x14ac:dyDescent="0.35">
      <c r="A277" s="15" t="s">
        <v>77</v>
      </c>
      <c r="B277" s="15" t="s">
        <v>54</v>
      </c>
      <c r="C277" s="15">
        <v>1464</v>
      </c>
      <c r="D277" s="15">
        <v>34</v>
      </c>
    </row>
    <row r="278" spans="1:4" x14ac:dyDescent="0.35">
      <c r="A278" s="15" t="s">
        <v>77</v>
      </c>
      <c r="B278" s="15" t="s">
        <v>55</v>
      </c>
      <c r="C278" s="15">
        <v>1628</v>
      </c>
      <c r="D278" s="15">
        <v>33</v>
      </c>
    </row>
    <row r="279" spans="1:4" x14ac:dyDescent="0.35">
      <c r="A279" s="15" t="s">
        <v>77</v>
      </c>
      <c r="B279" s="15" t="s">
        <v>56</v>
      </c>
      <c r="C279" s="15">
        <v>1584</v>
      </c>
      <c r="D279" s="15">
        <v>30</v>
      </c>
    </row>
    <row r="280" spans="1:4" x14ac:dyDescent="0.35">
      <c r="A280" s="15" t="s">
        <v>77</v>
      </c>
      <c r="B280" s="15" t="s">
        <v>57</v>
      </c>
      <c r="C280" s="15">
        <v>1659</v>
      </c>
      <c r="D280" s="15">
        <v>25</v>
      </c>
    </row>
    <row r="281" spans="1:4" x14ac:dyDescent="0.35">
      <c r="A281" s="15" t="s">
        <v>77</v>
      </c>
      <c r="B281" s="15" t="s">
        <v>58</v>
      </c>
      <c r="C281" s="15">
        <v>1889</v>
      </c>
      <c r="D281" s="15">
        <v>49</v>
      </c>
    </row>
    <row r="282" spans="1:4" x14ac:dyDescent="0.35">
      <c r="A282" s="15" t="s">
        <v>77</v>
      </c>
      <c r="B282" s="15" t="s">
        <v>59</v>
      </c>
      <c r="C282" s="15">
        <v>1995</v>
      </c>
      <c r="D282" s="15">
        <v>40</v>
      </c>
    </row>
    <row r="283" spans="1:4" x14ac:dyDescent="0.35">
      <c r="A283" s="15" t="s">
        <v>77</v>
      </c>
      <c r="B283" s="15" t="s">
        <v>60</v>
      </c>
      <c r="C283" s="15">
        <v>2243</v>
      </c>
      <c r="D283" s="15">
        <v>34</v>
      </c>
    </row>
    <row r="284" spans="1:4" x14ac:dyDescent="0.35">
      <c r="A284" s="15" t="s">
        <v>77</v>
      </c>
      <c r="B284" s="15" t="s">
        <v>61</v>
      </c>
      <c r="C284" s="15">
        <v>1928</v>
      </c>
      <c r="D284" s="15">
        <v>36</v>
      </c>
    </row>
    <row r="285" spans="1:4" x14ac:dyDescent="0.35">
      <c r="A285" s="15" t="s">
        <v>77</v>
      </c>
      <c r="B285" s="15" t="s">
        <v>62</v>
      </c>
      <c r="C285" s="15">
        <v>1768</v>
      </c>
      <c r="D285" s="15">
        <v>30</v>
      </c>
    </row>
    <row r="286" spans="1:4" x14ac:dyDescent="0.35">
      <c r="A286" s="15" t="s">
        <v>77</v>
      </c>
      <c r="B286" s="15" t="s">
        <v>63</v>
      </c>
      <c r="C286" s="15">
        <v>1443</v>
      </c>
      <c r="D286" s="15">
        <v>35</v>
      </c>
    </row>
    <row r="287" spans="1:4" x14ac:dyDescent="0.35">
      <c r="A287" s="15" t="s">
        <v>77</v>
      </c>
      <c r="B287" s="15" t="s">
        <v>64</v>
      </c>
      <c r="C287" s="15">
        <v>1376</v>
      </c>
      <c r="D287" s="15">
        <v>47</v>
      </c>
    </row>
    <row r="288" spans="1:4" x14ac:dyDescent="0.35">
      <c r="A288" s="15" t="s">
        <v>77</v>
      </c>
      <c r="B288" s="15" t="s">
        <v>65</v>
      </c>
      <c r="C288" s="15">
        <v>1320</v>
      </c>
      <c r="D288" s="15">
        <v>34</v>
      </c>
    </row>
    <row r="289" spans="1:4" x14ac:dyDescent="0.35">
      <c r="A289" s="15" t="s">
        <v>77</v>
      </c>
      <c r="B289" s="15" t="s">
        <v>66</v>
      </c>
      <c r="C289" s="15">
        <v>1153</v>
      </c>
      <c r="D289" s="15">
        <v>28</v>
      </c>
    </row>
    <row r="290" spans="1:4" x14ac:dyDescent="0.35">
      <c r="A290" s="15" t="s">
        <v>78</v>
      </c>
      <c r="B290" s="15" t="s">
        <v>43</v>
      </c>
      <c r="C290" s="15">
        <v>919</v>
      </c>
      <c r="D290" s="15">
        <v>22</v>
      </c>
    </row>
    <row r="291" spans="1:4" x14ac:dyDescent="0.35">
      <c r="A291" s="15" t="s">
        <v>78</v>
      </c>
      <c r="B291" s="15" t="s">
        <v>44</v>
      </c>
      <c r="C291" s="15">
        <v>711</v>
      </c>
      <c r="D291" s="15">
        <v>26</v>
      </c>
    </row>
    <row r="292" spans="1:4" x14ac:dyDescent="0.35">
      <c r="A292" s="15" t="s">
        <v>78</v>
      </c>
      <c r="B292" s="15" t="s">
        <v>45</v>
      </c>
      <c r="C292" s="15">
        <v>544</v>
      </c>
      <c r="D292" s="15">
        <v>11</v>
      </c>
    </row>
    <row r="293" spans="1:4" x14ac:dyDescent="0.35">
      <c r="A293" s="15" t="s">
        <v>78</v>
      </c>
      <c r="B293" s="15" t="s">
        <v>46</v>
      </c>
      <c r="C293" s="15">
        <v>484</v>
      </c>
      <c r="D293" s="15">
        <v>23</v>
      </c>
    </row>
    <row r="294" spans="1:4" x14ac:dyDescent="0.35">
      <c r="A294" s="15" t="s">
        <v>78</v>
      </c>
      <c r="B294" s="15" t="s">
        <v>47</v>
      </c>
      <c r="C294" s="15">
        <v>438</v>
      </c>
      <c r="D294" s="15">
        <v>16</v>
      </c>
    </row>
    <row r="295" spans="1:4" x14ac:dyDescent="0.35">
      <c r="A295" s="15" t="s">
        <v>78</v>
      </c>
      <c r="B295" s="15" t="s">
        <v>48</v>
      </c>
      <c r="C295" s="15">
        <v>509</v>
      </c>
      <c r="D295" s="15">
        <v>16</v>
      </c>
    </row>
    <row r="296" spans="1:4" x14ac:dyDescent="0.35">
      <c r="A296" s="15" t="s">
        <v>78</v>
      </c>
      <c r="B296" s="15" t="s">
        <v>49</v>
      </c>
      <c r="C296" s="15">
        <v>706</v>
      </c>
      <c r="D296" s="15">
        <v>15</v>
      </c>
    </row>
    <row r="297" spans="1:4" x14ac:dyDescent="0.35">
      <c r="A297" s="15" t="s">
        <v>78</v>
      </c>
      <c r="B297" s="15" t="s">
        <v>50</v>
      </c>
      <c r="C297" s="15">
        <v>1155</v>
      </c>
      <c r="D297" s="15">
        <v>23</v>
      </c>
    </row>
    <row r="298" spans="1:4" x14ac:dyDescent="0.35">
      <c r="A298" s="15" t="s">
        <v>78</v>
      </c>
      <c r="B298" s="15" t="s">
        <v>51</v>
      </c>
      <c r="C298" s="15">
        <v>1485</v>
      </c>
      <c r="D298" s="15">
        <v>30</v>
      </c>
    </row>
    <row r="299" spans="1:4" x14ac:dyDescent="0.35">
      <c r="A299" s="15" t="s">
        <v>78</v>
      </c>
      <c r="B299" s="15" t="s">
        <v>52</v>
      </c>
      <c r="C299" s="15">
        <v>1310</v>
      </c>
      <c r="D299" s="15">
        <v>32</v>
      </c>
    </row>
    <row r="300" spans="1:4" x14ac:dyDescent="0.35">
      <c r="A300" s="15" t="s">
        <v>78</v>
      </c>
      <c r="B300" s="15" t="s">
        <v>53</v>
      </c>
      <c r="C300" s="15">
        <v>1318</v>
      </c>
      <c r="D300" s="15">
        <v>29</v>
      </c>
    </row>
    <row r="301" spans="1:4" x14ac:dyDescent="0.35">
      <c r="A301" s="15" t="s">
        <v>78</v>
      </c>
      <c r="B301" s="15" t="s">
        <v>54</v>
      </c>
      <c r="C301" s="15">
        <v>1422</v>
      </c>
      <c r="D301" s="15">
        <v>29</v>
      </c>
    </row>
    <row r="302" spans="1:4" x14ac:dyDescent="0.35">
      <c r="A302" s="15" t="s">
        <v>78</v>
      </c>
      <c r="B302" s="15" t="s">
        <v>55</v>
      </c>
      <c r="C302" s="15">
        <v>1627</v>
      </c>
      <c r="D302" s="15">
        <v>30</v>
      </c>
    </row>
    <row r="303" spans="1:4" x14ac:dyDescent="0.35">
      <c r="A303" s="15" t="s">
        <v>78</v>
      </c>
      <c r="B303" s="15" t="s">
        <v>56</v>
      </c>
      <c r="C303" s="15">
        <v>1651</v>
      </c>
      <c r="D303" s="15">
        <v>29</v>
      </c>
    </row>
    <row r="304" spans="1:4" x14ac:dyDescent="0.35">
      <c r="A304" s="15" t="s">
        <v>78</v>
      </c>
      <c r="B304" s="15" t="s">
        <v>57</v>
      </c>
      <c r="C304" s="15">
        <v>1698</v>
      </c>
      <c r="D304" s="15">
        <v>33</v>
      </c>
    </row>
    <row r="305" spans="1:4" x14ac:dyDescent="0.35">
      <c r="A305" s="15" t="s">
        <v>78</v>
      </c>
      <c r="B305" s="15" t="s">
        <v>58</v>
      </c>
      <c r="C305" s="15">
        <v>1938</v>
      </c>
      <c r="D305" s="15">
        <v>41</v>
      </c>
    </row>
    <row r="306" spans="1:4" x14ac:dyDescent="0.35">
      <c r="A306" s="15" t="s">
        <v>78</v>
      </c>
      <c r="B306" s="15" t="s">
        <v>59</v>
      </c>
      <c r="C306" s="15">
        <v>2090</v>
      </c>
      <c r="D306" s="15">
        <v>31</v>
      </c>
    </row>
    <row r="307" spans="1:4" x14ac:dyDescent="0.35">
      <c r="A307" s="15" t="s">
        <v>78</v>
      </c>
      <c r="B307" s="15" t="s">
        <v>60</v>
      </c>
      <c r="C307" s="15">
        <v>2121</v>
      </c>
      <c r="D307" s="15">
        <v>20</v>
      </c>
    </row>
    <row r="308" spans="1:4" x14ac:dyDescent="0.35">
      <c r="A308" s="15" t="s">
        <v>78</v>
      </c>
      <c r="B308" s="15" t="s">
        <v>61</v>
      </c>
      <c r="C308" s="15">
        <v>1920</v>
      </c>
      <c r="D308" s="15">
        <v>36</v>
      </c>
    </row>
    <row r="309" spans="1:4" x14ac:dyDescent="0.35">
      <c r="A309" s="15" t="s">
        <v>78</v>
      </c>
      <c r="B309" s="15" t="s">
        <v>62</v>
      </c>
      <c r="C309" s="15">
        <v>1699</v>
      </c>
      <c r="D309" s="15">
        <v>41</v>
      </c>
    </row>
    <row r="310" spans="1:4" x14ac:dyDescent="0.35">
      <c r="A310" s="15" t="s">
        <v>78</v>
      </c>
      <c r="B310" s="15" t="s">
        <v>63</v>
      </c>
      <c r="C310" s="15">
        <v>1454</v>
      </c>
      <c r="D310" s="15">
        <v>20</v>
      </c>
    </row>
    <row r="311" spans="1:4" x14ac:dyDescent="0.35">
      <c r="A311" s="15" t="s">
        <v>78</v>
      </c>
      <c r="B311" s="15" t="s">
        <v>64</v>
      </c>
      <c r="C311" s="15">
        <v>1376</v>
      </c>
      <c r="D311" s="15">
        <v>38</v>
      </c>
    </row>
    <row r="312" spans="1:4" x14ac:dyDescent="0.35">
      <c r="A312" s="15" t="s">
        <v>78</v>
      </c>
      <c r="B312" s="15" t="s">
        <v>65</v>
      </c>
      <c r="C312" s="15">
        <v>1427</v>
      </c>
      <c r="D312" s="15">
        <v>31</v>
      </c>
    </row>
    <row r="313" spans="1:4" x14ac:dyDescent="0.35">
      <c r="A313" s="15" t="s">
        <v>78</v>
      </c>
      <c r="B313" s="15" t="s">
        <v>66</v>
      </c>
      <c r="C313" s="15">
        <v>1192</v>
      </c>
      <c r="D313" s="15">
        <v>36</v>
      </c>
    </row>
    <row r="314" spans="1:4" x14ac:dyDescent="0.35">
      <c r="A314" s="15" t="s">
        <v>79</v>
      </c>
      <c r="B314" s="15" t="s">
        <v>43</v>
      </c>
      <c r="C314" s="15">
        <v>934</v>
      </c>
      <c r="D314" s="15">
        <v>34</v>
      </c>
    </row>
    <row r="315" spans="1:4" x14ac:dyDescent="0.35">
      <c r="A315" s="15" t="s">
        <v>79</v>
      </c>
      <c r="B315" s="15" t="s">
        <v>44</v>
      </c>
      <c r="C315" s="15">
        <v>709</v>
      </c>
      <c r="D315" s="15">
        <v>8</v>
      </c>
    </row>
    <row r="316" spans="1:4" x14ac:dyDescent="0.35">
      <c r="A316" s="15" t="s">
        <v>79</v>
      </c>
      <c r="B316" s="15" t="s">
        <v>45</v>
      </c>
      <c r="C316" s="15">
        <v>494</v>
      </c>
      <c r="D316" s="15">
        <v>9</v>
      </c>
    </row>
    <row r="317" spans="1:4" x14ac:dyDescent="0.35">
      <c r="A317" s="15" t="s">
        <v>79</v>
      </c>
      <c r="B317" s="15" t="s">
        <v>46</v>
      </c>
      <c r="C317" s="15">
        <v>430</v>
      </c>
      <c r="D317" s="15">
        <v>11</v>
      </c>
    </row>
    <row r="318" spans="1:4" x14ac:dyDescent="0.35">
      <c r="A318" s="15" t="s">
        <v>79</v>
      </c>
      <c r="B318" s="15" t="s">
        <v>47</v>
      </c>
      <c r="C318" s="15">
        <v>398</v>
      </c>
      <c r="D318" s="15">
        <v>14</v>
      </c>
    </row>
    <row r="319" spans="1:4" x14ac:dyDescent="0.35">
      <c r="A319" s="15" t="s">
        <v>79</v>
      </c>
      <c r="B319" s="15" t="s">
        <v>48</v>
      </c>
      <c r="C319" s="15">
        <v>504</v>
      </c>
      <c r="D319" s="15">
        <v>22</v>
      </c>
    </row>
    <row r="320" spans="1:4" x14ac:dyDescent="0.35">
      <c r="A320" s="15" t="s">
        <v>79</v>
      </c>
      <c r="B320" s="15" t="s">
        <v>49</v>
      </c>
      <c r="C320" s="15">
        <v>698</v>
      </c>
      <c r="D320" s="15">
        <v>16</v>
      </c>
    </row>
    <row r="321" spans="1:4" x14ac:dyDescent="0.35">
      <c r="A321" s="15" t="s">
        <v>79</v>
      </c>
      <c r="B321" s="15" t="s">
        <v>50</v>
      </c>
      <c r="C321" s="15">
        <v>1162</v>
      </c>
      <c r="D321" s="15">
        <v>23</v>
      </c>
    </row>
    <row r="322" spans="1:4" x14ac:dyDescent="0.35">
      <c r="A322" s="15" t="s">
        <v>79</v>
      </c>
      <c r="B322" s="15" t="s">
        <v>51</v>
      </c>
      <c r="C322" s="15">
        <v>1495</v>
      </c>
      <c r="D322" s="15">
        <v>29</v>
      </c>
    </row>
    <row r="323" spans="1:4" x14ac:dyDescent="0.35">
      <c r="A323" s="15" t="s">
        <v>79</v>
      </c>
      <c r="B323" s="15" t="s">
        <v>52</v>
      </c>
      <c r="C323" s="15">
        <v>1387</v>
      </c>
      <c r="D323" s="15">
        <v>33</v>
      </c>
    </row>
    <row r="324" spans="1:4" x14ac:dyDescent="0.35">
      <c r="A324" s="15" t="s">
        <v>79</v>
      </c>
      <c r="B324" s="15" t="s">
        <v>53</v>
      </c>
      <c r="C324" s="15">
        <v>1317</v>
      </c>
      <c r="D324" s="15">
        <v>21</v>
      </c>
    </row>
    <row r="325" spans="1:4" x14ac:dyDescent="0.35">
      <c r="A325" s="15" t="s">
        <v>79</v>
      </c>
      <c r="B325" s="15" t="s">
        <v>54</v>
      </c>
      <c r="C325" s="15">
        <v>1502</v>
      </c>
      <c r="D325" s="15">
        <v>21</v>
      </c>
    </row>
    <row r="326" spans="1:4" x14ac:dyDescent="0.35">
      <c r="A326" s="15" t="s">
        <v>79</v>
      </c>
      <c r="B326" s="15" t="s">
        <v>55</v>
      </c>
      <c r="C326" s="15">
        <v>1679</v>
      </c>
      <c r="D326" s="15">
        <v>29</v>
      </c>
    </row>
    <row r="327" spans="1:4" x14ac:dyDescent="0.35">
      <c r="A327" s="15" t="s">
        <v>79</v>
      </c>
      <c r="B327" s="15" t="s">
        <v>56</v>
      </c>
      <c r="C327" s="15">
        <v>1721</v>
      </c>
      <c r="D327" s="15">
        <v>40</v>
      </c>
    </row>
    <row r="328" spans="1:4" x14ac:dyDescent="0.35">
      <c r="A328" s="15" t="s">
        <v>79</v>
      </c>
      <c r="B328" s="15" t="s">
        <v>57</v>
      </c>
      <c r="C328" s="15">
        <v>1901</v>
      </c>
      <c r="D328" s="15">
        <v>50</v>
      </c>
    </row>
    <row r="329" spans="1:4" x14ac:dyDescent="0.35">
      <c r="A329" s="15" t="s">
        <v>79</v>
      </c>
      <c r="B329" s="15" t="s">
        <v>58</v>
      </c>
      <c r="C329" s="15">
        <v>2123</v>
      </c>
      <c r="D329" s="15">
        <v>46</v>
      </c>
    </row>
    <row r="330" spans="1:4" x14ac:dyDescent="0.35">
      <c r="A330" s="15" t="s">
        <v>79</v>
      </c>
      <c r="B330" s="15" t="s">
        <v>59</v>
      </c>
      <c r="C330" s="15">
        <v>2214</v>
      </c>
      <c r="D330" s="15">
        <v>45</v>
      </c>
    </row>
    <row r="331" spans="1:4" x14ac:dyDescent="0.35">
      <c r="A331" s="15" t="s">
        <v>79</v>
      </c>
      <c r="B331" s="15" t="s">
        <v>60</v>
      </c>
      <c r="C331" s="15">
        <v>2389</v>
      </c>
      <c r="D331" s="15">
        <v>40</v>
      </c>
    </row>
    <row r="332" spans="1:4" x14ac:dyDescent="0.35">
      <c r="A332" s="15" t="s">
        <v>79</v>
      </c>
      <c r="B332" s="15" t="s">
        <v>61</v>
      </c>
      <c r="C332" s="15">
        <v>1949</v>
      </c>
      <c r="D332" s="15">
        <v>45</v>
      </c>
    </row>
    <row r="333" spans="1:4" x14ac:dyDescent="0.35">
      <c r="A333" s="15" t="s">
        <v>79</v>
      </c>
      <c r="B333" s="15" t="s">
        <v>62</v>
      </c>
      <c r="C333" s="15">
        <v>1738</v>
      </c>
      <c r="D333" s="15">
        <v>26</v>
      </c>
    </row>
    <row r="334" spans="1:4" x14ac:dyDescent="0.35">
      <c r="A334" s="15" t="s">
        <v>79</v>
      </c>
      <c r="B334" s="15" t="s">
        <v>63</v>
      </c>
      <c r="C334" s="15">
        <v>1453</v>
      </c>
      <c r="D334" s="15">
        <v>41</v>
      </c>
    </row>
    <row r="335" spans="1:4" x14ac:dyDescent="0.35">
      <c r="A335" s="15" t="s">
        <v>79</v>
      </c>
      <c r="B335" s="15" t="s">
        <v>64</v>
      </c>
      <c r="C335" s="15">
        <v>1311</v>
      </c>
      <c r="D335" s="15">
        <v>27</v>
      </c>
    </row>
    <row r="336" spans="1:4" x14ac:dyDescent="0.35">
      <c r="A336" s="15" t="s">
        <v>79</v>
      </c>
      <c r="B336" s="15" t="s">
        <v>65</v>
      </c>
      <c r="C336" s="15">
        <v>1249</v>
      </c>
      <c r="D336" s="15">
        <v>26</v>
      </c>
    </row>
    <row r="337" spans="1:4" x14ac:dyDescent="0.35">
      <c r="A337" s="15" t="s">
        <v>79</v>
      </c>
      <c r="B337" s="15" t="s">
        <v>66</v>
      </c>
      <c r="C337" s="15">
        <v>1110</v>
      </c>
      <c r="D337" s="15">
        <v>21</v>
      </c>
    </row>
    <row r="338" spans="1:4" x14ac:dyDescent="0.35">
      <c r="A338" s="15" t="s">
        <v>12</v>
      </c>
      <c r="B338" s="15" t="s">
        <v>43</v>
      </c>
      <c r="C338" s="15">
        <v>878</v>
      </c>
      <c r="D338" s="15">
        <v>18</v>
      </c>
    </row>
    <row r="339" spans="1:4" x14ac:dyDescent="0.35">
      <c r="A339" s="15" t="s">
        <v>12</v>
      </c>
      <c r="B339" s="15" t="s">
        <v>44</v>
      </c>
      <c r="C339" s="15">
        <v>681</v>
      </c>
      <c r="D339" s="15">
        <v>13</v>
      </c>
    </row>
    <row r="340" spans="1:4" x14ac:dyDescent="0.35">
      <c r="A340" s="15" t="s">
        <v>12</v>
      </c>
      <c r="B340" s="15" t="s">
        <v>45</v>
      </c>
      <c r="C340" s="15">
        <v>538</v>
      </c>
      <c r="D340" s="15">
        <v>17</v>
      </c>
    </row>
    <row r="341" spans="1:4" x14ac:dyDescent="0.35">
      <c r="A341" s="15" t="s">
        <v>12</v>
      </c>
      <c r="B341" s="15" t="s">
        <v>46</v>
      </c>
      <c r="C341" s="15">
        <v>462</v>
      </c>
      <c r="D341" s="15">
        <v>11</v>
      </c>
    </row>
    <row r="342" spans="1:4" x14ac:dyDescent="0.35">
      <c r="A342" s="15" t="s">
        <v>12</v>
      </c>
      <c r="B342" s="15" t="s">
        <v>47</v>
      </c>
      <c r="C342" s="15">
        <v>390</v>
      </c>
      <c r="D342" s="15">
        <v>15</v>
      </c>
    </row>
    <row r="343" spans="1:4" x14ac:dyDescent="0.35">
      <c r="A343" s="15" t="s">
        <v>12</v>
      </c>
      <c r="B343" s="15" t="s">
        <v>48</v>
      </c>
      <c r="C343" s="15">
        <v>533</v>
      </c>
      <c r="D343" s="15">
        <v>15</v>
      </c>
    </row>
    <row r="344" spans="1:4" x14ac:dyDescent="0.35">
      <c r="A344" s="15" t="s">
        <v>12</v>
      </c>
      <c r="B344" s="15" t="s">
        <v>49</v>
      </c>
      <c r="C344" s="15">
        <v>763</v>
      </c>
      <c r="D344" s="15">
        <v>22</v>
      </c>
    </row>
    <row r="345" spans="1:4" x14ac:dyDescent="0.35">
      <c r="A345" s="15" t="s">
        <v>12</v>
      </c>
      <c r="B345" s="15" t="s">
        <v>50</v>
      </c>
      <c r="C345" s="15">
        <v>1194</v>
      </c>
      <c r="D345" s="15">
        <v>29</v>
      </c>
    </row>
    <row r="346" spans="1:4" x14ac:dyDescent="0.35">
      <c r="A346" s="15" t="s">
        <v>12</v>
      </c>
      <c r="B346" s="15" t="s">
        <v>51</v>
      </c>
      <c r="C346" s="15">
        <v>1606</v>
      </c>
      <c r="D346" s="15">
        <v>17</v>
      </c>
    </row>
    <row r="347" spans="1:4" x14ac:dyDescent="0.35">
      <c r="A347" s="15" t="s">
        <v>12</v>
      </c>
      <c r="B347" s="15" t="s">
        <v>52</v>
      </c>
      <c r="C347" s="15">
        <v>1434</v>
      </c>
      <c r="D347" s="15">
        <v>22</v>
      </c>
    </row>
    <row r="348" spans="1:4" x14ac:dyDescent="0.35">
      <c r="A348" s="15" t="s">
        <v>12</v>
      </c>
      <c r="B348" s="15" t="s">
        <v>53</v>
      </c>
      <c r="C348" s="15">
        <v>1328</v>
      </c>
      <c r="D348" s="15">
        <v>22</v>
      </c>
    </row>
    <row r="349" spans="1:4" x14ac:dyDescent="0.35">
      <c r="A349" s="15" t="s">
        <v>12</v>
      </c>
      <c r="B349" s="15" t="s">
        <v>54</v>
      </c>
      <c r="C349" s="15">
        <v>1591</v>
      </c>
      <c r="D349" s="15">
        <v>34</v>
      </c>
    </row>
    <row r="350" spans="1:4" x14ac:dyDescent="0.35">
      <c r="A350" s="15" t="s">
        <v>12</v>
      </c>
      <c r="B350" s="15" t="s">
        <v>55</v>
      </c>
      <c r="C350" s="15">
        <v>1689</v>
      </c>
      <c r="D350" s="15">
        <v>34</v>
      </c>
    </row>
    <row r="351" spans="1:4" x14ac:dyDescent="0.35">
      <c r="A351" s="15" t="s">
        <v>12</v>
      </c>
      <c r="B351" s="15" t="s">
        <v>56</v>
      </c>
      <c r="C351" s="15">
        <v>1781</v>
      </c>
      <c r="D351" s="15">
        <v>24</v>
      </c>
    </row>
    <row r="352" spans="1:4" x14ac:dyDescent="0.35">
      <c r="A352" s="15" t="s">
        <v>12</v>
      </c>
      <c r="B352" s="15" t="s">
        <v>57</v>
      </c>
      <c r="C352" s="15">
        <v>1845</v>
      </c>
      <c r="D352" s="15">
        <v>23</v>
      </c>
    </row>
    <row r="353" spans="1:4" x14ac:dyDescent="0.35">
      <c r="A353" s="15" t="s">
        <v>12</v>
      </c>
      <c r="B353" s="15" t="s">
        <v>58</v>
      </c>
      <c r="C353" s="15">
        <v>2053</v>
      </c>
      <c r="D353" s="15">
        <v>34</v>
      </c>
    </row>
    <row r="354" spans="1:4" x14ac:dyDescent="0.35">
      <c r="A354" s="15" t="s">
        <v>12</v>
      </c>
      <c r="B354" s="15" t="s">
        <v>59</v>
      </c>
      <c r="C354" s="15">
        <v>2233</v>
      </c>
      <c r="D354" s="15">
        <v>36</v>
      </c>
    </row>
    <row r="355" spans="1:4" x14ac:dyDescent="0.35">
      <c r="A355" s="15" t="s">
        <v>12</v>
      </c>
      <c r="B355" s="15" t="s">
        <v>60</v>
      </c>
      <c r="C355" s="15">
        <v>2257</v>
      </c>
      <c r="D355" s="15">
        <v>32</v>
      </c>
    </row>
    <row r="356" spans="1:4" x14ac:dyDescent="0.35">
      <c r="A356" s="15" t="s">
        <v>12</v>
      </c>
      <c r="B356" s="15" t="s">
        <v>61</v>
      </c>
      <c r="C356" s="15">
        <v>2009</v>
      </c>
      <c r="D356" s="15">
        <v>29</v>
      </c>
    </row>
    <row r="357" spans="1:4" x14ac:dyDescent="0.35">
      <c r="A357" s="15" t="s">
        <v>12</v>
      </c>
      <c r="B357" s="15" t="s">
        <v>62</v>
      </c>
      <c r="C357" s="15">
        <v>1707</v>
      </c>
      <c r="D357" s="15">
        <v>25</v>
      </c>
    </row>
    <row r="358" spans="1:4" x14ac:dyDescent="0.35">
      <c r="A358" s="15" t="s">
        <v>12</v>
      </c>
      <c r="B358" s="15" t="s">
        <v>63</v>
      </c>
      <c r="C358" s="15">
        <v>1404</v>
      </c>
      <c r="D358" s="15">
        <v>27</v>
      </c>
    </row>
    <row r="359" spans="1:4" x14ac:dyDescent="0.35">
      <c r="A359" s="15" t="s">
        <v>12</v>
      </c>
      <c r="B359" s="15" t="s">
        <v>64</v>
      </c>
      <c r="C359" s="15">
        <v>1292</v>
      </c>
      <c r="D359" s="15">
        <v>23</v>
      </c>
    </row>
    <row r="360" spans="1:4" x14ac:dyDescent="0.35">
      <c r="A360" s="15" t="s">
        <v>12</v>
      </c>
      <c r="B360" s="15" t="s">
        <v>65</v>
      </c>
      <c r="C360" s="15">
        <v>1277</v>
      </c>
      <c r="D360" s="15">
        <v>39</v>
      </c>
    </row>
    <row r="361" spans="1:4" x14ac:dyDescent="0.35">
      <c r="A361" s="15" t="s">
        <v>12</v>
      </c>
      <c r="B361" s="15" t="s">
        <v>66</v>
      </c>
      <c r="C361" s="15">
        <v>1133</v>
      </c>
      <c r="D361" s="15">
        <v>25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O63"/>
  <sheetViews>
    <sheetView showGridLines="0" zoomScaleNormal="100" workbookViewId="0">
      <pane ySplit="6" topLeftCell="A22" activePane="bottomLeft" state="frozen"/>
      <selection pane="bottomLeft"/>
    </sheetView>
  </sheetViews>
  <sheetFormatPr defaultColWidth="9.453125" defaultRowHeight="15.5" x14ac:dyDescent="0.35"/>
  <cols>
    <col min="1" max="1" width="20.54296875" style="5" customWidth="1"/>
    <col min="2" max="2" width="22.453125" style="5" customWidth="1"/>
    <col min="3" max="3" width="16.54296875" style="5" customWidth="1"/>
    <col min="4" max="4" width="9.453125" style="5" hidden="1" customWidth="1"/>
    <col min="5" max="6" width="9.453125" style="5" customWidth="1"/>
    <col min="7" max="16384" width="9.453125" style="5"/>
  </cols>
  <sheetData>
    <row r="1" spans="1:9" ht="20" x14ac:dyDescent="0.5">
      <c r="A1" s="55" t="s">
        <v>80</v>
      </c>
      <c r="B1" s="55"/>
      <c r="C1" s="55"/>
      <c r="D1" s="56"/>
      <c r="E1" s="55"/>
      <c r="F1" s="55"/>
      <c r="G1" s="55"/>
      <c r="H1" s="6"/>
      <c r="I1" s="6"/>
    </row>
    <row r="2" spans="1:9" ht="20" x14ac:dyDescent="0.5">
      <c r="A2" s="55" t="s">
        <v>81</v>
      </c>
      <c r="B2" s="55"/>
      <c r="C2" s="55"/>
      <c r="D2" s="56"/>
      <c r="E2" s="55"/>
      <c r="F2" s="55"/>
      <c r="G2" s="55"/>
      <c r="H2" s="6"/>
      <c r="I2" s="6"/>
    </row>
    <row r="3" spans="1:9" ht="29.25" customHeight="1" x14ac:dyDescent="0.35">
      <c r="A3" s="7" t="s">
        <v>82</v>
      </c>
      <c r="B3" s="7"/>
      <c r="C3" s="7"/>
    </row>
    <row r="4" spans="1:9" x14ac:dyDescent="0.35">
      <c r="A4" s="61" t="s">
        <v>12</v>
      </c>
    </row>
    <row r="5" spans="1:9" ht="16" thickBot="1" x14ac:dyDescent="0.4">
      <c r="A5" s="59"/>
    </row>
    <row r="6" spans="1:9" ht="28.5" customHeight="1" thickBot="1" x14ac:dyDescent="0.4">
      <c r="A6" s="58" t="s">
        <v>83</v>
      </c>
      <c r="B6" s="57" t="s">
        <v>84</v>
      </c>
      <c r="C6" s="57" t="s">
        <v>85</v>
      </c>
    </row>
    <row r="7" spans="1:9" x14ac:dyDescent="0.35">
      <c r="A7" s="5" t="s">
        <v>86</v>
      </c>
      <c r="B7" s="8">
        <f>FIRE0906_working!B9</f>
        <v>2.7E-2</v>
      </c>
      <c r="C7" s="8">
        <f>FIRE0906_working!C9</f>
        <v>3.1E-2</v>
      </c>
      <c r="E7" s="64"/>
    </row>
    <row r="8" spans="1:9" x14ac:dyDescent="0.35">
      <c r="A8" s="5" t="s">
        <v>87</v>
      </c>
      <c r="B8" s="8">
        <f>FIRE0906_working!B10</f>
        <v>2.1000000000000001E-2</v>
      </c>
      <c r="C8" s="8">
        <f>FIRE0906_working!C10</f>
        <v>2.1999999999999999E-2</v>
      </c>
      <c r="E8" s="64"/>
    </row>
    <row r="9" spans="1:9" x14ac:dyDescent="0.35">
      <c r="A9" s="5" t="s">
        <v>88</v>
      </c>
      <c r="B9" s="8">
        <f>FIRE0906_working!B11</f>
        <v>1.7000000000000001E-2</v>
      </c>
      <c r="C9" s="8">
        <f>FIRE0906_working!C11</f>
        <v>2.9000000000000001E-2</v>
      </c>
    </row>
    <row r="10" spans="1:9" x14ac:dyDescent="0.35">
      <c r="A10" s="5" t="s">
        <v>89</v>
      </c>
      <c r="B10" s="8">
        <f>FIRE0906_working!B12</f>
        <v>1.4E-2</v>
      </c>
      <c r="C10" s="8">
        <f>FIRE0906_working!C12</f>
        <v>1.9E-2</v>
      </c>
    </row>
    <row r="11" spans="1:9" x14ac:dyDescent="0.35">
      <c r="A11" s="5" t="s">
        <v>90</v>
      </c>
      <c r="B11" s="8">
        <f>FIRE0906_working!B13</f>
        <v>1.2E-2</v>
      </c>
      <c r="C11" s="8">
        <f>FIRE0906_working!C13</f>
        <v>2.5999999999999999E-2</v>
      </c>
    </row>
    <row r="12" spans="1:9" x14ac:dyDescent="0.35">
      <c r="A12" s="5" t="s">
        <v>91</v>
      </c>
      <c r="B12" s="8">
        <f>FIRE0906_working!B14</f>
        <v>1.7000000000000001E-2</v>
      </c>
      <c r="C12" s="8">
        <f>FIRE0906_working!C14</f>
        <v>2.5999999999999999E-2</v>
      </c>
    </row>
    <row r="13" spans="1:9" x14ac:dyDescent="0.35">
      <c r="A13" s="5" t="s">
        <v>92</v>
      </c>
      <c r="B13" s="8">
        <f>FIRE0906_working!B15</f>
        <v>2.4E-2</v>
      </c>
      <c r="C13" s="8">
        <f>FIRE0906_working!C15</f>
        <v>3.7999999999999999E-2</v>
      </c>
    </row>
    <row r="14" spans="1:9" x14ac:dyDescent="0.35">
      <c r="A14" s="5" t="s">
        <v>93</v>
      </c>
      <c r="B14" s="8">
        <f>FIRE0906_working!B16</f>
        <v>3.6999999999999998E-2</v>
      </c>
      <c r="C14" s="8">
        <f>FIRE0906_working!C16</f>
        <v>4.9000000000000002E-2</v>
      </c>
      <c r="E14" s="64"/>
      <c r="F14" s="64"/>
    </row>
    <row r="15" spans="1:9" x14ac:dyDescent="0.35">
      <c r="A15" s="5" t="s">
        <v>94</v>
      </c>
      <c r="B15" s="8">
        <f>FIRE0906_working!B17</f>
        <v>0.05</v>
      </c>
      <c r="C15" s="8">
        <f>FIRE0906_working!C17</f>
        <v>2.9000000000000001E-2</v>
      </c>
    </row>
    <row r="16" spans="1:9" x14ac:dyDescent="0.35">
      <c r="A16" s="5" t="s">
        <v>95</v>
      </c>
      <c r="B16" s="8">
        <f>FIRE0906_working!B18</f>
        <v>4.4999999999999998E-2</v>
      </c>
      <c r="C16" s="8">
        <f>FIRE0906_working!C18</f>
        <v>3.7999999999999999E-2</v>
      </c>
    </row>
    <row r="17" spans="1:7" x14ac:dyDescent="0.35">
      <c r="A17" s="5" t="s">
        <v>96</v>
      </c>
      <c r="B17" s="8">
        <f>FIRE0906_working!B19</f>
        <v>4.1000000000000002E-2</v>
      </c>
      <c r="C17" s="8">
        <f>FIRE0906_working!C19</f>
        <v>3.7999999999999999E-2</v>
      </c>
    </row>
    <row r="18" spans="1:7" x14ac:dyDescent="0.35">
      <c r="A18" s="5" t="s">
        <v>97</v>
      </c>
      <c r="B18" s="8">
        <f>FIRE0906_working!B20</f>
        <v>0.05</v>
      </c>
      <c r="C18" s="8">
        <f>FIRE0906_working!C20</f>
        <v>5.8000000000000003E-2</v>
      </c>
    </row>
    <row r="19" spans="1:7" x14ac:dyDescent="0.35">
      <c r="A19" s="5" t="s">
        <v>98</v>
      </c>
      <c r="B19" s="8">
        <f>FIRE0906_working!B21</f>
        <v>5.2999999999999999E-2</v>
      </c>
      <c r="C19" s="8">
        <f>FIRE0906_working!C21</f>
        <v>5.8000000000000003E-2</v>
      </c>
    </row>
    <row r="20" spans="1:7" x14ac:dyDescent="0.35">
      <c r="A20" s="5" t="s">
        <v>99</v>
      </c>
      <c r="B20" s="8">
        <f>FIRE0906_working!B22</f>
        <v>5.6000000000000001E-2</v>
      </c>
      <c r="C20" s="8">
        <f>FIRE0906_working!C22</f>
        <v>4.1000000000000002E-2</v>
      </c>
    </row>
    <row r="21" spans="1:7" x14ac:dyDescent="0.35">
      <c r="A21" s="5" t="s">
        <v>100</v>
      </c>
      <c r="B21" s="8">
        <f>FIRE0906_working!B23</f>
        <v>5.8000000000000003E-2</v>
      </c>
      <c r="C21" s="8">
        <f>FIRE0906_working!C23</f>
        <v>3.9E-2</v>
      </c>
    </row>
    <row r="22" spans="1:7" x14ac:dyDescent="0.35">
      <c r="A22" s="5" t="s">
        <v>101</v>
      </c>
      <c r="B22" s="8">
        <f>FIRE0906_working!B24</f>
        <v>6.4000000000000001E-2</v>
      </c>
      <c r="C22" s="8">
        <f>FIRE0906_working!C24</f>
        <v>5.8000000000000003E-2</v>
      </c>
      <c r="E22" s="64"/>
      <c r="F22" s="64"/>
    </row>
    <row r="23" spans="1:7" x14ac:dyDescent="0.35">
      <c r="A23" s="5" t="s">
        <v>102</v>
      </c>
      <c r="B23" s="8">
        <f>FIRE0906_working!B25</f>
        <v>7.0000000000000007E-2</v>
      </c>
      <c r="C23" s="8">
        <f>FIRE0906_working!C25</f>
        <v>6.0999999999999999E-2</v>
      </c>
    </row>
    <row r="24" spans="1:7" x14ac:dyDescent="0.35">
      <c r="A24" s="5" t="s">
        <v>103</v>
      </c>
      <c r="B24" s="8">
        <f>FIRE0906_working!B26</f>
        <v>7.0000000000000007E-2</v>
      </c>
      <c r="C24" s="8">
        <f>FIRE0906_working!C26</f>
        <v>5.5E-2</v>
      </c>
    </row>
    <row r="25" spans="1:7" x14ac:dyDescent="0.35">
      <c r="A25" s="5" t="s">
        <v>104</v>
      </c>
      <c r="B25" s="8">
        <f>FIRE0906_working!B27</f>
        <v>6.3E-2</v>
      </c>
      <c r="C25" s="8">
        <f>FIRE0906_working!C27</f>
        <v>4.9000000000000002E-2</v>
      </c>
    </row>
    <row r="26" spans="1:7" x14ac:dyDescent="0.35">
      <c r="A26" s="5" t="s">
        <v>105</v>
      </c>
      <c r="B26" s="8">
        <f>FIRE0906_working!B28</f>
        <v>5.2999999999999999E-2</v>
      </c>
      <c r="C26" s="8">
        <f>FIRE0906_working!C28</f>
        <v>4.2999999999999997E-2</v>
      </c>
    </row>
    <row r="27" spans="1:7" x14ac:dyDescent="0.35">
      <c r="A27" s="5" t="s">
        <v>106</v>
      </c>
      <c r="B27" s="8">
        <f>FIRE0906_working!B29</f>
        <v>4.3999999999999997E-2</v>
      </c>
      <c r="C27" s="8">
        <f>FIRE0906_working!C29</f>
        <v>4.5999999999999999E-2</v>
      </c>
    </row>
    <row r="28" spans="1:7" x14ac:dyDescent="0.35">
      <c r="A28" s="5" t="s">
        <v>107</v>
      </c>
      <c r="B28" s="8">
        <f>FIRE0906_working!B30</f>
        <v>0.04</v>
      </c>
      <c r="C28" s="8">
        <f>FIRE0906_working!C30</f>
        <v>3.9E-2</v>
      </c>
    </row>
    <row r="29" spans="1:7" x14ac:dyDescent="0.35">
      <c r="A29" s="5" t="s">
        <v>108</v>
      </c>
      <c r="B29" s="8">
        <f>FIRE0906_working!B31</f>
        <v>0.04</v>
      </c>
      <c r="C29" s="8">
        <f>FIRE0906_working!C31</f>
        <v>6.7000000000000004E-2</v>
      </c>
    </row>
    <row r="30" spans="1:7" ht="16" thickBot="1" x14ac:dyDescent="0.4">
      <c r="A30" s="59" t="s">
        <v>109</v>
      </c>
      <c r="B30" s="60">
        <f>FIRE0906_working!B32</f>
        <v>3.5000000000000003E-2</v>
      </c>
      <c r="C30" s="60">
        <f>FIRE0906_working!C32</f>
        <v>4.2999999999999997E-2</v>
      </c>
      <c r="E30" s="64"/>
      <c r="F30" s="64"/>
    </row>
    <row r="31" spans="1:7" ht="25" customHeight="1" x14ac:dyDescent="0.35">
      <c r="A31" s="5" t="s">
        <v>110</v>
      </c>
    </row>
    <row r="32" spans="1:7" x14ac:dyDescent="0.35">
      <c r="A32" s="5" t="s">
        <v>111</v>
      </c>
      <c r="D32" s="9"/>
      <c r="E32" s="9"/>
      <c r="F32" s="9"/>
      <c r="G32" s="9"/>
    </row>
    <row r="33" spans="1:15" ht="30" customHeight="1" x14ac:dyDescent="0.35">
      <c r="A33" s="7" t="s">
        <v>112</v>
      </c>
    </row>
    <row r="34" spans="1:15" s="11" customFormat="1" x14ac:dyDescent="0.35">
      <c r="A34" s="5" t="s">
        <v>113</v>
      </c>
      <c r="B34" s="5"/>
      <c r="C34" s="5"/>
      <c r="D34" s="5"/>
      <c r="E34" s="5"/>
      <c r="F34" s="5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30" customHeight="1" x14ac:dyDescent="0.35">
      <c r="A35" s="5" t="s">
        <v>114</v>
      </c>
      <c r="B35" s="12"/>
      <c r="C35" s="12"/>
      <c r="D35" s="13"/>
      <c r="E35" s="13"/>
      <c r="F35" s="13"/>
    </row>
    <row r="36" spans="1:15" ht="15" customHeight="1" x14ac:dyDescent="0.35">
      <c r="A36" s="12" t="s">
        <v>115</v>
      </c>
      <c r="B36" s="12"/>
      <c r="C36" s="12"/>
      <c r="D36" s="13"/>
      <c r="E36" s="13"/>
      <c r="F36" s="13"/>
    </row>
    <row r="37" spans="1:15" s="15" customFormat="1" ht="29.25" customHeight="1" x14ac:dyDescent="0.35">
      <c r="A37" s="14" t="str">
        <f>_xlfn.CONCAT("The data in this table are consistent with records that reached the IRS by ",Config!B3,".")</f>
        <v>The data in this table are consistent with records that reached the IRS by 1 May 2025.</v>
      </c>
      <c r="B37" s="14"/>
      <c r="C37" s="14"/>
    </row>
    <row r="38" spans="1:15" ht="30.75" customHeight="1" x14ac:dyDescent="0.35">
      <c r="A38" s="5" t="s">
        <v>116</v>
      </c>
    </row>
    <row r="39" spans="1:15" ht="15" customHeight="1" x14ac:dyDescent="0.35">
      <c r="A39" s="16" t="s">
        <v>117</v>
      </c>
      <c r="B39" s="16"/>
      <c r="C39" s="16"/>
    </row>
    <row r="40" spans="1:15" ht="29.25" customHeight="1" x14ac:dyDescent="0.35">
      <c r="A40" s="17" t="s">
        <v>118</v>
      </c>
    </row>
    <row r="41" spans="1:15" ht="28.5" customHeight="1" x14ac:dyDescent="0.35">
      <c r="A41" s="5" t="s">
        <v>119</v>
      </c>
      <c r="H41" s="4"/>
    </row>
    <row r="42" spans="1:15" x14ac:dyDescent="0.35">
      <c r="A42" s="16" t="s">
        <v>120</v>
      </c>
      <c r="B42" s="16"/>
      <c r="C42" s="16"/>
      <c r="H42" s="16"/>
    </row>
    <row r="43" spans="1:15" x14ac:dyDescent="0.35">
      <c r="A43" s="18" t="s">
        <v>121</v>
      </c>
    </row>
    <row r="44" spans="1:15" ht="14.9" customHeight="1" x14ac:dyDescent="0.35">
      <c r="C44" s="4"/>
    </row>
    <row r="45" spans="1:15" x14ac:dyDescent="0.35">
      <c r="C45" s="19"/>
    </row>
    <row r="48" spans="1:15" x14ac:dyDescent="0.35">
      <c r="D48" s="5" t="s">
        <v>122</v>
      </c>
    </row>
    <row r="49" spans="4:4" x14ac:dyDescent="0.35">
      <c r="D49" s="5" t="s">
        <v>12</v>
      </c>
    </row>
    <row r="50" spans="4:4" x14ac:dyDescent="0.35">
      <c r="D50" s="5" t="s">
        <v>79</v>
      </c>
    </row>
    <row r="51" spans="4:4" x14ac:dyDescent="0.35">
      <c r="D51" s="5" t="s">
        <v>78</v>
      </c>
    </row>
    <row r="52" spans="4:4" x14ac:dyDescent="0.35">
      <c r="D52" s="5" t="s">
        <v>77</v>
      </c>
    </row>
    <row r="53" spans="4:4" x14ac:dyDescent="0.35">
      <c r="D53" s="5" t="s">
        <v>76</v>
      </c>
    </row>
    <row r="54" spans="4:4" x14ac:dyDescent="0.35">
      <c r="D54" s="5" t="s">
        <v>75</v>
      </c>
    </row>
    <row r="55" spans="4:4" x14ac:dyDescent="0.35">
      <c r="D55" s="5" t="s">
        <v>74</v>
      </c>
    </row>
    <row r="56" spans="4:4" x14ac:dyDescent="0.35">
      <c r="D56" s="5" t="s">
        <v>73</v>
      </c>
    </row>
    <row r="57" spans="4:4" x14ac:dyDescent="0.35">
      <c r="D57" s="5" t="s">
        <v>72</v>
      </c>
    </row>
    <row r="58" spans="4:4" x14ac:dyDescent="0.35">
      <c r="D58" s="5" t="s">
        <v>71</v>
      </c>
    </row>
    <row r="59" spans="4:4" x14ac:dyDescent="0.35">
      <c r="D59" s="5" t="s">
        <v>70</v>
      </c>
    </row>
    <row r="60" spans="4:4" x14ac:dyDescent="0.35">
      <c r="D60" s="5" t="s">
        <v>69</v>
      </c>
    </row>
    <row r="61" spans="4:4" x14ac:dyDescent="0.35">
      <c r="D61" s="5" t="s">
        <v>68</v>
      </c>
    </row>
    <row r="62" spans="4:4" x14ac:dyDescent="0.35">
      <c r="D62" s="5" t="s">
        <v>67</v>
      </c>
    </row>
    <row r="63" spans="4:4" x14ac:dyDescent="0.35">
      <c r="D63" s="5" t="s">
        <v>42</v>
      </c>
    </row>
  </sheetData>
  <phoneticPr fontId="13" type="noConversion"/>
  <dataValidations count="1">
    <dataValidation type="list" allowBlank="1" showInputMessage="1" showErrorMessage="1" sqref="A4" xr:uid="{00000000-0002-0000-0100-000000000000}">
      <formula1>$D$47:$D$63</formula1>
    </dataValidation>
  </dataValidations>
  <hyperlinks>
    <hyperlink ref="B45:C45" r:id="rId1" display="Next update: Winter 2020/21" xr:uid="{E85EA0E2-1480-427C-AC4C-E96F1A513FF8}"/>
    <hyperlink ref="B44:C44" r:id="rId2" display="Last updated: 31 January 2019" xr:uid="{77C76A46-C891-4B03-9CE0-71600B9E862D}"/>
    <hyperlink ref="A40" r:id="rId3" xr:uid="{698EC1D2-8E44-4F4F-A052-2C9150D5E4C0}"/>
    <hyperlink ref="A42" r:id="rId4" xr:uid="{86324D59-C485-411E-ABD4-EEA2B45DEED6}"/>
    <hyperlink ref="A39" r:id="rId5" xr:uid="{9C60207F-CC13-48EF-9779-5266ED94F48B}"/>
  </hyperlinks>
  <pageMargins left="0.70866141732283472" right="0.70866141732283472" top="0.74803149606299213" bottom="0.74803149606299213" header="0.31496062992125984" footer="0.31496062992125984"/>
  <pageSetup paperSize="9" orientation="landscape" r:id="rId6"/>
  <headerFooter>
    <oddHeader>&amp;C&amp;"Aptos"&amp;10&amp;K000000 OFFICIAL&amp;1#_x000D_</oddHeader>
    <oddFooter>&amp;C_x000D_&amp;1#&amp;"Aptos"&amp;10&amp;K000000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0000"/>
  </sheetPr>
  <dimension ref="A1:I32"/>
  <sheetViews>
    <sheetView workbookViewId="0">
      <selection activeCell="C10" sqref="C10"/>
    </sheetView>
  </sheetViews>
  <sheetFormatPr defaultColWidth="9.453125" defaultRowHeight="14.5" x14ac:dyDescent="0.35"/>
  <cols>
    <col min="1" max="1" width="20.54296875" style="44" customWidth="1"/>
    <col min="2" max="2" width="22.453125" style="44" customWidth="1"/>
    <col min="3" max="3" width="16.54296875" style="44" customWidth="1"/>
    <col min="4" max="4" width="9.453125" style="44"/>
    <col min="5" max="5" width="8.54296875" style="44" customWidth="1"/>
    <col min="6" max="16384" width="9.453125" style="44"/>
  </cols>
  <sheetData>
    <row r="1" spans="1:9" ht="58.5" customHeight="1" x14ac:dyDescent="0.35">
      <c r="A1" s="66" t="s">
        <v>123</v>
      </c>
      <c r="B1" s="66"/>
      <c r="C1" s="66"/>
      <c r="H1" s="45"/>
      <c r="I1" s="45"/>
    </row>
    <row r="3" spans="1:9" ht="29.25" customHeight="1" x14ac:dyDescent="0.35">
      <c r="A3" s="67" t="s">
        <v>82</v>
      </c>
      <c r="B3" s="67"/>
      <c r="C3" s="67"/>
    </row>
    <row r="4" spans="1:9" x14ac:dyDescent="0.35">
      <c r="A4" s="68" t="str">
        <f>FIRE0906!$A$4</f>
        <v>2024/25</v>
      </c>
      <c r="B4" s="68"/>
      <c r="C4" s="68"/>
    </row>
    <row r="5" spans="1:9" ht="15" thickBot="1" x14ac:dyDescent="0.4">
      <c r="A5" s="62" t="s">
        <v>12</v>
      </c>
      <c r="B5" s="53"/>
      <c r="C5" s="53"/>
    </row>
    <row r="6" spans="1:9" x14ac:dyDescent="0.35">
      <c r="B6" s="46"/>
      <c r="C6" s="46"/>
    </row>
    <row r="7" spans="1:9" ht="15" thickBot="1" x14ac:dyDescent="0.4">
      <c r="B7" s="69"/>
      <c r="C7" s="69"/>
    </row>
    <row r="8" spans="1:9" ht="17" thickBot="1" x14ac:dyDescent="0.4">
      <c r="A8" s="51" t="s">
        <v>83</v>
      </c>
      <c r="B8" s="52" t="s">
        <v>124</v>
      </c>
      <c r="C8" s="52" t="s">
        <v>125</v>
      </c>
    </row>
    <row r="9" spans="1:9" x14ac:dyDescent="0.35">
      <c r="A9" s="47" t="s">
        <v>43</v>
      </c>
      <c r="B9" s="48">
        <f>IF($A$4="All years",
    ROUND(SUMIFS(Data!$C$2:$C$2000, Data!$B$2:$B$2000, FIRE0906_working!$A9) / SUM(Data!$C$2:$C$2000), 3),
    ROUND(SUMIFS(Data!$C$2:$C$2000, Data!$A$2:$A$2000, FIRE0906_working!$A$4, Data!$B$2:$B$2000, FIRE0906_working!$A9) / SUMIFS(Data!$C$2:$C$2000, Data!$A$2:$A$2000, FIRE0906_working!$A$4), 3)
)</f>
        <v>2.7E-2</v>
      </c>
      <c r="C9" s="49">
        <f>IF($A$4="All years",
    ROUND(SUMIF(Data!$B$2:$B$50000, FIRE0906_working!$A9, Data!$D$2:$D$50000) / SUM(Data!$D$2:$D$50000), 3),
    ROUND(SUMIFS(Data!$D$2:$D$50000, Data!$A$2:$A$50000, FIRE0906_working!$A$4, Data!$B$2:$B$50000, FIRE0906_working!$A9) / SUMIFS(Data!$D$2:$D$50000, Data!$A$2:$A$50000, FIRE0906_working!$A$4), 3)
)</f>
        <v>3.1E-2</v>
      </c>
      <c r="F9" s="50"/>
    </row>
    <row r="10" spans="1:9" x14ac:dyDescent="0.35">
      <c r="A10" s="47" t="s">
        <v>44</v>
      </c>
      <c r="B10" s="48">
        <f>IF($A$4="All years",
    ROUND(SUMIFS(Data!$C$2:$C$2000, Data!$B$2:$B$2000, FIRE0906_working!$A10) / SUM(Data!$C$2:$C$2000), 3),
    ROUND(SUMIFS(Data!$C$2:$C$2000, Data!$A$2:$A$2000, FIRE0906_working!$A$4, Data!$B$2:$B$2000, FIRE0906_working!$A10) / SUMIFS(Data!$C$2:$C$2000, Data!$A$2:$A$2000, FIRE0906_working!$A$4), 3)
)</f>
        <v>2.1000000000000001E-2</v>
      </c>
      <c r="C10" s="49">
        <f>IF($A$4="All years",
    ROUND(SUMIF(Data!$B$2:$B$50000, FIRE0906_working!$A10, Data!$D$2:$D$50000) / SUM(Data!$D$2:$D$50000), 3),
    ROUND(SUMIFS(Data!$D$2:$D$50000, Data!$A$2:$A$50000, FIRE0906_working!$A$4, Data!$B$2:$B$50000, FIRE0906_working!$A10) / SUMIFS(Data!$D$2:$D$50000, Data!$A$2:$A$50000, FIRE0906_working!$A$4), 3)
)</f>
        <v>2.1999999999999999E-2</v>
      </c>
    </row>
    <row r="11" spans="1:9" x14ac:dyDescent="0.35">
      <c r="A11" s="47" t="s">
        <v>45</v>
      </c>
      <c r="B11" s="48">
        <f>IF($A$4="All years",
    ROUND(SUMIFS(Data!$C$2:$C$2000, Data!$B$2:$B$2000, FIRE0906_working!$A11) / SUM(Data!$C$2:$C$2000), 3),
    ROUND(SUMIFS(Data!$C$2:$C$2000, Data!$A$2:$A$2000, FIRE0906_working!$A$4, Data!$B$2:$B$2000, FIRE0906_working!$A11) / SUMIFS(Data!$C$2:$C$2000, Data!$A$2:$A$2000, FIRE0906_working!$A$4), 3)
)</f>
        <v>1.7000000000000001E-2</v>
      </c>
      <c r="C11" s="49">
        <f>IF($A$4="All years",
    ROUND(SUMIF(Data!$B$2:$B$50000, FIRE0906_working!$A11, Data!$D$2:$D$50000) / SUM(Data!$D$2:$D$50000), 3),
    ROUND(SUMIFS(Data!$D$2:$D$50000, Data!$A$2:$A$50000, FIRE0906_working!$A$4, Data!$B$2:$B$50000, FIRE0906_working!$A11) / SUMIFS(Data!$D$2:$D$50000, Data!$A$2:$A$50000, FIRE0906_working!$A$4), 3)
)</f>
        <v>2.9000000000000001E-2</v>
      </c>
    </row>
    <row r="12" spans="1:9" x14ac:dyDescent="0.35">
      <c r="A12" s="47" t="s">
        <v>46</v>
      </c>
      <c r="B12" s="48">
        <f>IF($A$4="All years",
    ROUND(SUMIFS(Data!$C$2:$C$2000, Data!$B$2:$B$2000, FIRE0906_working!$A12) / SUM(Data!$C$2:$C$2000), 3),
    ROUND(SUMIFS(Data!$C$2:$C$2000, Data!$A$2:$A$2000, FIRE0906_working!$A$4, Data!$B$2:$B$2000, FIRE0906_working!$A12) / SUMIFS(Data!$C$2:$C$2000, Data!$A$2:$A$2000, FIRE0906_working!$A$4), 3)
)</f>
        <v>1.4E-2</v>
      </c>
      <c r="C12" s="49">
        <f>IF($A$4="All years",
    ROUND(SUMIF(Data!$B$2:$B$50000, FIRE0906_working!$A12, Data!$D$2:$D$50000) / SUM(Data!$D$2:$D$50000), 3),
    ROUND(SUMIFS(Data!$D$2:$D$50000, Data!$A$2:$A$50000, FIRE0906_working!$A$4, Data!$B$2:$B$50000, FIRE0906_working!$A12) / SUMIFS(Data!$D$2:$D$50000, Data!$A$2:$A$50000, FIRE0906_working!$A$4), 3)
)</f>
        <v>1.9E-2</v>
      </c>
    </row>
    <row r="13" spans="1:9" x14ac:dyDescent="0.35">
      <c r="A13" s="47" t="s">
        <v>47</v>
      </c>
      <c r="B13" s="48">
        <f>IF($A$4="All years",
    ROUND(SUMIFS(Data!$C$2:$C$2000, Data!$B$2:$B$2000, FIRE0906_working!$A13) / SUM(Data!$C$2:$C$2000), 3),
    ROUND(SUMIFS(Data!$C$2:$C$2000, Data!$A$2:$A$2000, FIRE0906_working!$A$4, Data!$B$2:$B$2000, FIRE0906_working!$A13) / SUMIFS(Data!$C$2:$C$2000, Data!$A$2:$A$2000, FIRE0906_working!$A$4), 3)
)</f>
        <v>1.2E-2</v>
      </c>
      <c r="C13" s="49">
        <f>IF($A$4="All years",
    ROUND(SUMIF(Data!$B$2:$B$50000, FIRE0906_working!$A13, Data!$D$2:$D$50000) / SUM(Data!$D$2:$D$50000), 3),
    ROUND(SUMIFS(Data!$D$2:$D$50000, Data!$A$2:$A$50000, FIRE0906_working!$A$4, Data!$B$2:$B$50000, FIRE0906_working!$A13) / SUMIFS(Data!$D$2:$D$50000, Data!$A$2:$A$50000, FIRE0906_working!$A$4), 3)
)</f>
        <v>2.5999999999999999E-2</v>
      </c>
    </row>
    <row r="14" spans="1:9" x14ac:dyDescent="0.35">
      <c r="A14" s="47" t="s">
        <v>48</v>
      </c>
      <c r="B14" s="48">
        <f>IF($A$4="All years",
    ROUND(SUMIFS(Data!$C$2:$C$2000, Data!$B$2:$B$2000, FIRE0906_working!$A14) / SUM(Data!$C$2:$C$2000), 3),
    ROUND(SUMIFS(Data!$C$2:$C$2000, Data!$A$2:$A$2000, FIRE0906_working!$A$4, Data!$B$2:$B$2000, FIRE0906_working!$A14) / SUMIFS(Data!$C$2:$C$2000, Data!$A$2:$A$2000, FIRE0906_working!$A$4), 3)
)</f>
        <v>1.7000000000000001E-2</v>
      </c>
      <c r="C14" s="49">
        <f>IF($A$4="All years",
    ROUND(SUMIF(Data!$B$2:$B$50000, FIRE0906_working!$A14, Data!$D$2:$D$50000) / SUM(Data!$D$2:$D$50000), 3),
    ROUND(SUMIFS(Data!$D$2:$D$50000, Data!$A$2:$A$50000, FIRE0906_working!$A$4, Data!$B$2:$B$50000, FIRE0906_working!$A14) / SUMIFS(Data!$D$2:$D$50000, Data!$A$2:$A$50000, FIRE0906_working!$A$4), 3)
)</f>
        <v>2.5999999999999999E-2</v>
      </c>
    </row>
    <row r="15" spans="1:9" x14ac:dyDescent="0.35">
      <c r="A15" s="47" t="s">
        <v>49</v>
      </c>
      <c r="B15" s="48">
        <f>IF($A$4="All years",
    ROUND(SUMIFS(Data!$C$2:$C$2000, Data!$B$2:$B$2000, FIRE0906_working!$A15) / SUM(Data!$C$2:$C$2000), 3),
    ROUND(SUMIFS(Data!$C$2:$C$2000, Data!$A$2:$A$2000, FIRE0906_working!$A$4, Data!$B$2:$B$2000, FIRE0906_working!$A15) / SUMIFS(Data!$C$2:$C$2000, Data!$A$2:$A$2000, FIRE0906_working!$A$4), 3)
)</f>
        <v>2.4E-2</v>
      </c>
      <c r="C15" s="49">
        <f>IF($A$4="All years",
    ROUND(SUMIF(Data!$B$2:$B$50000, FIRE0906_working!$A15, Data!$D$2:$D$50000) / SUM(Data!$D$2:$D$50000), 3),
    ROUND(SUMIFS(Data!$D$2:$D$50000, Data!$A$2:$A$50000, FIRE0906_working!$A$4, Data!$B$2:$B$50000, FIRE0906_working!$A15) / SUMIFS(Data!$D$2:$D$50000, Data!$A$2:$A$50000, FIRE0906_working!$A$4), 3)
)</f>
        <v>3.7999999999999999E-2</v>
      </c>
    </row>
    <row r="16" spans="1:9" x14ac:dyDescent="0.35">
      <c r="A16" s="47" t="s">
        <v>50</v>
      </c>
      <c r="B16" s="48">
        <f>IF($A$4="All years",
    ROUND(SUMIFS(Data!$C$2:$C$2000, Data!$B$2:$B$2000, FIRE0906_working!$A16) / SUM(Data!$C$2:$C$2000), 3),
    ROUND(SUMIFS(Data!$C$2:$C$2000, Data!$A$2:$A$2000, FIRE0906_working!$A$4, Data!$B$2:$B$2000, FIRE0906_working!$A16) / SUMIFS(Data!$C$2:$C$2000, Data!$A$2:$A$2000, FIRE0906_working!$A$4), 3)
)</f>
        <v>3.6999999999999998E-2</v>
      </c>
      <c r="C16" s="49">
        <f>IF($A$4="All years",
    ROUND(SUMIF(Data!$B$2:$B$50000, FIRE0906_working!$A16, Data!$D$2:$D$50000) / SUM(Data!$D$2:$D$50000), 3),
    ROUND(SUMIFS(Data!$D$2:$D$50000, Data!$A$2:$A$50000, FIRE0906_working!$A$4, Data!$B$2:$B$50000, FIRE0906_working!$A16) / SUMIFS(Data!$D$2:$D$50000, Data!$A$2:$A$50000, FIRE0906_working!$A$4), 3)
)</f>
        <v>4.9000000000000002E-2</v>
      </c>
    </row>
    <row r="17" spans="1:3" x14ac:dyDescent="0.35">
      <c r="A17" s="47" t="s">
        <v>51</v>
      </c>
      <c r="B17" s="48">
        <f>IF($A$4="All years",
    ROUND(SUMIFS(Data!$C$2:$C$2000, Data!$B$2:$B$2000, FIRE0906_working!$A17) / SUM(Data!$C$2:$C$2000), 3),
    ROUND(SUMIFS(Data!$C$2:$C$2000, Data!$A$2:$A$2000, FIRE0906_working!$A$4, Data!$B$2:$B$2000, FIRE0906_working!$A17) / SUMIFS(Data!$C$2:$C$2000, Data!$A$2:$A$2000, FIRE0906_working!$A$4), 3)
)</f>
        <v>0.05</v>
      </c>
      <c r="C17" s="49">
        <f>IF($A$4="All years",
    ROUND(SUMIF(Data!$B$2:$B$50000, FIRE0906_working!$A17, Data!$D$2:$D$50000) / SUM(Data!$D$2:$D$50000), 3),
    ROUND(SUMIFS(Data!$D$2:$D$50000, Data!$A$2:$A$50000, FIRE0906_working!$A$4, Data!$B$2:$B$50000, FIRE0906_working!$A17) / SUMIFS(Data!$D$2:$D$50000, Data!$A$2:$A$50000, FIRE0906_working!$A$4), 3)
)</f>
        <v>2.9000000000000001E-2</v>
      </c>
    </row>
    <row r="18" spans="1:3" x14ac:dyDescent="0.35">
      <c r="A18" s="47" t="s">
        <v>52</v>
      </c>
      <c r="B18" s="48">
        <f>IF($A$4="All years",
    ROUND(SUMIFS(Data!$C$2:$C$2000, Data!$B$2:$B$2000, FIRE0906_working!$A18) / SUM(Data!$C$2:$C$2000), 3),
    ROUND(SUMIFS(Data!$C$2:$C$2000, Data!$A$2:$A$2000, FIRE0906_working!$A$4, Data!$B$2:$B$2000, FIRE0906_working!$A18) / SUMIFS(Data!$C$2:$C$2000, Data!$A$2:$A$2000, FIRE0906_working!$A$4), 3)
)</f>
        <v>4.4999999999999998E-2</v>
      </c>
      <c r="C18" s="49">
        <f>IF($A$4="All years",
    ROUND(SUMIF(Data!$B$2:$B$50000, FIRE0906_working!$A18, Data!$D$2:$D$50000) / SUM(Data!$D$2:$D$50000), 3),
    ROUND(SUMIFS(Data!$D$2:$D$50000, Data!$A$2:$A$50000, FIRE0906_working!$A$4, Data!$B$2:$B$50000, FIRE0906_working!$A18) / SUMIFS(Data!$D$2:$D$50000, Data!$A$2:$A$50000, FIRE0906_working!$A$4), 3)
)</f>
        <v>3.7999999999999999E-2</v>
      </c>
    </row>
    <row r="19" spans="1:3" x14ac:dyDescent="0.35">
      <c r="A19" s="47" t="s">
        <v>53</v>
      </c>
      <c r="B19" s="48">
        <f>IF($A$4="All years",
    ROUND(SUMIFS(Data!$C$2:$C$2000, Data!$B$2:$B$2000, FIRE0906_working!$A19) / SUM(Data!$C$2:$C$2000), 3),
    ROUND(SUMIFS(Data!$C$2:$C$2000, Data!$A$2:$A$2000, FIRE0906_working!$A$4, Data!$B$2:$B$2000, FIRE0906_working!$A19) / SUMIFS(Data!$C$2:$C$2000, Data!$A$2:$A$2000, FIRE0906_working!$A$4), 3)
)</f>
        <v>4.1000000000000002E-2</v>
      </c>
      <c r="C19" s="49">
        <f>IF($A$4="All years",
    ROUND(SUMIF(Data!$B$2:$B$50000, FIRE0906_working!$A19, Data!$D$2:$D$50000) / SUM(Data!$D$2:$D$50000), 3),
    ROUND(SUMIFS(Data!$D$2:$D$50000, Data!$A$2:$A$50000, FIRE0906_working!$A$4, Data!$B$2:$B$50000, FIRE0906_working!$A19) / SUMIFS(Data!$D$2:$D$50000, Data!$A$2:$A$50000, FIRE0906_working!$A$4), 3)
)</f>
        <v>3.7999999999999999E-2</v>
      </c>
    </row>
    <row r="20" spans="1:3" x14ac:dyDescent="0.35">
      <c r="A20" s="47" t="s">
        <v>54</v>
      </c>
      <c r="B20" s="48">
        <f>IF($A$4="All years",
    ROUND(SUMIFS(Data!$C$2:$C$2000, Data!$B$2:$B$2000, FIRE0906_working!$A20) / SUM(Data!$C$2:$C$2000), 3),
    ROUND(SUMIFS(Data!$C$2:$C$2000, Data!$A$2:$A$2000, FIRE0906_working!$A$4, Data!$B$2:$B$2000, FIRE0906_working!$A20) / SUMIFS(Data!$C$2:$C$2000, Data!$A$2:$A$2000, FIRE0906_working!$A$4), 3)
)</f>
        <v>0.05</v>
      </c>
      <c r="C20" s="49">
        <f>IF($A$4="All years",
    ROUND(SUMIF(Data!$B$2:$B$50000, FIRE0906_working!$A20, Data!$D$2:$D$50000) / SUM(Data!$D$2:$D$50000), 3),
    ROUND(SUMIFS(Data!$D$2:$D$50000, Data!$A$2:$A$50000, FIRE0906_working!$A$4, Data!$B$2:$B$50000, FIRE0906_working!$A20) / SUMIFS(Data!$D$2:$D$50000, Data!$A$2:$A$50000, FIRE0906_working!$A$4), 3)
)</f>
        <v>5.8000000000000003E-2</v>
      </c>
    </row>
    <row r="21" spans="1:3" x14ac:dyDescent="0.35">
      <c r="A21" s="47" t="s">
        <v>55</v>
      </c>
      <c r="B21" s="48">
        <f>IF($A$4="All years",
    ROUND(SUMIFS(Data!$C$2:$C$2000, Data!$B$2:$B$2000, FIRE0906_working!$A21) / SUM(Data!$C$2:$C$2000), 3),
    ROUND(SUMIFS(Data!$C$2:$C$2000, Data!$A$2:$A$2000, FIRE0906_working!$A$4, Data!$B$2:$B$2000, FIRE0906_working!$A21) / SUMIFS(Data!$C$2:$C$2000, Data!$A$2:$A$2000, FIRE0906_working!$A$4), 3)
)</f>
        <v>5.2999999999999999E-2</v>
      </c>
      <c r="C21" s="49">
        <f>IF($A$4="All years",
    ROUND(SUMIF(Data!$B$2:$B$50000, FIRE0906_working!$A21, Data!$D$2:$D$50000) / SUM(Data!$D$2:$D$50000), 3),
    ROUND(SUMIFS(Data!$D$2:$D$50000, Data!$A$2:$A$50000, FIRE0906_working!$A$4, Data!$B$2:$B$50000, FIRE0906_working!$A21) / SUMIFS(Data!$D$2:$D$50000, Data!$A$2:$A$50000, FIRE0906_working!$A$4), 3)
)</f>
        <v>5.8000000000000003E-2</v>
      </c>
    </row>
    <row r="22" spans="1:3" x14ac:dyDescent="0.35">
      <c r="A22" s="47" t="s">
        <v>56</v>
      </c>
      <c r="B22" s="48">
        <f>IF($A$4="All years",
    ROUND(SUMIFS(Data!$C$2:$C$2000, Data!$B$2:$B$2000, FIRE0906_working!$A22) / SUM(Data!$C$2:$C$2000), 3),
    ROUND(SUMIFS(Data!$C$2:$C$2000, Data!$A$2:$A$2000, FIRE0906_working!$A$4, Data!$B$2:$B$2000, FIRE0906_working!$A22) / SUMIFS(Data!$C$2:$C$2000, Data!$A$2:$A$2000, FIRE0906_working!$A$4), 3)
)</f>
        <v>5.6000000000000001E-2</v>
      </c>
      <c r="C22" s="49">
        <f>IF($A$4="All years",
    ROUND(SUMIF(Data!$B$2:$B$50000, FIRE0906_working!$A22, Data!$D$2:$D$50000) / SUM(Data!$D$2:$D$50000), 3),
    ROUND(SUMIFS(Data!$D$2:$D$50000, Data!$A$2:$A$50000, FIRE0906_working!$A$4, Data!$B$2:$B$50000, FIRE0906_working!$A22) / SUMIFS(Data!$D$2:$D$50000, Data!$A$2:$A$50000, FIRE0906_working!$A$4), 3)
)</f>
        <v>4.1000000000000002E-2</v>
      </c>
    </row>
    <row r="23" spans="1:3" x14ac:dyDescent="0.35">
      <c r="A23" s="47" t="s">
        <v>57</v>
      </c>
      <c r="B23" s="48">
        <f>IF($A$4="All years",
    ROUND(SUMIFS(Data!$C$2:$C$2000, Data!$B$2:$B$2000, FIRE0906_working!$A23) / SUM(Data!$C$2:$C$2000), 3),
    ROUND(SUMIFS(Data!$C$2:$C$2000, Data!$A$2:$A$2000, FIRE0906_working!$A$4, Data!$B$2:$B$2000, FIRE0906_working!$A23) / SUMIFS(Data!$C$2:$C$2000, Data!$A$2:$A$2000, FIRE0906_working!$A$4), 3)
)</f>
        <v>5.8000000000000003E-2</v>
      </c>
      <c r="C23" s="49">
        <f>IF($A$4="All years",
    ROUND(SUMIF(Data!$B$2:$B$50000, FIRE0906_working!$A23, Data!$D$2:$D$50000) / SUM(Data!$D$2:$D$50000), 3),
    ROUND(SUMIFS(Data!$D$2:$D$50000, Data!$A$2:$A$50000, FIRE0906_working!$A$4, Data!$B$2:$B$50000, FIRE0906_working!$A23) / SUMIFS(Data!$D$2:$D$50000, Data!$A$2:$A$50000, FIRE0906_working!$A$4), 3)
)</f>
        <v>3.9E-2</v>
      </c>
    </row>
    <row r="24" spans="1:3" x14ac:dyDescent="0.35">
      <c r="A24" s="47" t="s">
        <v>58</v>
      </c>
      <c r="B24" s="48">
        <f>IF($A$4="All years",
    ROUND(SUMIFS(Data!$C$2:$C$2000, Data!$B$2:$B$2000, FIRE0906_working!$A24) / SUM(Data!$C$2:$C$2000), 3),
    ROUND(SUMIFS(Data!$C$2:$C$2000, Data!$A$2:$A$2000, FIRE0906_working!$A$4, Data!$B$2:$B$2000, FIRE0906_working!$A24) / SUMIFS(Data!$C$2:$C$2000, Data!$A$2:$A$2000, FIRE0906_working!$A$4), 3)
)</f>
        <v>6.4000000000000001E-2</v>
      </c>
      <c r="C24" s="49">
        <f>IF($A$4="All years",
    ROUND(SUMIF(Data!$B$2:$B$50000, FIRE0906_working!$A24, Data!$D$2:$D$50000) / SUM(Data!$D$2:$D$50000), 3),
    ROUND(SUMIFS(Data!$D$2:$D$50000, Data!$A$2:$A$50000, FIRE0906_working!$A$4, Data!$B$2:$B$50000, FIRE0906_working!$A24) / SUMIFS(Data!$D$2:$D$50000, Data!$A$2:$A$50000, FIRE0906_working!$A$4), 3)
)</f>
        <v>5.8000000000000003E-2</v>
      </c>
    </row>
    <row r="25" spans="1:3" x14ac:dyDescent="0.35">
      <c r="A25" s="47" t="s">
        <v>59</v>
      </c>
      <c r="B25" s="48">
        <f>IF($A$4="All years",
    ROUND(SUMIFS(Data!$C$2:$C$2000, Data!$B$2:$B$2000, FIRE0906_working!$A25) / SUM(Data!$C$2:$C$2000), 3),
    ROUND(SUMIFS(Data!$C$2:$C$2000, Data!$A$2:$A$2000, FIRE0906_working!$A$4, Data!$B$2:$B$2000, FIRE0906_working!$A25) / SUMIFS(Data!$C$2:$C$2000, Data!$A$2:$A$2000, FIRE0906_working!$A$4), 3)
)</f>
        <v>7.0000000000000007E-2</v>
      </c>
      <c r="C25" s="49">
        <f>IF($A$4="All years",
    ROUND(SUMIF(Data!$B$2:$B$50000, FIRE0906_working!$A25, Data!$D$2:$D$50000) / SUM(Data!$D$2:$D$50000), 3),
    ROUND(SUMIFS(Data!$D$2:$D$50000, Data!$A$2:$A$50000, FIRE0906_working!$A$4, Data!$B$2:$B$50000, FIRE0906_working!$A25) / SUMIFS(Data!$D$2:$D$50000, Data!$A$2:$A$50000, FIRE0906_working!$A$4), 3)
)</f>
        <v>6.0999999999999999E-2</v>
      </c>
    </row>
    <row r="26" spans="1:3" x14ac:dyDescent="0.35">
      <c r="A26" s="47" t="s">
        <v>60</v>
      </c>
      <c r="B26" s="48">
        <f>IF($A$4="All years",
    ROUND(SUMIFS(Data!$C$2:$C$2000, Data!$B$2:$B$2000, FIRE0906_working!$A26) / SUM(Data!$C$2:$C$2000), 3),
    ROUND(SUMIFS(Data!$C$2:$C$2000, Data!$A$2:$A$2000, FIRE0906_working!$A$4, Data!$B$2:$B$2000, FIRE0906_working!$A26) / SUMIFS(Data!$C$2:$C$2000, Data!$A$2:$A$2000, FIRE0906_working!$A$4), 3)
)</f>
        <v>7.0000000000000007E-2</v>
      </c>
      <c r="C26" s="49">
        <f>IF($A$4="All years",
    ROUND(SUMIF(Data!$B$2:$B$50000, FIRE0906_working!$A26, Data!$D$2:$D$50000) / SUM(Data!$D$2:$D$50000), 3),
    ROUND(SUMIFS(Data!$D$2:$D$50000, Data!$A$2:$A$50000, FIRE0906_working!$A$4, Data!$B$2:$B$50000, FIRE0906_working!$A26) / SUMIFS(Data!$D$2:$D$50000, Data!$A$2:$A$50000, FIRE0906_working!$A$4), 3)
)</f>
        <v>5.5E-2</v>
      </c>
    </row>
    <row r="27" spans="1:3" x14ac:dyDescent="0.35">
      <c r="A27" s="47" t="s">
        <v>61</v>
      </c>
      <c r="B27" s="48">
        <f>IF($A$4="All years",
    ROUND(SUMIFS(Data!$C$2:$C$2000, Data!$B$2:$B$2000, FIRE0906_working!$A27) / SUM(Data!$C$2:$C$2000), 3),
    ROUND(SUMIFS(Data!$C$2:$C$2000, Data!$A$2:$A$2000, FIRE0906_working!$A$4, Data!$B$2:$B$2000, FIRE0906_working!$A27) / SUMIFS(Data!$C$2:$C$2000, Data!$A$2:$A$2000, FIRE0906_working!$A$4), 3)
)</f>
        <v>6.3E-2</v>
      </c>
      <c r="C27" s="49">
        <f>IF($A$4="All years",
    ROUND(SUMIF(Data!$B$2:$B$50000, FIRE0906_working!$A27, Data!$D$2:$D$50000) / SUM(Data!$D$2:$D$50000), 3),
    ROUND(SUMIFS(Data!$D$2:$D$50000, Data!$A$2:$A$50000, FIRE0906_working!$A$4, Data!$B$2:$B$50000, FIRE0906_working!$A27) / SUMIFS(Data!$D$2:$D$50000, Data!$A$2:$A$50000, FIRE0906_working!$A$4), 3)
)</f>
        <v>4.9000000000000002E-2</v>
      </c>
    </row>
    <row r="28" spans="1:3" x14ac:dyDescent="0.35">
      <c r="A28" s="47" t="s">
        <v>62</v>
      </c>
      <c r="B28" s="48">
        <f>IF($A$4="All years",
    ROUND(SUMIFS(Data!$C$2:$C$2000, Data!$B$2:$B$2000, FIRE0906_working!$A28) / SUM(Data!$C$2:$C$2000), 3),
    ROUND(SUMIFS(Data!$C$2:$C$2000, Data!$A$2:$A$2000, FIRE0906_working!$A$4, Data!$B$2:$B$2000, FIRE0906_working!$A28) / SUMIFS(Data!$C$2:$C$2000, Data!$A$2:$A$2000, FIRE0906_working!$A$4), 3)
)</f>
        <v>5.2999999999999999E-2</v>
      </c>
      <c r="C28" s="49">
        <f>IF($A$4="All years",
    ROUND(SUMIF(Data!$B$2:$B$50000, FIRE0906_working!$A28, Data!$D$2:$D$50000) / SUM(Data!$D$2:$D$50000), 3),
    ROUND(SUMIFS(Data!$D$2:$D$50000, Data!$A$2:$A$50000, FIRE0906_working!$A$4, Data!$B$2:$B$50000, FIRE0906_working!$A28) / SUMIFS(Data!$D$2:$D$50000, Data!$A$2:$A$50000, FIRE0906_working!$A$4), 3)
)</f>
        <v>4.2999999999999997E-2</v>
      </c>
    </row>
    <row r="29" spans="1:3" x14ac:dyDescent="0.35">
      <c r="A29" s="47" t="s">
        <v>63</v>
      </c>
      <c r="B29" s="48">
        <f>IF($A$4="All years",
    ROUND(SUMIFS(Data!$C$2:$C$2000, Data!$B$2:$B$2000, FIRE0906_working!$A29) / SUM(Data!$C$2:$C$2000), 3),
    ROUND(SUMIFS(Data!$C$2:$C$2000, Data!$A$2:$A$2000, FIRE0906_working!$A$4, Data!$B$2:$B$2000, FIRE0906_working!$A29) / SUMIFS(Data!$C$2:$C$2000, Data!$A$2:$A$2000, FIRE0906_working!$A$4), 3)
)</f>
        <v>4.3999999999999997E-2</v>
      </c>
      <c r="C29" s="49">
        <f>IF($A$4="All years",
    ROUND(SUMIF(Data!$B$2:$B$50000, FIRE0906_working!$A29, Data!$D$2:$D$50000) / SUM(Data!$D$2:$D$50000), 3),
    ROUND(SUMIFS(Data!$D$2:$D$50000, Data!$A$2:$A$50000, FIRE0906_working!$A$4, Data!$B$2:$B$50000, FIRE0906_working!$A29) / SUMIFS(Data!$D$2:$D$50000, Data!$A$2:$A$50000, FIRE0906_working!$A$4), 3)
)</f>
        <v>4.5999999999999999E-2</v>
      </c>
    </row>
    <row r="30" spans="1:3" x14ac:dyDescent="0.35">
      <c r="A30" s="47" t="s">
        <v>64</v>
      </c>
      <c r="B30" s="48">
        <f>IF($A$4="All years",
    ROUND(SUMIFS(Data!$C$2:$C$2000, Data!$B$2:$B$2000, FIRE0906_working!$A30) / SUM(Data!$C$2:$C$2000), 3),
    ROUND(SUMIFS(Data!$C$2:$C$2000, Data!$A$2:$A$2000, FIRE0906_working!$A$4, Data!$B$2:$B$2000, FIRE0906_working!$A30) / SUMIFS(Data!$C$2:$C$2000, Data!$A$2:$A$2000, FIRE0906_working!$A$4), 3)
)</f>
        <v>0.04</v>
      </c>
      <c r="C30" s="49">
        <f>IF($A$4="All years",
    ROUND(SUMIF(Data!$B$2:$B$50000, FIRE0906_working!$A30, Data!$D$2:$D$50000) / SUM(Data!$D$2:$D$50000), 3),
    ROUND(SUMIFS(Data!$D$2:$D$50000, Data!$A$2:$A$50000, FIRE0906_working!$A$4, Data!$B$2:$B$50000, FIRE0906_working!$A30) / SUMIFS(Data!$D$2:$D$50000, Data!$A$2:$A$50000, FIRE0906_working!$A$4), 3)
)</f>
        <v>3.9E-2</v>
      </c>
    </row>
    <row r="31" spans="1:3" x14ac:dyDescent="0.35">
      <c r="A31" s="47" t="s">
        <v>65</v>
      </c>
      <c r="B31" s="48">
        <f>IF($A$4="All years",
    ROUND(SUMIFS(Data!$C$2:$C$2000, Data!$B$2:$B$2000, FIRE0906_working!$A31) / SUM(Data!$C$2:$C$2000), 3),
    ROUND(SUMIFS(Data!$C$2:$C$2000, Data!$A$2:$A$2000, FIRE0906_working!$A$4, Data!$B$2:$B$2000, FIRE0906_working!$A31) / SUMIFS(Data!$C$2:$C$2000, Data!$A$2:$A$2000, FIRE0906_working!$A$4), 3)
)</f>
        <v>0.04</v>
      </c>
      <c r="C31" s="49">
        <f>IF($A$4="All years",
    ROUND(SUMIF(Data!$B$2:$B$50000, FIRE0906_working!$A31, Data!$D$2:$D$50000) / SUM(Data!$D$2:$D$50000), 3),
    ROUND(SUMIFS(Data!$D$2:$D$50000, Data!$A$2:$A$50000, FIRE0906_working!$A$4, Data!$B$2:$B$50000, FIRE0906_working!$A31) / SUMIFS(Data!$D$2:$D$50000, Data!$A$2:$A$50000, FIRE0906_working!$A$4), 3)
)</f>
        <v>6.7000000000000004E-2</v>
      </c>
    </row>
    <row r="32" spans="1:3" x14ac:dyDescent="0.35">
      <c r="A32" s="47" t="s">
        <v>66</v>
      </c>
      <c r="B32" s="48">
        <f>IF($A$4="All years",
    ROUND(SUMIFS(Data!$C$2:$C$2000, Data!$B$2:$B$2000, FIRE0906_working!$A32) / SUM(Data!$C$2:$C$2000), 3),
    ROUND(SUMIFS(Data!$C$2:$C$2000, Data!$A$2:$A$2000, FIRE0906_working!$A$4, Data!$B$2:$B$2000, FIRE0906_working!$A32) / SUMIFS(Data!$C$2:$C$2000, Data!$A$2:$A$2000, FIRE0906_working!$A$4), 3)
)</f>
        <v>3.5000000000000003E-2</v>
      </c>
      <c r="C32" s="49">
        <f>IF($A$4="All years",
    ROUND(SUMIF(Data!$B$2:$B$50000, FIRE0906_working!$A32, Data!$D$2:$D$50000) / SUM(Data!$D$2:$D$50000), 3),
    ROUND(SUMIFS(Data!$D$2:$D$50000, Data!$A$2:$A$50000, FIRE0906_working!$A$4, Data!$B$2:$B$50000, FIRE0906_working!$A32) / SUMIFS(Data!$D$2:$D$50000, Data!$A$2:$A$50000, FIRE0906_working!$A$4), 3)
)</f>
        <v>4.2999999999999997E-2</v>
      </c>
    </row>
  </sheetData>
  <mergeCells count="4">
    <mergeCell ref="A1:C1"/>
    <mergeCell ref="A3:C3"/>
    <mergeCell ref="A4:C4"/>
    <mergeCell ref="B7:C7"/>
  </mergeCells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e2bfa7b6474897ab4a53f76ea236c7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HOMigrated xmlns="f2aea08d-7fae-41c6-92ff-91df552a059b">false</HOMigrated>
    <TaxCatchAllLabel xmlns="f2aea08d-7fae-41c6-92ff-91df552a059b" xsi:nil="true"/>
    <lcf76f155ced4ddcb4097134ff3c332f xmlns="f8e9d96c-a07e-4933-9220-38ca5ec96d4e">
      <Terms xmlns="http://schemas.microsoft.com/office/infopath/2007/PartnerControls"/>
    </lcf76f155ced4ddcb4097134ff3c332f>
    <TaxCatchAll xmlns="f2aea08d-7fae-41c6-92ff-91df552a059b">
      <Value>3</Value>
      <Value>2</Value>
      <Value>1</Value>
    </TaxCatchAll>
    <HOworkspaceType xmlns="f2aea08d-7fae-41c6-92ff-91df552a059b">Continuous Teamwork</HOworkspaceType>
    <id2a76e1917c4be6961e12b425f7925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Police and Fire Analysis Unit (A)</TermName>
          <TermId xmlns="http://schemas.microsoft.com/office/infopath/2007/PartnerControls">755c0ad7-1cd3-4e30-b1c3-86b5a4ff9bf7</TermId>
        </TermInfo>
      </Terms>
    </id2a76e1917c4be6961e12b425f79256>
    <ie640504e2964b25856743efbfa846d6 xmlns="f2aea08d-7fae-41c6-92ff-91df552a059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ie640504e2964b25856743efbfa846d6>
    <i8d248d2f27048728597da4d9cc9bde9 xmlns="f2aea08d-7fae-41c6-92ff-91df552a05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HO document" ma:contentTypeID="0x010100B49A4B2752467149B314925194543C540100BA87D6D06E82E64EBECCFEC12E2E263E" ma:contentTypeVersion="39" ma:contentTypeDescription="Create a new document." ma:contentTypeScope="" ma:versionID="4053f13473cb00324e3de9a3a5f91392">
  <xsd:schema xmlns:xsd="http://www.w3.org/2001/XMLSchema" xmlns:xs="http://www.w3.org/2001/XMLSchema" xmlns:p="http://schemas.microsoft.com/office/2006/metadata/properties" xmlns:ns2="f2aea08d-7fae-41c6-92ff-91df552a059b" xmlns:ns3="f8e9d96c-a07e-4933-9220-38ca5ec96d4e" targetNamespace="http://schemas.microsoft.com/office/2006/metadata/properties" ma:root="true" ma:fieldsID="4e52acdd8ca7219d4ee7b5eee5324447" ns2:_="" ns3:_="">
    <xsd:import namespace="f2aea08d-7fae-41c6-92ff-91df552a059b"/>
    <xsd:import namespace="f8e9d96c-a07e-4933-9220-38ca5ec96d4e"/>
    <xsd:element name="properties">
      <xsd:complexType>
        <xsd:sequence>
          <xsd:element name="documentManagement">
            <xsd:complexType>
              <xsd:all>
                <xsd:element ref="ns2:i8d248d2f27048728597da4d9cc9bde9" minOccurs="0"/>
                <xsd:element ref="ns2:TaxCatchAll" minOccurs="0"/>
                <xsd:element ref="ns2:HOworkspaceType" minOccurs="0"/>
                <xsd:element ref="ns2:HOMigrated" minOccurs="0"/>
                <xsd:element ref="ns2:TaxCatchAllLabel" minOccurs="0"/>
                <xsd:element ref="ns2:ie640504e2964b25856743efbfa846d6" minOccurs="0"/>
                <xsd:element ref="ns2:id2a76e1917c4be6961e12b425f79256" minOccurs="0"/>
                <xsd:element ref="ns2:lae2bfa7b6474897ab4a53f76ea236c7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ea08d-7fae-41c6-92ff-91df552a059b" elementFormDefault="qualified">
    <xsd:import namespace="http://schemas.microsoft.com/office/2006/documentManagement/types"/>
    <xsd:import namespace="http://schemas.microsoft.com/office/infopath/2007/PartnerControls"/>
    <xsd:element name="i8d248d2f27048728597da4d9cc9bde9" ma:index="8" nillable="true" ma:displayName="Government Security Classification_0" ma:hidden="true" ma:internalName="i8d248d2f27048728597da4d9cc9bde9" ma:readOnly="false">
      <xsd:simpleType>
        <xsd:restriction base="dms:Note"/>
      </xsd:simpleType>
    </xsd:element>
    <xsd:element name="TaxCatchAll" ma:index="9" nillable="true" ma:displayName="Taxonomy Catch All Column" ma:hidden="true" ma:list="{1d06f445-af8f-4fa1-b139-95757d447b16}" ma:internalName="TaxCatchAll" ma:readOnly="false" ma:showField="CatchAllData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OworkspaceType" ma:index="13" nillable="true" ma:displayName="Workspace Type" ma:default="Continuous Teamwork" ma:internalName="HOworkspaceType" ma:readOnly="false">
      <xsd:simpleType>
        <xsd:restriction base="dms:Text"/>
      </xsd:simpleType>
    </xsd:element>
    <xsd:element name="HOMigrated" ma:index="14" nillable="true" ma:displayName="Migrated" ma:default="0" ma:internalName="HOMigrated" ma:readOnly="false">
      <xsd:simpleType>
        <xsd:restriction base="dms:Boolean"/>
      </xsd:simpleType>
    </xsd:element>
    <xsd:element name="TaxCatchAllLabel" ma:index="15" nillable="true" ma:displayName="Taxonomy Catch All Column1" ma:hidden="true" ma:list="{1d06f445-af8f-4fa1-b139-95757d447b16}" ma:internalName="TaxCatchAllLabel" ma:readOnly="false" ma:showField="CatchAllDataLabel" ma:web="f2aea08d-7fae-41c6-92ff-91df552a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e640504e2964b25856743efbfa846d6" ma:index="16" ma:taxonomy="true" ma:internalName="ie640504e2964b25856743efbfa846d6" ma:taxonomyFieldName="HOCopyrightLevel" ma:displayName="Copyright level" ma:readOnly="false" ma:default="2;#Crown|69589897-2828-4761-976e-717fd8e631c9" ma:fieldId="{cf401361-b24e-474c-b011-be6eb76c0e76}" ma:sspId="756ca3a0-e5c0-40d7-8522-e7aae8be603d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2a76e1917c4be6961e12b425f79256" ma:index="17" nillable="true" ma:taxonomy="true" ma:internalName="id2a76e1917c4be6961e12b425f79256" ma:taxonomyFieldName="HOBusinessUnit" ma:displayName="Business unit" ma:readOnly="false" ma:default="1;#Police and Fire Analysis Unit (A)|755c0ad7-1cd3-4e30-b1c3-86b5a4ff9bf7" ma:fieldId="{3b5e598a-f171-4153-9648-acf311d7477b}" ma:sspId="756ca3a0-e5c0-40d7-8522-e7aae8be603d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e2bfa7b6474897ab4a53f76ea236c7" ma:index="18" ma:taxonomy="true" ma:internalName="lae2bfa7b6474897ab4a53f76ea236c7" ma:taxonomyFieldName="HOGovernmentSecurityClassification" ma:displayName="Government Security Classification" ma:readOnly="false" ma:default="3;#Official|14c80daa-741b-422c-9722-f71693c9ede4" ma:fieldId="{5ae2bfa7-b647-4897-ab4a-53f76ea236c7}" ma:sspId="756ca3a0-e5c0-40d7-8522-e7aae8be603d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e9d96c-a07e-4933-9220-38ca5ec96d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D6175-ACCB-4BDB-A486-A0DCBAA38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49D-E1EB-4CF6-8130-498DECF6EBE8}">
  <ds:schemaRefs>
    <ds:schemaRef ds:uri="http://schemas.microsoft.com/office/2006/metadata/properties"/>
    <ds:schemaRef ds:uri="http://schemas.microsoft.com/office/infopath/2007/PartnerControls"/>
    <ds:schemaRef ds:uri="f2aea08d-7fae-41c6-92ff-91df552a059b"/>
    <ds:schemaRef ds:uri="f8e9d96c-a07e-4933-9220-38ca5ec96d4e"/>
  </ds:schemaRefs>
</ds:datastoreItem>
</file>

<file path=customXml/itemProps3.xml><?xml version="1.0" encoding="utf-8"?>
<ds:datastoreItem xmlns:ds="http://schemas.openxmlformats.org/officeDocument/2006/customXml" ds:itemID="{365F744B-E59E-4296-AD85-C40E5BC99C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ea08d-7fae-41c6-92ff-91df552a059b"/>
    <ds:schemaRef ds:uri="f8e9d96c-a07e-4933-9220-38ca5ec9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Config</vt:lpstr>
      <vt:lpstr>Cover_sheet</vt:lpstr>
      <vt:lpstr>Contents</vt:lpstr>
      <vt:lpstr>Data</vt:lpstr>
      <vt:lpstr>FIRE0906</vt:lpstr>
      <vt:lpstr>FIRE0906_working</vt:lpstr>
      <vt:lpstr>Contents!Print_Area</vt:lpstr>
      <vt:lpstr>FIRE0906!Print_Area</vt:lpstr>
      <vt:lpstr>FIRE0906!Print_Titles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2025-07-28T15:32:51Z</dcterms:created>
  <dcterms:modified xsi:type="dcterms:W3CDTF">2025-09-18T10:10:34Z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0x010100B49A4B2752467149B314925194543C540100BA87D6D06E82E64EBECCFEC12E2E263E</vt:lpwstr>
  </property>
  <property fmtid="{D5CDD505-2E9C-101B-9397-08002B2CF9AE}" pid="4" name="HOCopyrightLevel">
    <vt:lpwstr>2;#Crown|69589897-2828-4761-976e-717fd8e631c9</vt:lpwstr>
  </property>
  <property fmtid="{D5CDD505-2E9C-101B-9397-08002B2CF9AE}" pid="5" name="HOGovernmentSecurityClassification">
    <vt:lpwstr>3;#Official|14c80daa-741b-422c-9722-f71693c9ede4</vt:lpwstr>
  </property>
  <property fmtid="{D5CDD505-2E9C-101B-9397-08002B2CF9AE}" pid="6" name="HOSiteType">
    <vt:lpwstr>2;#Service Management – Significant|7857f63c-dacd-48aa-8ddf-58f3ef15ab94</vt:lpwstr>
  </property>
  <property fmtid="{D5CDD505-2E9C-101B-9397-08002B2CF9AE}" pid="7" name="HOBusinessUnit">
    <vt:lpwstr>1;#Police and Fire Analysis Unit (A)|755c0ad7-1cd3-4e30-b1c3-86b5a4ff9bf7</vt:lpwstr>
  </property>
</Properties>
</file>