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4_{FDA0DD80-9DD8-4D5F-A9E5-46A3536FC654}" xr6:coauthVersionLast="47" xr6:coauthVersionMax="47" xr10:uidLastSave="{00000000-0000-0000-0000-000000000000}"/>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0" r:id="rId9"/>
    <sheet name="Supplementary_table_8" sheetId="11" r:id="rId10"/>
    <sheet name="Supplementary_table_9" sheetId="12" r:id="rId11"/>
    <sheet name="Supplementary_table_10" sheetId="13" r:id="rId12"/>
    <sheet name="Supplementary_table_11" sheetId="14" r:id="rId13"/>
    <sheet name="Supplementary_table_12" sheetId="15" r:id="rId14"/>
    <sheet name="Supplementary_table_13" sheetId="16" r:id="rId15"/>
    <sheet name="Supplementary_table_14" sheetId="17" r:id="rId16"/>
    <sheet name="Supplementary_table_15" sheetId="18" r:id="rId17"/>
    <sheet name="Supplementary_table_16" sheetId="19" r:id="rId18"/>
    <sheet name="Supplementary_table_17" sheetId="20" r:id="rId19"/>
    <sheet name="Supplementary_table_18" sheetId="21" r:id="rId20"/>
    <sheet name="Supplementary_table_19" sheetId="22" r:id="rId21"/>
    <sheet name="Supplementary_table_20" sheetId="23" r:id="rId22"/>
    <sheet name="Supplementary_table_21" sheetId="24" r:id="rId23"/>
    <sheet name="Supplementary_table_22" sheetId="25" r:id="rId24"/>
    <sheet name="Supplementary_table_23" sheetId="26" r:id="rId25"/>
    <sheet name="Supplementary_table_24" sheetId="28" r:id="rId26"/>
    <sheet name="Supplementary_table_25" sheetId="29" r:id="rId27"/>
    <sheet name="Supplementary_table_26" sheetId="30" r:id="rId28"/>
    <sheet name="Supplementary_table_27" sheetId="31" r:id="rId29"/>
    <sheet name="Supplementary_table_28" sheetId="32" r:id="rId30"/>
    <sheet name="Supplementary_table_29" sheetId="33" r:id="rId31"/>
    <sheet name="Supplementary_table_30" sheetId="34" r:id="rId32"/>
    <sheet name="Supplementary_table_31" sheetId="35" r:id="rId33"/>
    <sheet name="Supplementary_table_32" sheetId="36" r:id="rId34"/>
    <sheet name="Supplementary_table_33" sheetId="37" r:id="rId35"/>
    <sheet name="Supplementary_table_34" sheetId="38" r:id="rId36"/>
    <sheet name="Supplementary_table_35" sheetId="39" r:id="rId37"/>
    <sheet name="Supplementary_table_36" sheetId="40" r:id="rId38"/>
    <sheet name="Supplementary_table_37" sheetId="41" r:id="rId39"/>
    <sheet name="Supplementary_table_38" sheetId="42" r:id="rId40"/>
  </sheet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<sst xmlns="http://schemas.openxmlformats.org/spreadsheetml/2006/main" count="3020" uniqueCount="398">
  <si>
    <t>Tuberculosis annual regional report</t>
  </si>
  <si>
    <t>This report from the UK Health Security Agency (UKHSA) presents people with TB disease notified to the National Tuberculosis Surveillance System (NTBS). It aims to describe the epidemiology of TB in Yorkshire and the Humber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</si>
  <si>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</si>
  <si>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</si>
  <si>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</si>
  <si>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</si>
  <si>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</si>
  <si>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</si>
  <si>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</si>
  <si>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</si>
  <si>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Yorkshire and the Humber, 2001 to 2023</t>
  </si>
  <si>
    <t>This data refers to figure 1 in the Yorkshire and the Humber TB report for 2023</t>
  </si>
  <si>
    <t>Supplementary Table 2. TB notification rates per 100,000 population per year, Yorkshire and the Humber, 2001 to 2023</t>
  </si>
  <si>
    <t>This data refers to figure 2 in the Yorkshire and the Humber TB report for 2023</t>
  </si>
  <si>
    <t>This data refers to figure 3 in the Yorkshire and the Humber TB report for 2023</t>
  </si>
  <si>
    <t>Supplementary Table 4. TB notification rate per 100,000 population by upper tier local authority, Yorkshire and the Humber, 2001 to 2023</t>
  </si>
  <si>
    <t>This data refers to figure 4 in the Yorkshire and the Humber TB report for 2023</t>
  </si>
  <si>
    <t>Supplementary Table 5. TB notification rate per 100,000 population by upper tier local authority, Yorkshire and the Humber, 2023</t>
  </si>
  <si>
    <t>This data refers to figure 5 in the Yorkshire and the Humber TB report for 2023</t>
  </si>
  <si>
    <t>This data refers to figure 6 in the Yorkshire and the Humber TB report for 2023</t>
  </si>
  <si>
    <t>This data refers to figure 7 in the Yorkshire and the Humber TB report for 2023</t>
  </si>
  <si>
    <t>This data refers to figure 8 in the Yorkshire and the Humber TB report for 2023</t>
  </si>
  <si>
    <t>This data refers to figure 9 in the Yorkshire and the Humber TB report for 2023</t>
  </si>
  <si>
    <t>This data refers to figure 10 in the Yorkshire and the Humber TB report for 2023</t>
  </si>
  <si>
    <t>Supplementary Table 11. Numbers of TB notifications for the most common countries of birth for people with TB born outside the UK, Yorkshire and the Humber, 2013 to 2023</t>
  </si>
  <si>
    <t>This data refers to figure 11 in the Yorkshire and the Humber TB report for 2023</t>
  </si>
  <si>
    <t>Supplementary Table 12. Number of TB notifications in ethnic groups by place of birth (UK and non-UK born), Yorkshire and the Humber, 2023</t>
  </si>
  <si>
    <t>This data refers to figure 12 in the Yorkshire and the Humber TB report for 2023</t>
  </si>
  <si>
    <t>Supplementary Table 13. Number of TB notifications in ethnic groups by place of birth (UK and non-UK born), Yorkshire and the Humber, 2001 to 2023</t>
  </si>
  <si>
    <t>This data refers to figure 13 in the Yorkshire and the Humber TB report for 2023</t>
  </si>
  <si>
    <t>Supplementary Table 14. Proportion of people notified with pulmonary TB, Yorkshire and the Humber, 2013 to 2023</t>
  </si>
  <si>
    <t>This data refers to figure 14 in the Yorkshire and the Humber TB report for 2023</t>
  </si>
  <si>
    <t>Supplementary Table 15. Proportion of people with TB offered an HIV test by year, Yorkshire and the Humber, 2018 to 2023</t>
  </si>
  <si>
    <t>This data refers to figure 15 in the Yorkshire and the Humber TB report for 2023</t>
  </si>
  <si>
    <t>Supplementary Table 16. Proportion of people with TB aged 15 years or over with at least one social risk factor (SRF), Yorkshire and the Humber, 2018 to 2023</t>
  </si>
  <si>
    <t>This data refers to figure 16 in the Yorkshire and the Humber TB report for 2023</t>
  </si>
  <si>
    <t>Supplementary Table 17. TB notification rate per 100,000 population by deprivation decile, Yorkshire and the Humber, 2023</t>
  </si>
  <si>
    <t>This data refers to figure 17 in the Yorkshire and the Humber TB report for 2023</t>
  </si>
  <si>
    <t>Supplementary Table 18. Proportion of people notified with pulmonary TB who were culture confirmed, Yorkshire and the Humber, 2017 to 2023</t>
  </si>
  <si>
    <t>This data refers to figure 18 in the Yorkshire and the Humber TB report for 2023</t>
  </si>
  <si>
    <t>Supplementary Table 19. Proportion of people culture confirmed with TB with first line drug results, Yorkshire and the Humber, 2017 to 2023</t>
  </si>
  <si>
    <t>This data refers to figure 19 in the Yorkshire and the Humber TB report for 2023</t>
  </si>
  <si>
    <t>Supplementary Table 20. Proportion of people notified with culture confirmed TB with initial resistance to any first line drug, Yorkshire and the Humber, 2017 to 2023</t>
  </si>
  <si>
    <t>This data refers to figure 20 in the Yorkshire and the Humber TB report for 2023</t>
  </si>
  <si>
    <t>This data refers to figure 21 in the Yorkshire and the Humber TB report for 2023</t>
  </si>
  <si>
    <t>This data refers to figure 22 in the Yorkshire and the Humber TB report for 2023</t>
  </si>
  <si>
    <t>Supplementary Table 23. Number of TB notifications in UK born children aged under 15 years, Yorkshire and the Humber, 2001 to 2023</t>
  </si>
  <si>
    <t>This data refers to figure 23 in the Yorkshire and the Humber TB report for 2023</t>
  </si>
  <si>
    <t>This data refers to figure 24 in the Yorkshire and the Humber TB report for 2023</t>
  </si>
  <si>
    <t>This data refers to figure 25 in the Yorkshire and the Humber TB report for 2023</t>
  </si>
  <si>
    <t>This data refers to figure 26 in the Yorkshire and the Humber TB report for 2023</t>
  </si>
  <si>
    <t>This data refers to figure 27 in the Yorkshire and the Humber TB report for 2023</t>
  </si>
  <si>
    <t>This data refers to figure 28 in the Yorkshire and the Humber TB report for 2023</t>
  </si>
  <si>
    <t>This data refers to figure 29 in the Yorkshire and the Humber TB report for 2023</t>
  </si>
  <si>
    <t>This data refers to figure 30 in the Yorkshire and the Humber TB report for 2023</t>
  </si>
  <si>
    <t>This data refers to figure 31 in the Yorkshire and the Humber TB report for 2023</t>
  </si>
  <si>
    <t>This data refers to figure 32 in the Yorkshire and the Humber TB report for 2023</t>
  </si>
  <si>
    <t>This data refers to figure 33 in the Yorkshire and the Humber TB report for 2023</t>
  </si>
  <si>
    <t>This data is not included in the Yorkshire and the Humber TB report for 2023 and is an additional table</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</si>
  <si>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</si>
  <si>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</si>
  <si>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</si>
  <si>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</si>
  <si>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</si>
  <si>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</si>
  <si>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</si>
  <si>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</si>
  <si>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</si>
  <si>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</si>
  <si>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</si>
  <si>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</si>
  <si>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</si>
  <si>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</si>
  <si>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</si>
  <si>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</si>
  <si>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</si>
  <si>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</si>
  <si>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</si>
  <si>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</si>
  <si>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</si>
  <si>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</si>
  <si>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</si>
  <si>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</si>
  <si>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</si>
  <si>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</si>
  <si>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</si>
  <si>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</si>
  <si>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</si>
  <si>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</si>
  <si>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</si>
  <si>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</si>
  <si>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8.1</t>
  </si>
  <si>
    <t>7.4</t>
  </si>
  <si>
    <t>8.9</t>
  </si>
  <si>
    <t>TB notification rate</t>
  </si>
  <si>
    <t>[x]</t>
  </si>
  <si>
    <t>Required rate</t>
  </si>
  <si>
    <t>7.8</t>
  </si>
  <si>
    <t>7.0</t>
  </si>
  <si>
    <t>8.5</t>
  </si>
  <si>
    <t>6.3</t>
  </si>
  <si>
    <t>5.7</t>
  </si>
  <si>
    <t>6.4</t>
  </si>
  <si>
    <t>5.8</t>
  </si>
  <si>
    <t>7.2</t>
  </si>
  <si>
    <t>6.5</t>
  </si>
  <si>
    <t>6.7</t>
  </si>
  <si>
    <t>5.2</t>
  </si>
  <si>
    <t>4.6</t>
  </si>
  <si>
    <t>5.9</t>
  </si>
  <si>
    <t>6.0</t>
  </si>
  <si>
    <t>5.3</t>
  </si>
  <si>
    <t>6.6</t>
  </si>
  <si>
    <t>5.5</t>
  </si>
  <si>
    <t>4.9</t>
  </si>
  <si>
    <t>6.2</t>
  </si>
  <si>
    <t>5.6</t>
  </si>
  <si>
    <t>7.1</t>
  </si>
  <si>
    <t>Upper tier local authority</t>
  </si>
  <si>
    <t>Barnsley</t>
  </si>
  <si>
    <t>Bradford</t>
  </si>
  <si>
    <t>Calderdale</t>
  </si>
  <si>
    <t>Doncaster</t>
  </si>
  <si>
    <t>East Riding of Yorkshire</t>
  </si>
  <si>
    <t>Kingston upon Hull, City of</t>
  </si>
  <si>
    <t>Kirklees</t>
  </si>
  <si>
    <t>Leeds</t>
  </si>
  <si>
    <t>North East Lincolnshire</t>
  </si>
  <si>
    <t>North Lincolnshire</t>
  </si>
  <si>
    <t>North Yorkshire</t>
  </si>
  <si>
    <t>Rotherham</t>
  </si>
  <si>
    <t>Sheffield</t>
  </si>
  <si>
    <t>Wakefield</t>
  </si>
  <si>
    <t>York</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</si>
  <si>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</si>
  <si>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</si>
  <si>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</si>
  <si>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</si>
  <si>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</si>
  <si>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</si>
  <si>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</si>
  <si>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</si>
  <si>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</si>
  <si>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</si>
  <si>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</si>
  <si>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</si>
  <si>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</si>
  <si>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</si>
  <si>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TB notification rate (per 100,000)</t>
  </si>
  <si>
    <t>0.3</t>
  </si>
  <si>
    <t>0.0</t>
  </si>
  <si>
    <t>1.8</t>
  </si>
  <si>
    <t>0.9</t>
  </si>
  <si>
    <t>0.2</t>
  </si>
  <si>
    <t>2.8</t>
  </si>
  <si>
    <t>2.1</t>
  </si>
  <si>
    <t>0.8</t>
  </si>
  <si>
    <t>4.3</t>
  </si>
  <si>
    <t>3.4</t>
  </si>
  <si>
    <t>8.3</t>
  </si>
  <si>
    <t>11.9</t>
  </si>
  <si>
    <t>15.2</t>
  </si>
  <si>
    <t>11.4</t>
  </si>
  <si>
    <t>19.8</t>
  </si>
  <si>
    <t>11.7</t>
  </si>
  <si>
    <t>12.6</t>
  </si>
  <si>
    <t>9.2</t>
  </si>
  <si>
    <t>16.8</t>
  </si>
  <si>
    <t>8.8</t>
  </si>
  <si>
    <t>14.7</t>
  </si>
  <si>
    <t>10.8</t>
  </si>
  <si>
    <t>19.5</t>
  </si>
  <si>
    <t>0.7</t>
  </si>
  <si>
    <t>3.8</t>
  </si>
  <si>
    <t>8.4</t>
  </si>
  <si>
    <t>3.5</t>
  </si>
  <si>
    <t>9.1</t>
  </si>
  <si>
    <t>3.9</t>
  </si>
  <si>
    <t>9.9</t>
  </si>
  <si>
    <t>2.7</t>
  </si>
  <si>
    <t>1.1</t>
  </si>
  <si>
    <t>1.7</t>
  </si>
  <si>
    <t>3.6</t>
  </si>
  <si>
    <t>1.3</t>
  </si>
  <si>
    <t>2.4</t>
  </si>
  <si>
    <t>12.4</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</si>
  <si>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</si>
  <si>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</si>
  <si>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</si>
  <si>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</si>
  <si>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</si>
  <si>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</si>
  <si>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</si>
  <si>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</si>
  <si>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</si>
  <si>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</si>
  <si>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</si>
  <si>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</si>
  <si>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</si>
  <si>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33.2</t>
  </si>
  <si>
    <t>2 to 5 years</t>
  </si>
  <si>
    <t>19.4</t>
  </si>
  <si>
    <t>6 to 10 years</t>
  </si>
  <si>
    <t>10.1</t>
  </si>
  <si>
    <t>11 or more years</t>
  </si>
  <si>
    <t>37.3</t>
  </si>
  <si>
    <t>30.0</t>
  </si>
  <si>
    <t>18.3</t>
  </si>
  <si>
    <t>44.3</t>
  </si>
  <si>
    <t>28.9</t>
  </si>
  <si>
    <t>27.2</t>
  </si>
  <si>
    <t>40.1</t>
  </si>
  <si>
    <t>21.6</t>
  </si>
  <si>
    <t>5.0</t>
  </si>
  <si>
    <t>33.3</t>
  </si>
  <si>
    <t>30.1</t>
  </si>
  <si>
    <t>35.3</t>
  </si>
  <si>
    <t>8.0</t>
  </si>
  <si>
    <t>26.6</t>
  </si>
  <si>
    <t>28.5</t>
  </si>
  <si>
    <t>31.3</t>
  </si>
  <si>
    <t>27.7</t>
  </si>
  <si>
    <t>26.4</t>
  </si>
  <si>
    <t>13.7</t>
  </si>
  <si>
    <t>28.7</t>
  </si>
  <si>
    <t>26.0</t>
  </si>
  <si>
    <t>32.1</t>
  </si>
  <si>
    <t>13.4</t>
  </si>
  <si>
    <t>24.6</t>
  </si>
  <si>
    <t>19.9</t>
  </si>
  <si>
    <t>29.6</t>
  </si>
  <si>
    <t>21.3</t>
  </si>
  <si>
    <t>18.8</t>
  </si>
  <si>
    <t>30.3</t>
  </si>
  <si>
    <t>23.5</t>
  </si>
  <si>
    <t>26.7</t>
  </si>
  <si>
    <t>31.6</t>
  </si>
  <si>
    <t>21.7</t>
  </si>
  <si>
    <t>23.6</t>
  </si>
  <si>
    <t>20.4</t>
  </si>
  <si>
    <t>34.4</t>
  </si>
  <si>
    <t>18.6</t>
  </si>
  <si>
    <t>23.7</t>
  </si>
  <si>
    <t>36.5</t>
  </si>
  <si>
    <t>20.6</t>
  </si>
  <si>
    <t>39.4</t>
  </si>
  <si>
    <t>20.9</t>
  </si>
  <si>
    <t>15.9</t>
  </si>
  <si>
    <t>44.4</t>
  </si>
  <si>
    <t>23.8</t>
  </si>
  <si>
    <t>15.4</t>
  </si>
  <si>
    <t>42.5</t>
  </si>
  <si>
    <t>24.8</t>
  </si>
  <si>
    <t>20.1</t>
  </si>
  <si>
    <t>13.2</t>
  </si>
  <si>
    <t>41.9</t>
  </si>
  <si>
    <t>23.3</t>
  </si>
  <si>
    <t>18.5</t>
  </si>
  <si>
    <t>15.0</t>
  </si>
  <si>
    <t>43.2</t>
  </si>
  <si>
    <t>27.8</t>
  </si>
  <si>
    <t>18.0</t>
  </si>
  <si>
    <t>16.6</t>
  </si>
  <si>
    <t>37.6</t>
  </si>
  <si>
    <t>20.7</t>
  </si>
  <si>
    <t>40.2</t>
  </si>
  <si>
    <t>17.8</t>
  </si>
  <si>
    <t>31.1</t>
  </si>
  <si>
    <t>37.4</t>
  </si>
  <si>
    <t>21.0</t>
  </si>
  <si>
    <t>11.1</t>
  </si>
  <si>
    <t>34.6</t>
  </si>
  <si>
    <t>39.6</t>
  </si>
  <si>
    <t>20.3</t>
  </si>
  <si>
    <t>10.2</t>
  </si>
  <si>
    <t>29.9</t>
  </si>
  <si>
    <t>Country of birth</t>
  </si>
  <si>
    <t>India</t>
  </si>
  <si>
    <t>Nigeria</t>
  </si>
  <si>
    <t>Pakistan</t>
  </si>
  <si>
    <t>Romania</t>
  </si>
  <si>
    <t>Zimbabwe</t>
  </si>
  <si>
    <t>Ethnic group</t>
  </si>
  <si>
    <t>Black-Other</t>
  </si>
  <si>
    <t>Chinese</t>
  </si>
  <si>
    <t>Black-African</t>
  </si>
  <si>
    <t>Asian-Other</t>
  </si>
  <si>
    <t>Bangladeshi</t>
  </si>
  <si>
    <t>Mixed/Other</t>
  </si>
  <si>
    <t>Black-Caribbean</t>
  </si>
  <si>
    <t>Indian</t>
  </si>
  <si>
    <t>White</t>
  </si>
  <si>
    <t>Pakistani</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</si>
  <si>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</si>
  <si>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</si>
  <si>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</si>
  <si>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</si>
  <si>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</si>
  <si>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</si>
  <si>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</si>
  <si>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</si>
  <si>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</si>
  <si>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</si>
  <si>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</si>
  <si>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</si>
  <si>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</si>
  <si>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</si>
  <si>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</si>
  <si>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</si>
  <si>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</si>
  <si>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</si>
  <si>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</si>
  <si>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</si>
  <si>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</si>
  <si>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</si>
  <si>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</si>
  <si>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Proportion of people notified with extra-pulmonary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</si>
  <si>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</si>
  <si>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</si>
  <si>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</si>
  <si>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</si>
  <si>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</si>
  <si>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</si>
  <si>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</si>
  <si>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</si>
  <si>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</si>
  <si>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</si>
  <si>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</si>
  <si>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3.2</t>
  </si>
  <si>
    <t>Lost to follow-up</t>
  </si>
  <si>
    <t>Still on treatment</t>
  </si>
  <si>
    <t>1.5</t>
  </si>
  <si>
    <t>Treatment stopped</t>
  </si>
  <si>
    <t>4.7</t>
  </si>
  <si>
    <t>2.6</t>
  </si>
  <si>
    <t>4.5</t>
  </si>
  <si>
    <t>3.3</t>
  </si>
  <si>
    <t>1.6</t>
  </si>
  <si>
    <t>1.4</t>
  </si>
  <si>
    <t>2.2</t>
  </si>
  <si>
    <t>1.2</t>
  </si>
  <si>
    <t>1.9</t>
  </si>
  <si>
    <t>2.9</t>
  </si>
  <si>
    <t>3.7</t>
  </si>
  <si>
    <t>Proportion of people with non-severe TB treated for non-MDR or non-RR TB who completed treatment within 12 months (%)</t>
  </si>
  <si>
    <t>Category</t>
  </si>
  <si>
    <t>LTBI treatment completion proportion in close contacts</t>
  </si>
  <si>
    <t>Non-UK born 
index individuals</t>
  </si>
  <si>
    <t>UK born index 
individuals</t>
  </si>
  <si>
    <t>Adult index individuals</t>
  </si>
  <si>
    <t>Child index 
individuals</t>
  </si>
  <si>
    <t>Lower tier local authority</t>
  </si>
  <si>
    <t>NHS ICB</t>
  </si>
  <si>
    <t>NHS Humber and North Yorkshire Integrated Care Board</t>
  </si>
  <si>
    <t>NHS South Yorkshire Integrated Care Board</t>
  </si>
  <si>
    <t>NHS West Yorkshire Integrated Care Board</t>
  </si>
  <si>
    <t>Supplementary Table 24. Proportion of people notified with pulmonary TB with a treatment delay over 2 months, Yorkshire and the Humber, 2018 to 2023</t>
  </si>
  <si>
    <t>Supplementary Table 30. Proportion of people with non-MDR or non-RR TB who died at their last recorded treatment outcome and had an expected treatment duration of less than 12 months, Yorkshire and the Humber, 2017 to 2022</t>
  </si>
  <si>
    <t>Supplementary Table 27. Proportion of people treated for non-MDR or non-RR TB without central nervous system (CNS) disease and with one or more social risk factors who completed treatment within 12 months, Yorkshire and the Humber, 2018 to 2022</t>
  </si>
  <si>
    <t>Supplementary Table 26. Median treatment delays among people notified with pulmonary TB, Yorkshire and the Humber, 2018 to 2023</t>
  </si>
  <si>
    <t>Supplementary Table 25. Proportion of people notified with extra-pulmonary TB with a treatment delay over 2 months, Yorkshire and the Humber, 2018 to 2023</t>
  </si>
  <si>
    <t>Supplementary Table 28. Proportion of people with non-severe TB treated for non-MDR or non-RR TB who completed treatment within 12 months compared with the target of 90%, Yorkshire and the Humber, 2018 to 2022</t>
  </si>
  <si>
    <t>Supplementary Table 29. Outcomes of people evaluated who did not complete treatment by 12 months for people with non-MDR or non-RR TB and expected treatment duration of less than 12 months, Yorkshire and the Humber, 2013 to 2022</t>
  </si>
  <si>
    <t>Supplementary Table 31. Proportion of people notified with pulmonary TB with at least 5 contacts identified and screened for active and latent TB by year, Yorkshire and the Humber, 2018 to 2023</t>
  </si>
  <si>
    <t>Supplementary Table 32. LTBI treatment completion in close contacts of adult or child and UK born or non-UK born index individuals, Yorkshire and the Humber, 2023</t>
  </si>
  <si>
    <t>Supplementary Table 33. Proportion of TB notifications occurring within 5 years of entry to the UK for all countries of birth outside of the UK, Yorkshire and the Humber, 2017 to 2023</t>
  </si>
  <si>
    <t>Supplementary Table 4. TB notification rate per 100,000 population by upper tier local authority of residence, Yorkshire and the Humber, 2001 to 2023</t>
  </si>
  <si>
    <t>Supplementary Table 5. TB notification rate per 100,000 population by upper tier local authority of residence, Yorkshire and the Humber, 2023</t>
  </si>
  <si>
    <t>Supplementary Table 6. Number of TB notifications by age and sex, Yorkshire and the Humber, 2023</t>
  </si>
  <si>
    <t>Supplementary Table 7. TB notification rate per 100,000 population by age and sex, Yorkshire and the Humber, 2023</t>
  </si>
  <si>
    <t>Supplementary Table 8. Number of TB notifications in non-UK born and UK born people by place of birth, Yorkshire and the Humber, 2001 to 2023</t>
  </si>
  <si>
    <t>Supplementary Table 9. Number of TB notifications in non-UK born and UK born people by place of birth and age group, Yorkshire and the Humber, 2001 to 2023</t>
  </si>
  <si>
    <t>Supplementary Table 10. Proportion of TB notifications by time since entry for people born outside the UK, Yorkshire and the Humber, 2001 to 2023</t>
  </si>
  <si>
    <t>Supplementary Table 21. Number of TB notifications in children aged under 15 years, Yorkshire and the Humber, 2001 to 2023</t>
  </si>
  <si>
    <t>Supplementary Table 22. TB notification rate per 100,000 population in children aged under 15 years, Yorkshire and the Humber, 2001 to 2023</t>
  </si>
  <si>
    <t>Supplementary Table 35. TB rate per 100,000 population by lower tier local authority, Yorkshire and the Humber, 2001 to 2023</t>
  </si>
  <si>
    <t>Supplementary Table 37. TB rate per 100,000 population by NHS Integrated Care Board of residence, Yorkshire and the Humber, 2001 to 2023</t>
  </si>
  <si>
    <t>Supplementary Table 38. Number of TB notifications by upper tier local authority, Yorkshire and the Humber, 2001 to 2023</t>
  </si>
  <si>
    <t>Supplementary Table 34. Number of TB notifications by lower tier local authority, Yorkshire and the Humber, 2001 to 2023</t>
  </si>
  <si>
    <t>UKHSA</t>
  </si>
  <si>
    <t>Tuberculosis in Yorkshire and the Humber 2023 report: supplementary data tables</t>
  </si>
  <si>
    <t>4 September 2025</t>
  </si>
  <si>
    <t>Author</t>
  </si>
  <si>
    <t>Supplementary Table 36. Number of TB notifications by NHS integrated care board of residence, Yorkshire and the Humber, 2001 to 2023</t>
  </si>
  <si>
    <t>Supplementary Table 37. TB rate per 100,000 population by NHS integrated care board of residence, Yorkshire and the Humber, 2001 to 2023</t>
  </si>
  <si>
    <t>Note: in London reports, City of London and Hackney boroughs have been combined. In South West reports Cornwall and Isles of Scilly have been combined. This is due to data suppression regulations.</t>
  </si>
  <si>
    <t>Note: not all social risk factors were captured before 2021.</t>
  </si>
  <si>
    <t>Note: delay to treatment is defined by when treatment was started from symptom onset.</t>
  </si>
  <si>
    <t>Note: all people included in this table are people with pulmonary TB who did not have a postmortem diagnosis and it was known that they had started treatment.</t>
  </si>
  <si>
    <t>Note: does not include individuals with CNS, spinal, cryptic and/or miliary TB.</t>
  </si>
  <si>
    <t>Note: death could be due to TB or any other cause.</t>
  </si>
  <si>
    <t>Note: individuals with more than 65 contacts were excluded as indicative of a large outbreak investigation and therefore not representative of the routine contact tracing.</t>
  </si>
  <si>
    <t>Proportion of TB notifications occurring within 5 years of entry to the UK for all countries of birth outisde of the UK (%)</t>
  </si>
  <si>
    <t>Proportion of people notified with pulmonary TB with at least 5 contacts identified and screened for active and latent TB by year (%)</t>
  </si>
  <si>
    <t>Supplementary Table 3. Observed TB notification rate compared with required TB notification rates to meet the World Health Organization 'End TB 2035' goal of 90% reduction in incidence by 2035, Yorkshire and the Humber, 2015 to 2023</t>
  </si>
  <si>
    <t>Supplementary Table 32. Latent tuberculosis infection (LTBI) treatment completion in close contacts of adult or child and UK born or non-UK born index individuals, Yorkshire and the Humber, 2023</t>
  </si>
  <si>
    <t>Less than 5</t>
  </si>
  <si>
    <t>Less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</si>
</sst>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6"/>
      <color rgb="FF000000"/>
      <name val="Arial"/>
    </font>
    <font>
      <b/>
      <sz val="14"/>
      <color rgb="FF000000"/>
      <name val="Arial"/>
    </font>
    <font>
      <b/>
      <sz val="12"/>
      <color rgb="FF000000"/>
      <name val="Arial"/>
    </font>
    <font>
      <u/>
      <sz val="12"/>
      <color theme="10"/>
      <name val="Arial"/>
    </font>
    <font>
      <b/>
      <sz val="16"/>
      <name val="Arial"/>
      <family val="2"/>
    </font>
    <font>
      <sz val="12"/>
      <color rgb="FF000000"/>
      <name val="Arial"/>
      <family val="2"/>
    </font>
    <font>
      <b/>
      <sz val="14"/>
      <color rgb="FF000000"/>
      <name val="Arial"/>
      <family val="2"/>
    </font>
    <font>
      <b/>
      <sz val="12"/>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Alignment="0" applyProtection="0"/>
  </cellStyleXfs>
  <cellXfs count="31">
    <xf numFmtId="0" fontId="0" fillId="0" borderId="0" xfId="0"/>
    <xf numFmtId="0" fontId="0" fillId="0" borderId="0" xfId="0" applyAlignment="1">
      <alignment wrapText="1"/>
    </xf>
    <xf numFmtId="0" fontId="2" fillId="0" borderId="0" xfId="0" applyFont="1" applyAlignment="1">
      <alignment wrapText="1"/>
    </xf>
    <xf numFmtId="0" fontId="1" fillId="0" borderId="0" xfId="0" applyFont="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left"/>
    </xf>
    <xf numFmtId="164" fontId="0" fillId="0" borderId="0" xfId="0" applyNumberFormat="1"/>
    <xf numFmtId="0" fontId="5" fillId="0" borderId="0" xfId="2" applyAlignment="1">
      <alignment wrapText="1"/>
    </xf>
    <xf numFmtId="49" fontId="6" fillId="0" borderId="0" xfId="0" applyNumberFormat="1" applyFont="1" applyAlignment="1">
      <alignment horizontal="left" wrapText="1"/>
    </xf>
    <xf numFmtId="0" fontId="7" fillId="0" borderId="0" xfId="0" applyFont="1" applyAlignment="1">
      <alignment wrapText="1"/>
    </xf>
    <xf numFmtId="0" fontId="5" fillId="0" borderId="0" xfId="2"/>
    <xf numFmtId="0" fontId="5" fillId="0" borderId="0" xfId="2" applyAlignment="1">
      <alignment vertical="top"/>
    </xf>
    <xf numFmtId="0" fontId="0" fillId="0" borderId="0" xfId="0" applyAlignment="1">
      <alignment vertical="top"/>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vertical="top"/>
    </xf>
    <xf numFmtId="0" fontId="0" fillId="0" borderId="0" xfId="0" applyAlignment="1"/>
    <xf numFmtId="0" fontId="8" fillId="0" borderId="0" xfId="0" applyFont="1" applyAlignment="1">
      <alignment horizontal="left" wrapText="1"/>
    </xf>
    <xf numFmtId="0" fontId="6" fillId="0" borderId="0" xfId="0" applyFont="1" applyFill="1" applyAlignment="1">
      <alignment horizontal="left" vertical="top" wrapText="1"/>
    </xf>
    <xf numFmtId="0" fontId="5" fillId="0" borderId="0" xfId="2" applyAlignment="1">
      <alignment horizontal="left"/>
    </xf>
    <xf numFmtId="0" fontId="6" fillId="0" borderId="0" xfId="0" applyFont="1" applyAlignment="1">
      <alignment horizontal="left"/>
    </xf>
    <xf numFmtId="0" fontId="6" fillId="0" borderId="0" xfId="0" applyFont="1"/>
    <xf numFmtId="0" fontId="0" fillId="0" borderId="0" xfId="0" applyAlignment="1">
      <alignment horizontal="right" vertical="top" wrapText="1"/>
    </xf>
  </cellXfs>
  <cellStyles count="3">
    <cellStyle name="Heading 1" xfId="2" builtinId="16" customBuiltin="1"/>
    <cellStyle name="Hyperlink" xfId="1" builtinId="8"/>
    <cellStyle name="Normal" xfId="0" builtinId="0"/>
  </cellStyles>
  <dxfs count="34">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41" totalsRowShown="0" headerRowDxfId="33" dataDxfId="32">
  <tableColumns count="3">
    <tableColumn id="1" xr3:uid="{00000000-0010-0000-0000-000001000000}" name="Sheet name" dataDxfId="31"/>
    <tableColumn id="2" xr3:uid="{00000000-0010-0000-0000-000002000000}" name="Sheet title" dataDxfId="30"/>
    <tableColumn id="3" xr3:uid="{00000000-0010-0000-0000-000003000000}" name="Notes" dataDxfId="2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4:X19"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4:B19"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6" displayName="supplementary_table_6" ref="A3:C21" totalsRowShown="0">
  <tableColumns count="3">
    <tableColumn id="1" xr3:uid="{00000000-0010-0000-0700-000001000000}" name="Sex"/>
    <tableColumn id="2" xr3:uid="{00000000-0010-0000-0700-000002000000}" name="Age group (years)" dataDxfId="28"/>
    <tableColumn id="3" xr3:uid="{00000000-0010-0000-07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7" displayName="supplementary_table_7" ref="A3:E21" totalsRowShown="0">
  <tableColumns count="5">
    <tableColumn id="1" xr3:uid="{00000000-0010-0000-0800-000001000000}" name="Sex"/>
    <tableColumn id="2" xr3:uid="{00000000-0010-0000-0800-000002000000}" name="Age group (years)" dataDxfId="27"/>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 displayName="supplementary_table_8" ref="A3:C49" totalsRowShown="0">
  <tableColumns count="3">
    <tableColumn id="1" xr3:uid="{00000000-0010-0000-0900-000001000000}" name="Year"/>
    <tableColumn id="2" xr3:uid="{00000000-0010-0000-0900-000002000000}" name="Place of birth" dataDxfId="26"/>
    <tableColumn id="3" xr3:uid="{00000000-0010-0000-0900-000003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9" displayName="supplementary_table_9" ref="A3:D279" totalsRowShown="0">
  <tableColumns count="4">
    <tableColumn id="1" xr3:uid="{00000000-0010-0000-0A00-000001000000}" name="Year"/>
    <tableColumn id="2" xr3:uid="{00000000-0010-0000-0A00-000002000000}" name="Age group (years)" dataDxfId="25"/>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 displayName="supplementary_table_10"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1" displayName="supplementary_table_11" ref="A3:C58" totalsRowShown="0">
  <tableColumns count="3">
    <tableColumn id="1" xr3:uid="{00000000-0010-0000-0C00-000001000000}" name="Year"/>
    <tableColumn id="2" xr3:uid="{00000000-0010-0000-0C00-000002000000}" name="Country of birth" dataDxfId="24"/>
    <tableColumn id="3" xr3:uid="{00000000-0010-0000-0C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2" displayName="supplementary_table_12" ref="A3:C23" totalsRowShown="0">
  <tableColumns count="3">
    <tableColumn id="1" xr3:uid="{00000000-0010-0000-0D00-000001000000}" name="Ethnic group"/>
    <tableColumn id="2" xr3:uid="{00000000-0010-0000-0D00-000002000000}" name="Place of birth" dataDxfId="23"/>
    <tableColumn id="3" xr3:uid="{00000000-0010-0000-0D00-000003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3" displayName="supplementary_table_13"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4" displayName="supplementary_table_14"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5" displayName="supplementary_table_15"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6" displayName="supplementary_table_16"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7" displayName="supplementary_table_17"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8" displayName="supplementary_table_18"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9" displayName="supplementary_table_19"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20" displayName="supplementary_table_20"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1" displayName="supplementary_table_21"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2" displayName="supplementary_table_22"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supplementary_table_23" displayName="supplementary_table_23" ref="A3:C26" totalsRowShown="0">
  <tableColumns count="3">
    <tableColumn id="1" xr3:uid="{00000000-0010-0000-1800-000001000000}" name="Year"/>
    <tableColumn id="2" xr3:uid="{00000000-0010-0000-1800-000002000000}" name="Place of birth"/>
    <tableColumn id="3" xr3:uid="{00000000-0010-0000-1800-000003000000}" name="Number of TB notifications in children aged under 15 years"/>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4" displayName="supplementary_table_24"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supplementary_table_25" displayName="supplementary_table_25" ref="A5:D11" totalsRowShown="0">
  <tableColumns count="4">
    <tableColumn id="1" xr3:uid="{00000000-0010-0000-1B00-000001000000}" name="Year"/>
    <tableColumn id="2" xr3:uid="{00000000-0010-0000-1B00-000002000000}" name="Proportion of people notified with extra-pulmonary TB with a treatment delay over 2 months (%)"/>
    <tableColumn id="3" xr3:uid="{00000000-0010-0000-1B00-000003000000}" name="Lower 95% CI"/>
    <tableColumn id="4" xr3:uid="{00000000-0010-0000-1B00-000004000000}" name="Upper 95% CI"/>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6" displayName="supplementary_table_26"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7" displayName="supplementary_table_27"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8" displayName="supplementary_table_28"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9" displayName="supplementary_table_29" ref="A3:C43"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supplementary_table_30" displayName="supplementary_table_30" ref="A6:D12" totalsRowShown="0">
  <tableColumns count="4">
    <tableColumn id="1" xr3:uid="{00000000-0010-0000-2000-000001000000}" name="Year"/>
    <tableColumn id="2" xr3:uid="{00000000-0010-0000-2000-000002000000}" name="Proportion of people with non-severe TB treated for non-MDR or non-RR TB who completed treatment within 12 months (%)"/>
    <tableColumn id="3" xr3:uid="{00000000-0010-0000-2000-000003000000}" name="Lower 95% CI"/>
    <tableColumn id="4" xr3:uid="{00000000-0010-0000-2000-000004000000}" name="Upper 95% CI"/>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31" displayName="supplementary_table_31"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supplementary_table_32" displayName="supplementary_table_32" ref="A4:B8" totalsRowShown="0">
  <tableColumns count="2">
    <tableColumn id="1" xr3:uid="{00000000-0010-0000-2200-000001000000}" name="Category"/>
    <tableColumn id="2" xr3:uid="{00000000-0010-0000-2200-000002000000}" name="LTBI treatment completion proportion in close contacts"/>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supplementary_table_33" displayName="supplementary_table_33" ref="A4:D11" totalsRowShown="0">
  <tableColumns count="4">
    <tableColumn id="1" xr3:uid="{00000000-0010-0000-2300-000001000000}" name="Year"/>
    <tableColumn id="2" xr3:uid="{00000000-0010-0000-2300-000002000000}" name="Proportion of TB notifications occurring within 5 years of entry to the UK for all countries of birth outisde of the UK (%)"/>
    <tableColumn id="3" xr3:uid="{00000000-0010-0000-2300-000003000000}" name="Lower 95% CI"/>
    <tableColumn id="4" xr3:uid="{00000000-0010-0000-2300-000004000000}" name="Upper 95% CI"/>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34" displayName="supplementary_table_34" ref="A3:X18" totalsRowShown="0">
  <tableColumns count="24">
    <tableColumn id="1" xr3:uid="{00000000-0010-0000-2400-000001000000}" name="Lower tier local authority"/>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0"/>
    <tableColumn id="22" xr3:uid="{00000000-0010-0000-2400-000016000000}" name="2021"/>
    <tableColumn id="23" xr3:uid="{00000000-0010-0000-2400-000017000000}" name="2022"/>
    <tableColumn id="24" xr3:uid="{00000000-0010-0000-2400-000018000000}" name="2023"/>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5" displayName="supplementary_table_35" ref="A3:X18" totalsRowShown="0">
  <tableColumns count="24">
    <tableColumn id="1" xr3:uid="{00000000-0010-0000-2500-000001000000}" name="Lower tier local authority"/>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0"/>
    <tableColumn id="22" xr3:uid="{00000000-0010-0000-2500-000016000000}" name="2021"/>
    <tableColumn id="23" xr3:uid="{00000000-0010-0000-2500-000017000000}" name="2022"/>
    <tableColumn id="24" xr3:uid="{00000000-0010-0000-2500-000018000000}" name="2023"/>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6" displayName="supplementary_table_36" ref="A3:X6" totalsRowShown="0">
  <tableColumns count="24">
    <tableColumn id="1" xr3:uid="{00000000-0010-0000-2600-000001000000}" name="NHS ICB"/>
    <tableColumn id="2" xr3:uid="{00000000-0010-0000-2600-000002000000}" name="2001" dataDxfId="22"/>
    <tableColumn id="3" xr3:uid="{00000000-0010-0000-2600-000003000000}" name="2002" dataDxfId="21"/>
    <tableColumn id="4" xr3:uid="{00000000-0010-0000-2600-000004000000}" name="2003" dataDxfId="20"/>
    <tableColumn id="5" xr3:uid="{00000000-0010-0000-2600-000005000000}" name="2004" dataDxfId="19"/>
    <tableColumn id="6" xr3:uid="{00000000-0010-0000-2600-000006000000}" name="2005" dataDxfId="18"/>
    <tableColumn id="7" xr3:uid="{00000000-0010-0000-2600-000007000000}" name="2006" dataDxfId="17"/>
    <tableColumn id="8" xr3:uid="{00000000-0010-0000-2600-000008000000}" name="2007" dataDxfId="16"/>
    <tableColumn id="9" xr3:uid="{00000000-0010-0000-2600-000009000000}" name="2008" dataDxfId="15"/>
    <tableColumn id="10" xr3:uid="{00000000-0010-0000-2600-00000A000000}" name="2009" dataDxfId="14"/>
    <tableColumn id="11" xr3:uid="{00000000-0010-0000-2600-00000B000000}" name="2010" dataDxfId="13"/>
    <tableColumn id="12" xr3:uid="{00000000-0010-0000-2600-00000C000000}" name="2011" dataDxfId="12"/>
    <tableColumn id="13" xr3:uid="{00000000-0010-0000-2600-00000D000000}" name="2012" dataDxfId="11"/>
    <tableColumn id="14" xr3:uid="{00000000-0010-0000-2600-00000E000000}" name="2013" dataDxfId="10"/>
    <tableColumn id="15" xr3:uid="{00000000-0010-0000-2600-00000F000000}" name="2014" dataDxfId="9"/>
    <tableColumn id="16" xr3:uid="{00000000-0010-0000-2600-000010000000}" name="2015" dataDxfId="8"/>
    <tableColumn id="17" xr3:uid="{00000000-0010-0000-2600-000011000000}" name="2016" dataDxfId="7"/>
    <tableColumn id="18" xr3:uid="{00000000-0010-0000-2600-000012000000}" name="2017" dataDxfId="6"/>
    <tableColumn id="19" xr3:uid="{00000000-0010-0000-2600-000013000000}" name="2018" dataDxfId="5"/>
    <tableColumn id="20" xr3:uid="{00000000-0010-0000-2600-000014000000}" name="2019" dataDxfId="4"/>
    <tableColumn id="21" xr3:uid="{00000000-0010-0000-2600-000015000000}" name="2020" dataDxfId="3"/>
    <tableColumn id="22" xr3:uid="{00000000-0010-0000-2600-000016000000}" name="2021" dataDxfId="2"/>
    <tableColumn id="23" xr3:uid="{00000000-0010-0000-2600-000017000000}" name="2022" dataDxfId="1"/>
    <tableColumn id="24" xr3:uid="{00000000-0010-0000-2600-000018000000}" name="2023" dataDxfId="0"/>
  </tableColumns>
  <tableStyleInfo name="none"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7" displayName="supplementary_table_37" ref="A3:X6" totalsRowShown="0">
  <tableColumns count="24">
    <tableColumn id="1" xr3:uid="{00000000-0010-0000-2700-000001000000}" name="NHS ICB"/>
    <tableColumn id="2" xr3:uid="{00000000-0010-0000-2700-000002000000}" name="2001"/>
    <tableColumn id="3" xr3:uid="{00000000-0010-0000-2700-000003000000}" name="2002"/>
    <tableColumn id="4" xr3:uid="{00000000-0010-0000-2700-000004000000}" name="2003"/>
    <tableColumn id="5" xr3:uid="{00000000-0010-0000-2700-000005000000}" name="2004"/>
    <tableColumn id="6" xr3:uid="{00000000-0010-0000-2700-000006000000}" name="2005"/>
    <tableColumn id="7" xr3:uid="{00000000-0010-0000-2700-000007000000}" name="2006"/>
    <tableColumn id="8" xr3:uid="{00000000-0010-0000-2700-000008000000}" name="2007"/>
    <tableColumn id="9" xr3:uid="{00000000-0010-0000-2700-000009000000}" name="2008"/>
    <tableColumn id="10" xr3:uid="{00000000-0010-0000-2700-00000A000000}" name="2009"/>
    <tableColumn id="11" xr3:uid="{00000000-0010-0000-2700-00000B000000}" name="2010"/>
    <tableColumn id="12" xr3:uid="{00000000-0010-0000-2700-00000C000000}" name="2011"/>
    <tableColumn id="13" xr3:uid="{00000000-0010-0000-2700-00000D000000}" name="2012"/>
    <tableColumn id="14" xr3:uid="{00000000-0010-0000-2700-00000E000000}" name="2013"/>
    <tableColumn id="15" xr3:uid="{00000000-0010-0000-2700-00000F000000}" name="2014"/>
    <tableColumn id="16" xr3:uid="{00000000-0010-0000-2700-000010000000}" name="2015"/>
    <tableColumn id="17" xr3:uid="{00000000-0010-0000-2700-000011000000}" name="2016"/>
    <tableColumn id="18" xr3:uid="{00000000-0010-0000-2700-000012000000}" name="2017"/>
    <tableColumn id="19" xr3:uid="{00000000-0010-0000-2700-000013000000}" name="2018"/>
    <tableColumn id="20" xr3:uid="{00000000-0010-0000-2700-000014000000}" name="2019"/>
    <tableColumn id="21" xr3:uid="{00000000-0010-0000-2700-000015000000}" name="2020"/>
    <tableColumn id="22" xr3:uid="{00000000-0010-0000-2700-000016000000}" name="2021"/>
    <tableColumn id="23" xr3:uid="{00000000-0010-0000-2700-000017000000}" name="2022"/>
    <tableColumn id="24" xr3:uid="{00000000-0010-0000-2700-000018000000}" name="2023"/>
  </tableColumns>
  <tableStyleInfo name="none"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8" displayName="supplementary_table_38" ref="A3:X18"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54296875" defaultRowHeight="15" x14ac:dyDescent="0.25"/>
  <cols>
    <col min="1" max="1" width="72.6328125" customWidth="1"/>
  </cols>
  <sheetData>
    <row r="1" spans="1:1" ht="42" x14ac:dyDescent="0.4">
      <c r="A1" s="13" t="s">
        <v>380</v>
      </c>
    </row>
    <row r="2" spans="1:1" ht="17.399999999999999" x14ac:dyDescent="0.3">
      <c r="A2" s="2" t="s">
        <v>0</v>
      </c>
    </row>
    <row r="3" spans="1:1" ht="60" x14ac:dyDescent="0.25">
      <c r="A3" s="1" t="s">
        <v>1</v>
      </c>
    </row>
    <row r="4" spans="1:1" x14ac:dyDescent="0.25">
      <c r="A4" s="1" t="s">
        <v>2</v>
      </c>
    </row>
    <row r="5" spans="1:1" ht="30" x14ac:dyDescent="0.25">
      <c r="A5" s="1" t="s">
        <v>3</v>
      </c>
    </row>
    <row r="6" spans="1:1" ht="25.2" customHeight="1" x14ac:dyDescent="0.3">
      <c r="A6" s="2" t="s">
        <v>4</v>
      </c>
    </row>
    <row r="7" spans="1:1" x14ac:dyDescent="0.25">
      <c r="A7" s="14" t="s">
        <v>381</v>
      </c>
    </row>
    <row r="8" spans="1:1" ht="24.6" customHeight="1" x14ac:dyDescent="0.3">
      <c r="A8" s="15" t="s">
        <v>382</v>
      </c>
    </row>
    <row r="9" spans="1:1" x14ac:dyDescent="0.25">
      <c r="A9" s="1" t="s">
        <v>379</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workbookViewId="0"/>
  </sheetViews>
  <sheetFormatPr defaultColWidth="11.54296875" defaultRowHeight="15" x14ac:dyDescent="0.25"/>
  <cols>
    <col min="1" max="1" width="23" style="18" customWidth="1"/>
    <col min="2" max="2" width="63.36328125" style="18" customWidth="1"/>
    <col min="3" max="3" width="65.36328125" style="18" customWidth="1"/>
    <col min="4" max="16384" width="11.54296875" style="18"/>
  </cols>
  <sheetData>
    <row r="1" spans="1:3" ht="21" x14ac:dyDescent="0.25">
      <c r="A1" s="17" t="s">
        <v>6</v>
      </c>
    </row>
    <row r="2" spans="1:3" x14ac:dyDescent="0.25">
      <c r="A2" s="18" t="s">
        <v>7</v>
      </c>
    </row>
    <row r="3" spans="1:3" s="24" customFormat="1" ht="21" customHeight="1" x14ac:dyDescent="0.3">
      <c r="A3" s="25" t="s">
        <v>8</v>
      </c>
      <c r="B3" s="5" t="s">
        <v>9</v>
      </c>
      <c r="C3" s="5" t="s">
        <v>5</v>
      </c>
    </row>
    <row r="4" spans="1:3" ht="30" x14ac:dyDescent="0.25">
      <c r="A4" s="19" t="str">
        <f>HYPERLINK("#Supplementary_table_1!A1", "Supplementary_table_1")</f>
        <v>Supplementary_table_1</v>
      </c>
      <c r="B4" s="20" t="s">
        <v>10</v>
      </c>
      <c r="C4" s="20" t="s">
        <v>11</v>
      </c>
    </row>
    <row r="5" spans="1:3" ht="30" x14ac:dyDescent="0.25">
      <c r="A5" s="19" t="str">
        <f>HYPERLINK("#Supplementary_table_2!A1", "Supplementary_table_2")</f>
        <v>Supplementary_table_2</v>
      </c>
      <c r="B5" s="20" t="s">
        <v>12</v>
      </c>
      <c r="C5" s="20" t="s">
        <v>13</v>
      </c>
    </row>
    <row r="6" spans="1:3" ht="60" x14ac:dyDescent="0.25">
      <c r="A6" s="19" t="str">
        <f>HYPERLINK("#Supplementary_table_3!A1", "Supplementary_table_3")</f>
        <v>Supplementary_table_3</v>
      </c>
      <c r="B6" s="20" t="s">
        <v>394</v>
      </c>
      <c r="C6" s="20" t="s">
        <v>14</v>
      </c>
    </row>
    <row r="7" spans="1:3" ht="30" x14ac:dyDescent="0.25">
      <c r="A7" s="19" t="str">
        <f>HYPERLINK("#Supplementary_table_4!A1", "Supplementary_table_4")</f>
        <v>Supplementary_table_4</v>
      </c>
      <c r="B7" s="20" t="s">
        <v>366</v>
      </c>
      <c r="C7" s="20" t="s">
        <v>16</v>
      </c>
    </row>
    <row r="8" spans="1:3" ht="30" x14ac:dyDescent="0.25">
      <c r="A8" s="19" t="str">
        <f>HYPERLINK("#Supplementary_table_5!A1", "Supplementary_table_5")</f>
        <v>Supplementary_table_5</v>
      </c>
      <c r="B8" s="20" t="s">
        <v>367</v>
      </c>
      <c r="C8" s="20" t="s">
        <v>18</v>
      </c>
    </row>
    <row r="9" spans="1:3" ht="30" x14ac:dyDescent="0.25">
      <c r="A9" s="19" t="str">
        <f>HYPERLINK("#Supplementary_table_6!A1", "Supplementary_table_6")</f>
        <v>Supplementary_table_6</v>
      </c>
      <c r="B9" s="20" t="s">
        <v>368</v>
      </c>
      <c r="C9" s="20" t="s">
        <v>19</v>
      </c>
    </row>
    <row r="10" spans="1:3" ht="30" x14ac:dyDescent="0.25">
      <c r="A10" s="19" t="str">
        <f>HYPERLINK("#Supplementary_table_7!A1", "Supplementary_table_7")</f>
        <v>Supplementary_table_7</v>
      </c>
      <c r="B10" s="20" t="s">
        <v>369</v>
      </c>
      <c r="C10" s="20" t="s">
        <v>20</v>
      </c>
    </row>
    <row r="11" spans="1:3" ht="30" x14ac:dyDescent="0.25">
      <c r="A11" s="19" t="str">
        <f>HYPERLINK("#Supplementary_table_8!A1", "Supplementary_table_8")</f>
        <v>Supplementary_table_8</v>
      </c>
      <c r="B11" s="20" t="s">
        <v>370</v>
      </c>
      <c r="C11" s="20" t="s">
        <v>21</v>
      </c>
    </row>
    <row r="12" spans="1:3" ht="45" x14ac:dyDescent="0.25">
      <c r="A12" s="19" t="str">
        <f>HYPERLINK("#Supplementary_table_9!A1", "Supplementary_table_9")</f>
        <v>Supplementary_table_9</v>
      </c>
      <c r="B12" s="20" t="s">
        <v>371</v>
      </c>
      <c r="C12" s="20" t="s">
        <v>22</v>
      </c>
    </row>
    <row r="13" spans="1:3" ht="30" x14ac:dyDescent="0.25">
      <c r="A13" s="19" t="str">
        <f>HYPERLINK("#Supplementary_table_10!A1", "Supplementary_table_10")</f>
        <v>Supplementary_table_10</v>
      </c>
      <c r="B13" s="20" t="s">
        <v>372</v>
      </c>
      <c r="C13" s="20" t="s">
        <v>23</v>
      </c>
    </row>
    <row r="14" spans="1:3" ht="45" x14ac:dyDescent="0.25">
      <c r="A14" s="19" t="str">
        <f>HYPERLINK("#Supplementary_table_11!A1", "Supplementary_table_11")</f>
        <v>Supplementary_table_11</v>
      </c>
      <c r="B14" s="20" t="s">
        <v>24</v>
      </c>
      <c r="C14" s="20" t="s">
        <v>25</v>
      </c>
    </row>
    <row r="15" spans="1:3" ht="30" x14ac:dyDescent="0.25">
      <c r="A15" s="19" t="str">
        <f>HYPERLINK("#Supplementary_table_12!A1", "Supplementary_table_12")</f>
        <v>Supplementary_table_12</v>
      </c>
      <c r="B15" s="20" t="s">
        <v>26</v>
      </c>
      <c r="C15" s="20" t="s">
        <v>27</v>
      </c>
    </row>
    <row r="16" spans="1:3" ht="31.2" customHeight="1" x14ac:dyDescent="0.25">
      <c r="A16" s="19" t="str">
        <f>HYPERLINK("#Supplementary_table_13!A1", "Supplementary_table_13")</f>
        <v>Supplementary_table_13</v>
      </c>
      <c r="B16" s="20" t="s">
        <v>28</v>
      </c>
      <c r="C16" s="20" t="s">
        <v>29</v>
      </c>
    </row>
    <row r="17" spans="1:4" ht="30" x14ac:dyDescent="0.25">
      <c r="A17" s="19" t="str">
        <f>HYPERLINK("#Supplementary_table_14!A1", "Supplementary_table_14")</f>
        <v>Supplementary_table_14</v>
      </c>
      <c r="B17" s="20" t="s">
        <v>30</v>
      </c>
      <c r="C17" s="20" t="s">
        <v>31</v>
      </c>
    </row>
    <row r="18" spans="1:4" ht="30" x14ac:dyDescent="0.25">
      <c r="A18" s="19" t="str">
        <f>HYPERLINK("#Supplementary_table_15!A1", "Supplementary_table_15")</f>
        <v>Supplementary_table_15</v>
      </c>
      <c r="B18" s="20" t="s">
        <v>32</v>
      </c>
      <c r="C18" s="20" t="s">
        <v>33</v>
      </c>
    </row>
    <row r="19" spans="1:4" ht="45" x14ac:dyDescent="0.25">
      <c r="A19" s="19" t="str">
        <f>HYPERLINK("#Supplementary_table_16!A1", "Supplementary_table_16")</f>
        <v>Supplementary_table_16</v>
      </c>
      <c r="B19" s="20" t="s">
        <v>34</v>
      </c>
      <c r="C19" s="20" t="s">
        <v>35</v>
      </c>
    </row>
    <row r="20" spans="1:4" ht="30" x14ac:dyDescent="0.25">
      <c r="A20" s="19" t="str">
        <f>HYPERLINK("#Supplementary_table_17!A1", "Supplementary_table_17")</f>
        <v>Supplementary_table_17</v>
      </c>
      <c r="B20" s="20" t="s">
        <v>36</v>
      </c>
      <c r="C20" s="20" t="s">
        <v>37</v>
      </c>
    </row>
    <row r="21" spans="1:4" ht="30" x14ac:dyDescent="0.25">
      <c r="A21" s="19" t="str">
        <f>HYPERLINK("#Supplementary_table_18!A1", "Supplementary_table_18")</f>
        <v>Supplementary_table_18</v>
      </c>
      <c r="B21" s="20" t="s">
        <v>38</v>
      </c>
      <c r="C21" s="20" t="s">
        <v>39</v>
      </c>
    </row>
    <row r="22" spans="1:4" ht="30" x14ac:dyDescent="0.25">
      <c r="A22" s="19" t="str">
        <f>HYPERLINK("#Supplementary_table_19!A1", "Supplementary_table_19")</f>
        <v>Supplementary_table_19</v>
      </c>
      <c r="B22" s="20" t="s">
        <v>40</v>
      </c>
      <c r="C22" s="20" t="s">
        <v>41</v>
      </c>
    </row>
    <row r="23" spans="1:4" ht="45" x14ac:dyDescent="0.25">
      <c r="A23" s="19" t="str">
        <f>HYPERLINK("#Supplementary_table_20!A1", "Supplementary_table_20")</f>
        <v>Supplementary_table_20</v>
      </c>
      <c r="B23" s="20" t="s">
        <v>42</v>
      </c>
      <c r="C23" s="20" t="s">
        <v>43</v>
      </c>
    </row>
    <row r="24" spans="1:4" ht="30" x14ac:dyDescent="0.25">
      <c r="A24" s="19" t="str">
        <f>HYPERLINK("#Supplementary_table_21!A1", "Supplementary_table_21")</f>
        <v>Supplementary_table_21</v>
      </c>
      <c r="B24" s="20" t="s">
        <v>373</v>
      </c>
      <c r="C24" s="20" t="s">
        <v>44</v>
      </c>
    </row>
    <row r="25" spans="1:4" ht="30" x14ac:dyDescent="0.25">
      <c r="A25" s="19" t="str">
        <f>HYPERLINK("#Supplementary_table_22!A1", "Supplementary_table_22")</f>
        <v>Supplementary_table_22</v>
      </c>
      <c r="B25" s="20" t="s">
        <v>374</v>
      </c>
      <c r="C25" s="20" t="s">
        <v>45</v>
      </c>
    </row>
    <row r="26" spans="1:4" ht="30" x14ac:dyDescent="0.25">
      <c r="A26" s="19" t="str">
        <f>HYPERLINK("#Supplementary_table_23!A1", "Supplementary_table_23")</f>
        <v>Supplementary_table_23</v>
      </c>
      <c r="B26" s="20" t="s">
        <v>46</v>
      </c>
      <c r="C26" s="20" t="s">
        <v>47</v>
      </c>
    </row>
    <row r="27" spans="1:4" ht="33" customHeight="1" x14ac:dyDescent="0.25">
      <c r="A27" s="21" t="str">
        <f>HYPERLINK("#Supplementary_table_24!A1", "Supplementary_table_24")</f>
        <v>Supplementary_table_24</v>
      </c>
      <c r="B27" s="22" t="s">
        <v>356</v>
      </c>
      <c r="C27" s="22" t="s">
        <v>48</v>
      </c>
      <c r="D27" s="23"/>
    </row>
    <row r="28" spans="1:4" ht="45" x14ac:dyDescent="0.25">
      <c r="A28" s="21" t="str">
        <f>HYPERLINK("#Supplementary_table_25!A1", "Supplementary_table_25")</f>
        <v>Supplementary_table_25</v>
      </c>
      <c r="B28" s="22" t="s">
        <v>360</v>
      </c>
      <c r="C28" s="22" t="s">
        <v>49</v>
      </c>
      <c r="D28" s="23"/>
    </row>
    <row r="29" spans="1:4" ht="30" x14ac:dyDescent="0.25">
      <c r="A29" s="21" t="str">
        <f>HYPERLINK("#Supplementary_table_26!A1", "Supplementary_table_26")</f>
        <v>Supplementary_table_26</v>
      </c>
      <c r="B29" s="22" t="s">
        <v>359</v>
      </c>
      <c r="C29" s="22" t="s">
        <v>50</v>
      </c>
      <c r="D29" s="23"/>
    </row>
    <row r="30" spans="1:4" ht="60" x14ac:dyDescent="0.25">
      <c r="A30" s="21" t="str">
        <f>HYPERLINK("#Supplementary_table_27!A1", "Supplementary_table_27")</f>
        <v>Supplementary_table_27</v>
      </c>
      <c r="B30" s="22" t="s">
        <v>358</v>
      </c>
      <c r="C30" s="22" t="s">
        <v>51</v>
      </c>
      <c r="D30" s="23"/>
    </row>
    <row r="31" spans="1:4" ht="45" x14ac:dyDescent="0.25">
      <c r="A31" s="21" t="str">
        <f>HYPERLINK("#Supplementary_table_28!A1", "Supplementary_table_28")</f>
        <v>Supplementary_table_28</v>
      </c>
      <c r="B31" s="22" t="s">
        <v>361</v>
      </c>
      <c r="C31" s="22" t="s">
        <v>52</v>
      </c>
      <c r="D31" s="23"/>
    </row>
    <row r="32" spans="1:4" ht="60" x14ac:dyDescent="0.25">
      <c r="A32" s="21" t="str">
        <f>HYPERLINK("#Supplementary_table_29!A1", "Supplementary_table_29")</f>
        <v>Supplementary_table_29</v>
      </c>
      <c r="B32" s="22" t="s">
        <v>362</v>
      </c>
      <c r="C32" s="22" t="s">
        <v>53</v>
      </c>
      <c r="D32" s="23"/>
    </row>
    <row r="33" spans="1:4" ht="60" x14ac:dyDescent="0.25">
      <c r="A33" s="21" t="str">
        <f>HYPERLINK("#Supplementary_table_30!A1", "Supplementary_table_30")</f>
        <v>Supplementary_table_30</v>
      </c>
      <c r="B33" s="22" t="s">
        <v>357</v>
      </c>
      <c r="C33" s="22" t="s">
        <v>54</v>
      </c>
      <c r="D33" s="23"/>
    </row>
    <row r="34" spans="1:4" ht="45" x14ac:dyDescent="0.25">
      <c r="A34" s="21" t="str">
        <f>HYPERLINK("#Supplementary_table_31!A1", "Supplementary_table_31")</f>
        <v>Supplementary_table_31</v>
      </c>
      <c r="B34" s="22" t="s">
        <v>363</v>
      </c>
      <c r="C34" s="22" t="s">
        <v>55</v>
      </c>
      <c r="D34" s="23"/>
    </row>
    <row r="35" spans="1:4" ht="45" x14ac:dyDescent="0.25">
      <c r="A35" s="21" t="str">
        <f>HYPERLINK("#Supplementary_table_32!A1", "Supplementary_table_32")</f>
        <v>Supplementary_table_32</v>
      </c>
      <c r="B35" s="22" t="s">
        <v>364</v>
      </c>
      <c r="C35" s="22" t="s">
        <v>56</v>
      </c>
      <c r="D35" s="23"/>
    </row>
    <row r="36" spans="1:4" ht="45" x14ac:dyDescent="0.25">
      <c r="A36" s="21" t="str">
        <f>HYPERLINK("#Supplementary_table_33!A1", "Supplementary_table_33")</f>
        <v>Supplementary_table_33</v>
      </c>
      <c r="B36" s="22" t="s">
        <v>365</v>
      </c>
      <c r="C36" s="22" t="s">
        <v>57</v>
      </c>
      <c r="D36" s="23"/>
    </row>
    <row r="37" spans="1:4" ht="30" x14ac:dyDescent="0.25">
      <c r="A37" s="21" t="str">
        <f>HYPERLINK("#Supplementary_table_34!A1", "Supplementary_table_34")</f>
        <v>Supplementary_table_34</v>
      </c>
      <c r="B37" s="22" t="s">
        <v>378</v>
      </c>
      <c r="C37" s="22" t="s">
        <v>58</v>
      </c>
      <c r="D37" s="23"/>
    </row>
    <row r="38" spans="1:4" ht="30" x14ac:dyDescent="0.25">
      <c r="A38" s="21" t="str">
        <f>HYPERLINK("#Supplementary_table_35!A1", "Supplementary_table_35")</f>
        <v>Supplementary_table_35</v>
      </c>
      <c r="B38" s="22" t="s">
        <v>375</v>
      </c>
      <c r="C38" s="22" t="s">
        <v>58</v>
      </c>
      <c r="D38" s="23"/>
    </row>
    <row r="39" spans="1:4" ht="30" x14ac:dyDescent="0.25">
      <c r="A39" s="21" t="str">
        <f>HYPERLINK("#Supplementary_table_36!A1", "Supplementary_table_36")</f>
        <v>Supplementary_table_36</v>
      </c>
      <c r="B39" s="26" t="s">
        <v>383</v>
      </c>
      <c r="C39" s="22" t="s">
        <v>58</v>
      </c>
      <c r="D39" s="23"/>
    </row>
    <row r="40" spans="1:4" ht="30" x14ac:dyDescent="0.25">
      <c r="A40" s="21" t="str">
        <f>HYPERLINK("#Supplementary_table_37!A1", "Supplementary_table_37")</f>
        <v>Supplementary_table_37</v>
      </c>
      <c r="B40" s="26" t="s">
        <v>384</v>
      </c>
      <c r="C40" s="22" t="s">
        <v>58</v>
      </c>
      <c r="D40" s="23"/>
    </row>
    <row r="41" spans="1:4" ht="30" x14ac:dyDescent="0.25">
      <c r="A41" s="21" t="str">
        <f>HYPERLINK("#Supplementary_table_38!A1", "Supplementary_table_38")</f>
        <v>Supplementary_table_38</v>
      </c>
      <c r="B41" s="22" t="s">
        <v>377</v>
      </c>
      <c r="C41" s="22" t="s">
        <v>58</v>
      </c>
      <c r="D41" s="2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54296875" defaultRowHeight="15" x14ac:dyDescent="0.25"/>
  <cols>
    <col min="1" max="1" width="7.453125" customWidth="1"/>
    <col min="2" max="2" width="24.26953125" bestFit="1" customWidth="1"/>
  </cols>
  <sheetData>
    <row r="1" spans="1:2" ht="21" x14ac:dyDescent="0.4">
      <c r="A1" s="27" t="s">
        <v>10</v>
      </c>
    </row>
    <row r="2" spans="1:2" x14ac:dyDescent="0.25">
      <c r="A2" s="9" t="s">
        <v>7</v>
      </c>
    </row>
    <row r="3" spans="1:2" ht="18.600000000000001" customHeight="1" x14ac:dyDescent="0.3">
      <c r="A3" s="10" t="s">
        <v>60</v>
      </c>
      <c r="B3" s="7" t="s">
        <v>61</v>
      </c>
    </row>
    <row r="4" spans="1:2" x14ac:dyDescent="0.25">
      <c r="A4" s="9" t="s">
        <v>62</v>
      </c>
      <c r="B4" s="6">
        <v>551</v>
      </c>
    </row>
    <row r="5" spans="1:2" x14ac:dyDescent="0.25">
      <c r="A5" s="9" t="s">
        <v>63</v>
      </c>
      <c r="B5" s="6">
        <v>504</v>
      </c>
    </row>
    <row r="6" spans="1:2" x14ac:dyDescent="0.25">
      <c r="A6" s="9" t="s">
        <v>64</v>
      </c>
      <c r="B6" s="6">
        <v>544</v>
      </c>
    </row>
    <row r="7" spans="1:2" x14ac:dyDescent="0.25">
      <c r="A7" s="9" t="s">
        <v>65</v>
      </c>
      <c r="B7" s="6">
        <v>535</v>
      </c>
    </row>
    <row r="8" spans="1:2" x14ac:dyDescent="0.25">
      <c r="A8" s="9" t="s">
        <v>66</v>
      </c>
      <c r="B8" s="6">
        <v>556</v>
      </c>
    </row>
    <row r="9" spans="1:2" x14ac:dyDescent="0.25">
      <c r="A9" s="9" t="s">
        <v>67</v>
      </c>
      <c r="B9" s="6">
        <v>661</v>
      </c>
    </row>
    <row r="10" spans="1:2" x14ac:dyDescent="0.25">
      <c r="A10" s="9" t="s">
        <v>68</v>
      </c>
      <c r="B10" s="6">
        <v>632</v>
      </c>
    </row>
    <row r="11" spans="1:2" x14ac:dyDescent="0.25">
      <c r="A11" s="9" t="s">
        <v>69</v>
      </c>
      <c r="B11" s="6">
        <v>635</v>
      </c>
    </row>
    <row r="12" spans="1:2" x14ac:dyDescent="0.25">
      <c r="A12" s="9" t="s">
        <v>70</v>
      </c>
      <c r="B12" s="6">
        <v>688</v>
      </c>
    </row>
    <row r="13" spans="1:2" x14ac:dyDescent="0.25">
      <c r="A13" s="9" t="s">
        <v>71</v>
      </c>
      <c r="B13" s="6">
        <v>628</v>
      </c>
    </row>
    <row r="14" spans="1:2" x14ac:dyDescent="0.25">
      <c r="A14" s="9" t="s">
        <v>72</v>
      </c>
      <c r="B14" s="6">
        <v>664</v>
      </c>
    </row>
    <row r="15" spans="1:2" x14ac:dyDescent="0.25">
      <c r="A15" s="9" t="s">
        <v>73</v>
      </c>
      <c r="B15" s="6">
        <v>593</v>
      </c>
    </row>
    <row r="16" spans="1:2" x14ac:dyDescent="0.25">
      <c r="A16" s="9" t="s">
        <v>74</v>
      </c>
      <c r="B16" s="6">
        <v>584</v>
      </c>
    </row>
    <row r="17" spans="1:2" x14ac:dyDescent="0.25">
      <c r="A17" s="9" t="s">
        <v>75</v>
      </c>
      <c r="B17" s="6">
        <v>516</v>
      </c>
    </row>
    <row r="18" spans="1:2" x14ac:dyDescent="0.25">
      <c r="A18" s="9" t="s">
        <v>76</v>
      </c>
      <c r="B18" s="6">
        <v>437</v>
      </c>
    </row>
    <row r="19" spans="1:2" x14ac:dyDescent="0.25">
      <c r="A19" s="9" t="s">
        <v>77</v>
      </c>
      <c r="B19" s="6">
        <v>420</v>
      </c>
    </row>
    <row r="20" spans="1:2" x14ac:dyDescent="0.25">
      <c r="A20" s="9" t="s">
        <v>78</v>
      </c>
      <c r="B20" s="6">
        <v>344</v>
      </c>
    </row>
    <row r="21" spans="1:2" x14ac:dyDescent="0.25">
      <c r="A21" s="9" t="s">
        <v>79</v>
      </c>
      <c r="B21" s="6">
        <v>351</v>
      </c>
    </row>
    <row r="22" spans="1:2" x14ac:dyDescent="0.25">
      <c r="A22" s="9" t="s">
        <v>80</v>
      </c>
      <c r="B22" s="6">
        <v>354</v>
      </c>
    </row>
    <row r="23" spans="1:2" x14ac:dyDescent="0.25">
      <c r="A23" s="9" t="s">
        <v>81</v>
      </c>
      <c r="B23" s="6">
        <v>285</v>
      </c>
    </row>
    <row r="24" spans="1:2" x14ac:dyDescent="0.25">
      <c r="A24" s="9" t="s">
        <v>82</v>
      </c>
      <c r="B24" s="6">
        <v>327</v>
      </c>
    </row>
    <row r="25" spans="1:2" x14ac:dyDescent="0.25">
      <c r="A25" s="9" t="s">
        <v>83</v>
      </c>
      <c r="B25" s="6">
        <v>307</v>
      </c>
    </row>
    <row r="26" spans="1:2" x14ac:dyDescent="0.25">
      <c r="A26" s="9" t="s">
        <v>84</v>
      </c>
      <c r="B26" s="6">
        <v>357</v>
      </c>
    </row>
    <row r="27" spans="1:2" x14ac:dyDescent="0.25">
      <c r="A27" s="9"/>
    </row>
    <row r="28" spans="1:2" x14ac:dyDescent="0.25">
      <c r="A28" s="9"/>
    </row>
    <row r="29" spans="1:2" x14ac:dyDescent="0.25">
      <c r="A29" s="9"/>
    </row>
    <row r="30" spans="1:2" x14ac:dyDescent="0.25">
      <c r="A30" s="9"/>
    </row>
    <row r="31" spans="1:2" x14ac:dyDescent="0.25">
      <c r="A31" s="9"/>
    </row>
    <row r="32" spans="1:2"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54296875" defaultRowHeight="15" x14ac:dyDescent="0.25"/>
  <cols>
    <col min="1" max="1" width="8.7265625" customWidth="1"/>
    <col min="2" max="2" width="20.90625" bestFit="1" customWidth="1"/>
    <col min="3" max="3" width="13.7265625" customWidth="1"/>
    <col min="4" max="4" width="13.453125" customWidth="1"/>
  </cols>
  <sheetData>
    <row r="1" spans="1:4" ht="21" x14ac:dyDescent="0.4">
      <c r="A1" s="11" t="s">
        <v>12</v>
      </c>
    </row>
    <row r="2" spans="1:4" x14ac:dyDescent="0.25">
      <c r="A2" s="9" t="s">
        <v>7</v>
      </c>
    </row>
    <row r="3" spans="1:4" x14ac:dyDescent="0.25">
      <c r="A3" s="28" t="s">
        <v>59</v>
      </c>
    </row>
    <row r="4" spans="1:4" ht="36.6" customHeight="1" x14ac:dyDescent="0.3">
      <c r="A4" s="10" t="s">
        <v>60</v>
      </c>
      <c r="B4" s="7" t="s">
        <v>85</v>
      </c>
      <c r="C4" s="7" t="s">
        <v>86</v>
      </c>
      <c r="D4" s="7" t="s">
        <v>87</v>
      </c>
    </row>
    <row r="5" spans="1:4" x14ac:dyDescent="0.25">
      <c r="A5" s="9" t="s">
        <v>62</v>
      </c>
      <c r="B5" s="12">
        <v>11.1</v>
      </c>
      <c r="C5" s="12">
        <v>10.199999999999999</v>
      </c>
      <c r="D5" s="12">
        <v>12</v>
      </c>
    </row>
    <row r="6" spans="1:4" x14ac:dyDescent="0.25">
      <c r="A6" s="9" t="s">
        <v>63</v>
      </c>
      <c r="B6" s="12">
        <v>10.1</v>
      </c>
      <c r="C6" s="12">
        <v>9.1999999999999993</v>
      </c>
      <c r="D6" s="12">
        <v>11</v>
      </c>
    </row>
    <row r="7" spans="1:4" x14ac:dyDescent="0.25">
      <c r="A7" s="9" t="s">
        <v>64</v>
      </c>
      <c r="B7" s="12">
        <v>10.8</v>
      </c>
      <c r="C7" s="12">
        <v>9.9</v>
      </c>
      <c r="D7" s="12">
        <v>11.8</v>
      </c>
    </row>
    <row r="8" spans="1:4" x14ac:dyDescent="0.25">
      <c r="A8" s="9" t="s">
        <v>65</v>
      </c>
      <c r="B8" s="12">
        <v>10.6</v>
      </c>
      <c r="C8" s="12">
        <v>9.6999999999999993</v>
      </c>
      <c r="D8" s="12">
        <v>11.5</v>
      </c>
    </row>
    <row r="9" spans="1:4" x14ac:dyDescent="0.25">
      <c r="A9" s="9" t="s">
        <v>66</v>
      </c>
      <c r="B9" s="12">
        <v>10.9</v>
      </c>
      <c r="C9" s="12">
        <v>10</v>
      </c>
      <c r="D9" s="12">
        <v>11.8</v>
      </c>
    </row>
    <row r="10" spans="1:4" x14ac:dyDescent="0.25">
      <c r="A10" s="9" t="s">
        <v>67</v>
      </c>
      <c r="B10" s="12">
        <v>12.9</v>
      </c>
      <c r="C10" s="12">
        <v>11.9</v>
      </c>
      <c r="D10" s="12">
        <v>13.9</v>
      </c>
    </row>
    <row r="11" spans="1:4" x14ac:dyDescent="0.25">
      <c r="A11" s="9" t="s">
        <v>68</v>
      </c>
      <c r="B11" s="12">
        <v>12.2</v>
      </c>
      <c r="C11" s="12">
        <v>11.3</v>
      </c>
      <c r="D11" s="12">
        <v>13.2</v>
      </c>
    </row>
    <row r="12" spans="1:4" x14ac:dyDescent="0.25">
      <c r="A12" s="9" t="s">
        <v>69</v>
      </c>
      <c r="B12" s="12">
        <v>12.2</v>
      </c>
      <c r="C12" s="12">
        <v>11.3</v>
      </c>
      <c r="D12" s="12">
        <v>13.2</v>
      </c>
    </row>
    <row r="13" spans="1:4" x14ac:dyDescent="0.25">
      <c r="A13" s="9" t="s">
        <v>70</v>
      </c>
      <c r="B13" s="12">
        <v>13.2</v>
      </c>
      <c r="C13" s="12">
        <v>12.2</v>
      </c>
      <c r="D13" s="12">
        <v>14.2</v>
      </c>
    </row>
    <row r="14" spans="1:4" x14ac:dyDescent="0.25">
      <c r="A14" s="9" t="s">
        <v>71</v>
      </c>
      <c r="B14" s="12">
        <v>12</v>
      </c>
      <c r="C14" s="12">
        <v>11</v>
      </c>
      <c r="D14" s="12">
        <v>12.9</v>
      </c>
    </row>
    <row r="15" spans="1:4" x14ac:dyDescent="0.25">
      <c r="A15" s="9" t="s">
        <v>72</v>
      </c>
      <c r="B15" s="12">
        <v>12.6</v>
      </c>
      <c r="C15" s="12">
        <v>11.6</v>
      </c>
      <c r="D15" s="12">
        <v>13.5</v>
      </c>
    </row>
    <row r="16" spans="1:4" x14ac:dyDescent="0.25">
      <c r="A16" s="9" t="s">
        <v>73</v>
      </c>
      <c r="B16" s="12">
        <v>11.2</v>
      </c>
      <c r="C16" s="12">
        <v>10.3</v>
      </c>
      <c r="D16" s="12">
        <v>12.1</v>
      </c>
    </row>
    <row r="17" spans="1:4" x14ac:dyDescent="0.25">
      <c r="A17" s="9" t="s">
        <v>74</v>
      </c>
      <c r="B17" s="12">
        <v>10.9</v>
      </c>
      <c r="C17" s="12">
        <v>10.1</v>
      </c>
      <c r="D17" s="12">
        <v>11.9</v>
      </c>
    </row>
    <row r="18" spans="1:4" x14ac:dyDescent="0.25">
      <c r="A18" s="9" t="s">
        <v>75</v>
      </c>
      <c r="B18" s="12">
        <v>9.6</v>
      </c>
      <c r="C18" s="12">
        <v>8.8000000000000007</v>
      </c>
      <c r="D18" s="12">
        <v>10.5</v>
      </c>
    </row>
    <row r="19" spans="1:4" x14ac:dyDescent="0.25">
      <c r="A19" s="9" t="s">
        <v>76</v>
      </c>
      <c r="B19" s="12">
        <v>8.1</v>
      </c>
      <c r="C19" s="12">
        <v>7.4</v>
      </c>
      <c r="D19" s="12">
        <v>8.9</v>
      </c>
    </row>
    <row r="20" spans="1:4" x14ac:dyDescent="0.25">
      <c r="A20" s="9" t="s">
        <v>77</v>
      </c>
      <c r="B20" s="12">
        <v>7.8</v>
      </c>
      <c r="C20" s="12">
        <v>7</v>
      </c>
      <c r="D20" s="12">
        <v>8.5</v>
      </c>
    </row>
    <row r="21" spans="1:4" x14ac:dyDescent="0.25">
      <c r="A21" s="9" t="s">
        <v>78</v>
      </c>
      <c r="B21" s="12">
        <v>6.3</v>
      </c>
      <c r="C21" s="12">
        <v>5.7</v>
      </c>
      <c r="D21" s="12">
        <v>7</v>
      </c>
    </row>
    <row r="22" spans="1:4" x14ac:dyDescent="0.25">
      <c r="A22" s="9" t="s">
        <v>79</v>
      </c>
      <c r="B22" s="12">
        <v>6.4</v>
      </c>
      <c r="C22" s="12">
        <v>5.8</v>
      </c>
      <c r="D22" s="12">
        <v>7.2</v>
      </c>
    </row>
    <row r="23" spans="1:4" x14ac:dyDescent="0.25">
      <c r="A23" s="9" t="s">
        <v>80</v>
      </c>
      <c r="B23" s="12">
        <v>6.5</v>
      </c>
      <c r="C23" s="12">
        <v>5.8</v>
      </c>
      <c r="D23" s="12">
        <v>7.2</v>
      </c>
    </row>
    <row r="24" spans="1:4" x14ac:dyDescent="0.25">
      <c r="A24" s="9" t="s">
        <v>81</v>
      </c>
      <c r="B24" s="12">
        <v>5.2</v>
      </c>
      <c r="C24" s="12">
        <v>4.5999999999999996</v>
      </c>
      <c r="D24" s="12">
        <v>5.9</v>
      </c>
    </row>
    <row r="25" spans="1:4" x14ac:dyDescent="0.25">
      <c r="A25" s="9" t="s">
        <v>82</v>
      </c>
      <c r="B25" s="12">
        <v>6</v>
      </c>
      <c r="C25" s="12">
        <v>5.3</v>
      </c>
      <c r="D25" s="12">
        <v>6.6</v>
      </c>
    </row>
    <row r="26" spans="1:4" x14ac:dyDescent="0.25">
      <c r="A26" s="9" t="s">
        <v>83</v>
      </c>
      <c r="B26" s="12">
        <v>5.5</v>
      </c>
      <c r="C26" s="12">
        <v>4.9000000000000004</v>
      </c>
      <c r="D26" s="12">
        <v>6.2</v>
      </c>
    </row>
    <row r="27" spans="1:4" x14ac:dyDescent="0.25">
      <c r="A27" s="9" t="s">
        <v>84</v>
      </c>
      <c r="B27" s="12">
        <v>6.4</v>
      </c>
      <c r="C27" s="12">
        <v>5.7</v>
      </c>
      <c r="D27" s="12">
        <v>7.1</v>
      </c>
    </row>
    <row r="28" spans="1:4" x14ac:dyDescent="0.25">
      <c r="A28" s="9"/>
    </row>
    <row r="29" spans="1:4" x14ac:dyDescent="0.25">
      <c r="A29" s="9"/>
    </row>
    <row r="30" spans="1:4" x14ac:dyDescent="0.25">
      <c r="A30" s="9"/>
    </row>
    <row r="31" spans="1:4" x14ac:dyDescent="0.25">
      <c r="A31" s="9"/>
    </row>
    <row r="32" spans="1:4"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54296875" defaultRowHeight="15" x14ac:dyDescent="0.25"/>
  <cols>
    <col min="1" max="1" width="9.26953125" customWidth="1"/>
    <col min="2" max="2" width="20.54296875" bestFit="1" customWidth="1"/>
    <col min="3" max="3" width="15.08984375" customWidth="1"/>
    <col min="4" max="4" width="13.81640625" customWidth="1"/>
    <col min="5" max="5" width="25.08984375" customWidth="1"/>
  </cols>
  <sheetData>
    <row r="1" spans="1:5" ht="21" x14ac:dyDescent="0.4">
      <c r="A1" s="27" t="s">
        <v>394</v>
      </c>
    </row>
    <row r="2" spans="1:5" x14ac:dyDescent="0.25">
      <c r="A2" s="9" t="s">
        <v>7</v>
      </c>
    </row>
    <row r="3" spans="1:5" x14ac:dyDescent="0.25">
      <c r="A3" s="28" t="s">
        <v>59</v>
      </c>
    </row>
    <row r="4" spans="1:5" x14ac:dyDescent="0.25">
      <c r="A4" s="9" t="s">
        <v>88</v>
      </c>
    </row>
    <row r="5" spans="1:5" ht="34.200000000000003" customHeight="1" x14ac:dyDescent="0.3">
      <c r="A5" s="10" t="s">
        <v>60</v>
      </c>
      <c r="B5" s="7" t="s">
        <v>89</v>
      </c>
      <c r="C5" s="7" t="s">
        <v>86</v>
      </c>
      <c r="D5" s="7" t="s">
        <v>87</v>
      </c>
      <c r="E5" s="8" t="s">
        <v>90</v>
      </c>
    </row>
    <row r="6" spans="1:5" x14ac:dyDescent="0.25">
      <c r="A6" s="9" t="s">
        <v>76</v>
      </c>
      <c r="B6" s="6" t="s">
        <v>91</v>
      </c>
      <c r="C6" s="6" t="s">
        <v>92</v>
      </c>
      <c r="D6" s="6" t="s">
        <v>93</v>
      </c>
      <c r="E6" s="1" t="s">
        <v>94</v>
      </c>
    </row>
    <row r="7" spans="1:5" x14ac:dyDescent="0.25">
      <c r="A7" s="9" t="s">
        <v>76</v>
      </c>
      <c r="B7" s="6" t="s">
        <v>91</v>
      </c>
      <c r="C7" s="6" t="s">
        <v>95</v>
      </c>
      <c r="D7" s="6" t="s">
        <v>95</v>
      </c>
      <c r="E7" s="1" t="s">
        <v>96</v>
      </c>
    </row>
    <row r="8" spans="1:5" x14ac:dyDescent="0.25">
      <c r="A8" s="9" t="s">
        <v>77</v>
      </c>
      <c r="B8" s="6" t="s">
        <v>97</v>
      </c>
      <c r="C8" s="6" t="s">
        <v>98</v>
      </c>
      <c r="D8" s="6" t="s">
        <v>99</v>
      </c>
      <c r="E8" s="1" t="s">
        <v>94</v>
      </c>
    </row>
    <row r="9" spans="1:5" x14ac:dyDescent="0.25">
      <c r="A9" s="9" t="s">
        <v>77</v>
      </c>
      <c r="B9" s="6" t="s">
        <v>97</v>
      </c>
      <c r="C9" s="6" t="s">
        <v>95</v>
      </c>
      <c r="D9" s="6" t="s">
        <v>95</v>
      </c>
      <c r="E9" s="1" t="s">
        <v>96</v>
      </c>
    </row>
    <row r="10" spans="1:5" x14ac:dyDescent="0.25">
      <c r="A10" s="9" t="s">
        <v>78</v>
      </c>
      <c r="B10" s="6" t="s">
        <v>100</v>
      </c>
      <c r="C10" s="6" t="s">
        <v>101</v>
      </c>
      <c r="D10" s="6" t="s">
        <v>98</v>
      </c>
      <c r="E10" s="1" t="s">
        <v>94</v>
      </c>
    </row>
    <row r="11" spans="1:5" x14ac:dyDescent="0.25">
      <c r="A11" s="9" t="s">
        <v>78</v>
      </c>
      <c r="B11" s="6" t="s">
        <v>92</v>
      </c>
      <c r="C11" s="6" t="s">
        <v>95</v>
      </c>
      <c r="D11" s="6" t="s">
        <v>95</v>
      </c>
      <c r="E11" s="1" t="s">
        <v>96</v>
      </c>
    </row>
    <row r="12" spans="1:5" x14ac:dyDescent="0.25">
      <c r="A12" s="9" t="s">
        <v>79</v>
      </c>
      <c r="B12" s="6" t="s">
        <v>102</v>
      </c>
      <c r="C12" s="6" t="s">
        <v>103</v>
      </c>
      <c r="D12" s="6" t="s">
        <v>104</v>
      </c>
      <c r="E12" s="1" t="s">
        <v>94</v>
      </c>
    </row>
    <row r="13" spans="1:5" x14ac:dyDescent="0.25">
      <c r="A13" s="9" t="s">
        <v>79</v>
      </c>
      <c r="B13" s="6" t="s">
        <v>98</v>
      </c>
      <c r="C13" s="6" t="s">
        <v>95</v>
      </c>
      <c r="D13" s="6" t="s">
        <v>95</v>
      </c>
      <c r="E13" s="1" t="s">
        <v>96</v>
      </c>
    </row>
    <row r="14" spans="1:5" x14ac:dyDescent="0.25">
      <c r="A14" s="9" t="s">
        <v>80</v>
      </c>
      <c r="B14" s="6" t="s">
        <v>105</v>
      </c>
      <c r="C14" s="6" t="s">
        <v>103</v>
      </c>
      <c r="D14" s="6" t="s">
        <v>104</v>
      </c>
      <c r="E14" s="1" t="s">
        <v>94</v>
      </c>
    </row>
    <row r="15" spans="1:5" x14ac:dyDescent="0.25">
      <c r="A15" s="9" t="s">
        <v>80</v>
      </c>
      <c r="B15" s="6" t="s">
        <v>106</v>
      </c>
      <c r="C15" s="6" t="s">
        <v>95</v>
      </c>
      <c r="D15" s="6" t="s">
        <v>95</v>
      </c>
      <c r="E15" s="1" t="s">
        <v>96</v>
      </c>
    </row>
    <row r="16" spans="1:5" x14ac:dyDescent="0.25">
      <c r="A16" s="9" t="s">
        <v>81</v>
      </c>
      <c r="B16" s="6" t="s">
        <v>107</v>
      </c>
      <c r="C16" s="6" t="s">
        <v>108</v>
      </c>
      <c r="D16" s="6" t="s">
        <v>109</v>
      </c>
      <c r="E16" s="1" t="s">
        <v>94</v>
      </c>
    </row>
    <row r="17" spans="1:5" x14ac:dyDescent="0.25">
      <c r="A17" s="9" t="s">
        <v>81</v>
      </c>
      <c r="B17" s="6" t="s">
        <v>100</v>
      </c>
      <c r="C17" s="6" t="s">
        <v>95</v>
      </c>
      <c r="D17" s="6" t="s">
        <v>95</v>
      </c>
      <c r="E17" s="1" t="s">
        <v>96</v>
      </c>
    </row>
    <row r="18" spans="1:5" x14ac:dyDescent="0.25">
      <c r="A18" s="9" t="s">
        <v>82</v>
      </c>
      <c r="B18" s="6" t="s">
        <v>110</v>
      </c>
      <c r="C18" s="6" t="s">
        <v>111</v>
      </c>
      <c r="D18" s="6" t="s">
        <v>112</v>
      </c>
      <c r="E18" s="1" t="s">
        <v>94</v>
      </c>
    </row>
    <row r="19" spans="1:5" x14ac:dyDescent="0.25">
      <c r="A19" s="9" t="s">
        <v>82</v>
      </c>
      <c r="B19" s="6" t="s">
        <v>109</v>
      </c>
      <c r="C19" s="6" t="s">
        <v>95</v>
      </c>
      <c r="D19" s="6" t="s">
        <v>95</v>
      </c>
      <c r="E19" s="1" t="s">
        <v>96</v>
      </c>
    </row>
    <row r="20" spans="1:5" x14ac:dyDescent="0.25">
      <c r="A20" s="9" t="s">
        <v>83</v>
      </c>
      <c r="B20" s="6" t="s">
        <v>113</v>
      </c>
      <c r="C20" s="6" t="s">
        <v>114</v>
      </c>
      <c r="D20" s="6" t="s">
        <v>115</v>
      </c>
      <c r="E20" s="1" t="s">
        <v>94</v>
      </c>
    </row>
    <row r="21" spans="1:5" x14ac:dyDescent="0.25">
      <c r="A21" s="9" t="s">
        <v>83</v>
      </c>
      <c r="B21" s="6" t="s">
        <v>116</v>
      </c>
      <c r="C21" s="6" t="s">
        <v>95</v>
      </c>
      <c r="D21" s="6" t="s">
        <v>95</v>
      </c>
      <c r="E21" s="1" t="s">
        <v>96</v>
      </c>
    </row>
    <row r="22" spans="1:5" x14ac:dyDescent="0.25">
      <c r="A22" s="9" t="s">
        <v>84</v>
      </c>
      <c r="B22" s="6" t="s">
        <v>102</v>
      </c>
      <c r="C22" s="6" t="s">
        <v>101</v>
      </c>
      <c r="D22" s="6" t="s">
        <v>117</v>
      </c>
      <c r="E22" s="1" t="s">
        <v>94</v>
      </c>
    </row>
    <row r="23" spans="1:5" x14ac:dyDescent="0.25">
      <c r="A23" s="9" t="s">
        <v>84</v>
      </c>
      <c r="B23" s="6" t="s">
        <v>107</v>
      </c>
      <c r="C23" s="6" t="s">
        <v>95</v>
      </c>
      <c r="D23" s="6" t="s">
        <v>95</v>
      </c>
      <c r="E23" s="1" t="s">
        <v>96</v>
      </c>
    </row>
    <row r="24" spans="1:5" x14ac:dyDescent="0.25">
      <c r="A24" s="9"/>
    </row>
    <row r="25" spans="1:5" x14ac:dyDescent="0.25">
      <c r="A25" s="9"/>
    </row>
    <row r="26" spans="1:5" x14ac:dyDescent="0.25">
      <c r="A26" s="9"/>
    </row>
    <row r="27" spans="1:5" x14ac:dyDescent="0.25">
      <c r="A27" s="9"/>
    </row>
    <row r="28" spans="1:5" x14ac:dyDescent="0.25">
      <c r="A28" s="9"/>
    </row>
    <row r="29" spans="1:5" x14ac:dyDescent="0.25">
      <c r="A29" s="9"/>
    </row>
    <row r="30" spans="1:5" x14ac:dyDescent="0.25">
      <c r="A30" s="9"/>
    </row>
    <row r="31" spans="1:5" x14ac:dyDescent="0.25">
      <c r="A31" s="9"/>
    </row>
    <row r="32" spans="1:5"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54296875" defaultRowHeight="15" x14ac:dyDescent="0.25"/>
  <cols>
    <col min="1" max="1" width="22.6328125" customWidth="1"/>
    <col min="2" max="24" width="9.08984375" customWidth="1"/>
  </cols>
  <sheetData>
    <row r="1" spans="1:50" ht="21" x14ac:dyDescent="0.4">
      <c r="A1" s="27" t="s">
        <v>15</v>
      </c>
    </row>
    <row r="2" spans="1:50" x14ac:dyDescent="0.25">
      <c r="A2" t="s">
        <v>7</v>
      </c>
    </row>
    <row r="3" spans="1:50" x14ac:dyDescent="0.25">
      <c r="A3" s="29" t="s">
        <v>385</v>
      </c>
    </row>
    <row r="4" spans="1:50" ht="21.6" customHeight="1" x14ac:dyDescent="0.3">
      <c r="A4" s="8" t="s">
        <v>118</v>
      </c>
      <c r="B4" s="7" t="s">
        <v>62</v>
      </c>
      <c r="C4" s="7" t="s">
        <v>63</v>
      </c>
      <c r="D4" s="7" t="s">
        <v>64</v>
      </c>
      <c r="E4" s="7" t="s">
        <v>65</v>
      </c>
      <c r="F4" s="7" t="s">
        <v>66</v>
      </c>
      <c r="G4" s="7" t="s">
        <v>67</v>
      </c>
      <c r="H4" s="7" t="s">
        <v>68</v>
      </c>
      <c r="I4" s="7" t="s">
        <v>69</v>
      </c>
      <c r="J4" s="7" t="s">
        <v>70</v>
      </c>
      <c r="K4" s="7" t="s">
        <v>71</v>
      </c>
      <c r="L4" s="7" t="s">
        <v>72</v>
      </c>
      <c r="M4" s="7" t="s">
        <v>73</v>
      </c>
      <c r="N4" s="7" t="s">
        <v>74</v>
      </c>
      <c r="O4" s="7" t="s">
        <v>75</v>
      </c>
      <c r="P4" s="7" t="s">
        <v>76</v>
      </c>
      <c r="Q4" s="7" t="s">
        <v>77</v>
      </c>
      <c r="R4" s="7" t="s">
        <v>78</v>
      </c>
      <c r="S4" s="7" t="s">
        <v>79</v>
      </c>
      <c r="T4" s="7" t="s">
        <v>80</v>
      </c>
      <c r="U4" s="7" t="s">
        <v>81</v>
      </c>
      <c r="V4" s="7" t="s">
        <v>82</v>
      </c>
      <c r="W4" s="7" t="s">
        <v>83</v>
      </c>
      <c r="X4" s="7" t="s">
        <v>84</v>
      </c>
    </row>
    <row r="5" spans="1:50" x14ac:dyDescent="0.25">
      <c r="A5" s="1" t="s">
        <v>119</v>
      </c>
      <c r="B5" s="12">
        <v>2.8</v>
      </c>
      <c r="C5" s="12">
        <v>4.0999999999999996</v>
      </c>
      <c r="D5" s="12">
        <v>4.0999999999999996</v>
      </c>
      <c r="E5" s="12">
        <v>4.5</v>
      </c>
      <c r="F5" s="12">
        <v>1.8</v>
      </c>
      <c r="G5" s="12">
        <v>4.9000000000000004</v>
      </c>
      <c r="H5" s="12">
        <v>2.7</v>
      </c>
      <c r="I5" s="12">
        <v>2.6</v>
      </c>
      <c r="J5" s="12">
        <v>1.3</v>
      </c>
      <c r="K5" s="12">
        <v>3.5</v>
      </c>
      <c r="L5" s="12">
        <v>5.2</v>
      </c>
      <c r="M5" s="12">
        <v>1.3</v>
      </c>
      <c r="N5" s="12">
        <v>2.1</v>
      </c>
      <c r="O5" s="12">
        <v>4.7</v>
      </c>
      <c r="P5" s="12">
        <v>3.4</v>
      </c>
      <c r="Q5" s="12">
        <v>4.2</v>
      </c>
      <c r="R5" s="12">
        <v>1.7</v>
      </c>
      <c r="S5" s="12">
        <v>0.8</v>
      </c>
      <c r="T5" s="12">
        <v>3.3</v>
      </c>
      <c r="U5" s="12">
        <v>1.6</v>
      </c>
      <c r="V5" s="12">
        <v>2.9</v>
      </c>
      <c r="W5" s="12">
        <v>3.7</v>
      </c>
      <c r="X5" s="12">
        <v>4</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120</v>
      </c>
      <c r="B6" s="12">
        <v>30.6</v>
      </c>
      <c r="C6" s="12">
        <v>24.8</v>
      </c>
      <c r="D6" s="12">
        <v>29.4</v>
      </c>
      <c r="E6" s="12">
        <v>22.7</v>
      </c>
      <c r="F6" s="12">
        <v>32.200000000000003</v>
      </c>
      <c r="G6" s="12">
        <v>37.299999999999997</v>
      </c>
      <c r="H6" s="12">
        <v>33.9</v>
      </c>
      <c r="I6" s="12">
        <v>33.700000000000003</v>
      </c>
      <c r="J6" s="12">
        <v>40</v>
      </c>
      <c r="K6" s="12">
        <v>33.200000000000003</v>
      </c>
      <c r="L6" s="12">
        <v>33.1</v>
      </c>
      <c r="M6" s="12">
        <v>32.299999999999997</v>
      </c>
      <c r="N6" s="12">
        <v>29.3</v>
      </c>
      <c r="O6" s="12">
        <v>17.899999999999999</v>
      </c>
      <c r="P6" s="12">
        <v>19.100000000000001</v>
      </c>
      <c r="Q6" s="12">
        <v>16.899999999999999</v>
      </c>
      <c r="R6" s="12">
        <v>16.8</v>
      </c>
      <c r="S6" s="12">
        <v>13.5</v>
      </c>
      <c r="T6" s="12">
        <v>12.5</v>
      </c>
      <c r="U6" s="12">
        <v>13.3</v>
      </c>
      <c r="V6" s="12">
        <v>13.9</v>
      </c>
      <c r="W6" s="12">
        <v>11.6</v>
      </c>
      <c r="X6" s="12">
        <v>16.399999999999999</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121</v>
      </c>
      <c r="B7" s="12">
        <v>10.9</v>
      </c>
      <c r="C7" s="12">
        <v>15</v>
      </c>
      <c r="D7" s="12">
        <v>13.9</v>
      </c>
      <c r="E7" s="12">
        <v>9.1999999999999993</v>
      </c>
      <c r="F7" s="12">
        <v>12.2</v>
      </c>
      <c r="G7" s="12">
        <v>11.6</v>
      </c>
      <c r="H7" s="12">
        <v>11.5</v>
      </c>
      <c r="I7" s="12">
        <v>10.9</v>
      </c>
      <c r="J7" s="12">
        <v>14.8</v>
      </c>
      <c r="K7" s="12">
        <v>12.3</v>
      </c>
      <c r="L7" s="12">
        <v>9.8000000000000007</v>
      </c>
      <c r="M7" s="12">
        <v>9.8000000000000007</v>
      </c>
      <c r="N7" s="12">
        <v>10.7</v>
      </c>
      <c r="O7" s="12">
        <v>9.1999999999999993</v>
      </c>
      <c r="P7" s="12">
        <v>5.3</v>
      </c>
      <c r="Q7" s="12">
        <v>8.6999999999999993</v>
      </c>
      <c r="R7" s="12">
        <v>3.4</v>
      </c>
      <c r="S7" s="12">
        <v>5.8</v>
      </c>
      <c r="T7" s="12">
        <v>6.7</v>
      </c>
      <c r="U7" s="12">
        <v>3.9</v>
      </c>
      <c r="V7" s="12">
        <v>6.8</v>
      </c>
      <c r="W7" s="12">
        <v>4.8</v>
      </c>
      <c r="X7" s="12">
        <v>3.8</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122</v>
      </c>
      <c r="B8" s="12">
        <v>5.6</v>
      </c>
      <c r="C8" s="12">
        <v>4.9000000000000004</v>
      </c>
      <c r="D8" s="12">
        <v>7.2</v>
      </c>
      <c r="E8" s="12">
        <v>6.2</v>
      </c>
      <c r="F8" s="12">
        <v>5.0999999999999996</v>
      </c>
      <c r="G8" s="12">
        <v>5.4</v>
      </c>
      <c r="H8" s="12">
        <v>6.8</v>
      </c>
      <c r="I8" s="12">
        <v>3</v>
      </c>
      <c r="J8" s="12">
        <v>3.7</v>
      </c>
      <c r="K8" s="12">
        <v>7.3</v>
      </c>
      <c r="L8" s="12">
        <v>7.3</v>
      </c>
      <c r="M8" s="12">
        <v>6.9</v>
      </c>
      <c r="N8" s="12">
        <v>6.3</v>
      </c>
      <c r="O8" s="12">
        <v>9.9</v>
      </c>
      <c r="P8" s="12">
        <v>5.9</v>
      </c>
      <c r="Q8" s="12">
        <v>3.3</v>
      </c>
      <c r="R8" s="12">
        <v>4.9000000000000004</v>
      </c>
      <c r="S8" s="12">
        <v>4.9000000000000004</v>
      </c>
      <c r="T8" s="12">
        <v>5.8</v>
      </c>
      <c r="U8" s="12">
        <v>2.9</v>
      </c>
      <c r="V8" s="12">
        <v>4.5</v>
      </c>
      <c r="W8" s="12">
        <v>8.6999999999999993</v>
      </c>
      <c r="X8" s="12">
        <v>5.4</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123</v>
      </c>
      <c r="B9" s="12">
        <v>4.8</v>
      </c>
      <c r="C9" s="12">
        <v>1.6</v>
      </c>
      <c r="D9" s="12">
        <v>1.9</v>
      </c>
      <c r="E9" s="12">
        <v>3.1</v>
      </c>
      <c r="F9" s="12">
        <v>1.5</v>
      </c>
      <c r="G9" s="12">
        <v>4</v>
      </c>
      <c r="H9" s="12">
        <v>1.5</v>
      </c>
      <c r="I9" s="12">
        <v>3</v>
      </c>
      <c r="J9" s="12">
        <v>2.1</v>
      </c>
      <c r="K9" s="12">
        <v>0.6</v>
      </c>
      <c r="L9" s="12">
        <v>4.5</v>
      </c>
      <c r="M9" s="12">
        <v>1.8</v>
      </c>
      <c r="N9" s="12">
        <v>1.2</v>
      </c>
      <c r="O9" s="12">
        <v>3</v>
      </c>
      <c r="P9" s="12">
        <v>0.9</v>
      </c>
      <c r="Q9" s="12">
        <v>1.8</v>
      </c>
      <c r="R9" s="12">
        <v>2.1</v>
      </c>
      <c r="S9" s="12">
        <v>3</v>
      </c>
      <c r="T9" s="12">
        <v>2.4</v>
      </c>
      <c r="U9" s="12">
        <v>1.5</v>
      </c>
      <c r="V9" s="12">
        <v>1.7</v>
      </c>
      <c r="W9" s="12">
        <v>1.4</v>
      </c>
      <c r="X9" s="12">
        <v>3.4</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124</v>
      </c>
      <c r="B10" s="12">
        <v>3.6</v>
      </c>
      <c r="C10" s="12">
        <v>5.6</v>
      </c>
      <c r="D10" s="12">
        <v>6</v>
      </c>
      <c r="E10" s="12">
        <v>5.5</v>
      </c>
      <c r="F10" s="12">
        <v>2.7</v>
      </c>
      <c r="G10" s="12">
        <v>6.7</v>
      </c>
      <c r="H10" s="12">
        <v>6.3</v>
      </c>
      <c r="I10" s="12">
        <v>4.7</v>
      </c>
      <c r="J10" s="12">
        <v>3.5</v>
      </c>
      <c r="K10" s="12">
        <v>7.4</v>
      </c>
      <c r="L10" s="12">
        <v>9.4</v>
      </c>
      <c r="M10" s="12">
        <v>9.6999999999999993</v>
      </c>
      <c r="N10" s="12">
        <v>6.2</v>
      </c>
      <c r="O10" s="12">
        <v>6.9</v>
      </c>
      <c r="P10" s="12">
        <v>6.5</v>
      </c>
      <c r="Q10" s="12">
        <v>4.9000000000000004</v>
      </c>
      <c r="R10" s="12">
        <v>6.4</v>
      </c>
      <c r="S10" s="12">
        <v>7.1</v>
      </c>
      <c r="T10" s="12">
        <v>6.7</v>
      </c>
      <c r="U10" s="12">
        <v>8.1999999999999993</v>
      </c>
      <c r="V10" s="12">
        <v>7.5</v>
      </c>
      <c r="W10" s="12">
        <v>5.2</v>
      </c>
      <c r="X10" s="12">
        <v>6.6</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125</v>
      </c>
      <c r="B11" s="12">
        <v>21.3</v>
      </c>
      <c r="C11" s="12">
        <v>21.7</v>
      </c>
      <c r="D11" s="12">
        <v>20.5</v>
      </c>
      <c r="E11" s="12">
        <v>17.399999999999999</v>
      </c>
      <c r="F11" s="12">
        <v>20</v>
      </c>
      <c r="G11" s="12">
        <v>18.8</v>
      </c>
      <c r="H11" s="12">
        <v>20.8</v>
      </c>
      <c r="I11" s="12">
        <v>24.5</v>
      </c>
      <c r="J11" s="12">
        <v>25.1</v>
      </c>
      <c r="K11" s="12">
        <v>24.6</v>
      </c>
      <c r="L11" s="12">
        <v>29.1</v>
      </c>
      <c r="M11" s="12">
        <v>20.5</v>
      </c>
      <c r="N11" s="12">
        <v>17.3</v>
      </c>
      <c r="O11" s="12">
        <v>19.8</v>
      </c>
      <c r="P11" s="12">
        <v>15.1</v>
      </c>
      <c r="Q11" s="12">
        <v>15.3</v>
      </c>
      <c r="R11" s="12">
        <v>10.6</v>
      </c>
      <c r="S11" s="12">
        <v>13.8</v>
      </c>
      <c r="T11" s="12">
        <v>8.5</v>
      </c>
      <c r="U11" s="12">
        <v>6.5</v>
      </c>
      <c r="V11" s="12">
        <v>8.8000000000000007</v>
      </c>
      <c r="W11" s="12">
        <v>7.8</v>
      </c>
      <c r="X11" s="12">
        <v>8.8000000000000007</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126</v>
      </c>
      <c r="B12" s="12">
        <v>13</v>
      </c>
      <c r="C12" s="12">
        <v>14.1</v>
      </c>
      <c r="D12" s="12">
        <v>10.9</v>
      </c>
      <c r="E12" s="12">
        <v>15.6</v>
      </c>
      <c r="F12" s="12">
        <v>14.1</v>
      </c>
      <c r="G12" s="12">
        <v>20</v>
      </c>
      <c r="H12" s="12">
        <v>13.5</v>
      </c>
      <c r="I12" s="12">
        <v>20.399999999999999</v>
      </c>
      <c r="J12" s="12">
        <v>16.8</v>
      </c>
      <c r="K12" s="12">
        <v>15.7</v>
      </c>
      <c r="L12" s="12">
        <v>15.1</v>
      </c>
      <c r="M12" s="12">
        <v>11.1</v>
      </c>
      <c r="N12" s="12">
        <v>14.9</v>
      </c>
      <c r="O12" s="12">
        <v>12.1</v>
      </c>
      <c r="P12" s="12">
        <v>11.6</v>
      </c>
      <c r="Q12" s="12">
        <v>10.5</v>
      </c>
      <c r="R12" s="12">
        <v>7.9</v>
      </c>
      <c r="S12" s="12">
        <v>7.3</v>
      </c>
      <c r="T12" s="12">
        <v>9.1</v>
      </c>
      <c r="U12" s="12">
        <v>6.6</v>
      </c>
      <c r="V12" s="12">
        <v>8.8000000000000007</v>
      </c>
      <c r="W12" s="12">
        <v>7.4</v>
      </c>
      <c r="X12" s="12">
        <v>8</v>
      </c>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127</v>
      </c>
      <c r="B13" s="12">
        <v>7</v>
      </c>
      <c r="C13" s="12">
        <v>2.5</v>
      </c>
      <c r="D13" s="12">
        <v>2.5</v>
      </c>
      <c r="E13" s="12">
        <v>0</v>
      </c>
      <c r="F13" s="12">
        <v>1.9</v>
      </c>
      <c r="G13" s="12">
        <v>2.5</v>
      </c>
      <c r="H13" s="12">
        <v>5</v>
      </c>
      <c r="I13" s="12">
        <v>4.4000000000000004</v>
      </c>
      <c r="J13" s="12">
        <v>1.9</v>
      </c>
      <c r="K13" s="12">
        <v>4.4000000000000004</v>
      </c>
      <c r="L13" s="12">
        <v>4.4000000000000004</v>
      </c>
      <c r="M13" s="12">
        <v>0.6</v>
      </c>
      <c r="N13" s="12">
        <v>1.3</v>
      </c>
      <c r="O13" s="12">
        <v>3.1</v>
      </c>
      <c r="P13" s="12">
        <v>4.4000000000000004</v>
      </c>
      <c r="Q13" s="12">
        <v>5</v>
      </c>
      <c r="R13" s="12">
        <v>1.9</v>
      </c>
      <c r="S13" s="12">
        <v>1.3</v>
      </c>
      <c r="T13" s="12">
        <v>4.4000000000000004</v>
      </c>
      <c r="U13" s="12">
        <v>0</v>
      </c>
      <c r="V13" s="12">
        <v>0.6</v>
      </c>
      <c r="W13" s="12">
        <v>0.6</v>
      </c>
      <c r="X13" s="12">
        <v>0</v>
      </c>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128</v>
      </c>
      <c r="B14" s="12">
        <v>2</v>
      </c>
      <c r="C14" s="12">
        <v>3.2</v>
      </c>
      <c r="D14" s="12">
        <v>2.6</v>
      </c>
      <c r="E14" s="12">
        <v>1.9</v>
      </c>
      <c r="F14" s="12">
        <v>0.6</v>
      </c>
      <c r="G14" s="12">
        <v>4.3</v>
      </c>
      <c r="H14" s="12">
        <v>3.7</v>
      </c>
      <c r="I14" s="12">
        <v>10.3</v>
      </c>
      <c r="J14" s="12">
        <v>21.1</v>
      </c>
      <c r="K14" s="12">
        <v>4.2</v>
      </c>
      <c r="L14" s="12">
        <v>7.8</v>
      </c>
      <c r="M14" s="12">
        <v>11.3</v>
      </c>
      <c r="N14" s="12">
        <v>8.9</v>
      </c>
      <c r="O14" s="12">
        <v>3.6</v>
      </c>
      <c r="P14" s="12">
        <v>5.9</v>
      </c>
      <c r="Q14" s="12">
        <v>3.5</v>
      </c>
      <c r="R14" s="12">
        <v>4.7</v>
      </c>
      <c r="S14" s="12">
        <v>2.2999999999999998</v>
      </c>
      <c r="T14" s="12">
        <v>6.5</v>
      </c>
      <c r="U14" s="12">
        <v>2.4</v>
      </c>
      <c r="V14" s="12">
        <v>6.5</v>
      </c>
      <c r="W14" s="12">
        <v>0</v>
      </c>
      <c r="X14" s="12">
        <v>4.0999999999999996</v>
      </c>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129</v>
      </c>
      <c r="B15" s="12">
        <v>2.1</v>
      </c>
      <c r="C15" s="12">
        <v>1.7</v>
      </c>
      <c r="D15" s="12">
        <v>2.4</v>
      </c>
      <c r="E15" s="12">
        <v>3.4</v>
      </c>
      <c r="F15" s="12">
        <v>2.2000000000000002</v>
      </c>
      <c r="G15" s="12">
        <v>3.1</v>
      </c>
      <c r="H15" s="12">
        <v>2.9</v>
      </c>
      <c r="I15" s="12">
        <v>1.7</v>
      </c>
      <c r="J15" s="12">
        <v>3.4</v>
      </c>
      <c r="K15" s="12">
        <v>3</v>
      </c>
      <c r="L15" s="12">
        <v>2.2000000000000002</v>
      </c>
      <c r="M15" s="12">
        <v>2.2000000000000002</v>
      </c>
      <c r="N15" s="12">
        <v>2.8</v>
      </c>
      <c r="O15" s="12">
        <v>2.2000000000000002</v>
      </c>
      <c r="P15" s="12">
        <v>2.5</v>
      </c>
      <c r="Q15" s="12">
        <v>2.5</v>
      </c>
      <c r="R15" s="12">
        <v>2.1</v>
      </c>
      <c r="S15" s="12">
        <v>1.3</v>
      </c>
      <c r="T15" s="12">
        <v>1.6</v>
      </c>
      <c r="U15" s="12">
        <v>2.8</v>
      </c>
      <c r="V15" s="12">
        <v>2.1</v>
      </c>
      <c r="W15" s="12">
        <v>1.9</v>
      </c>
      <c r="X15" s="12">
        <v>3</v>
      </c>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130</v>
      </c>
      <c r="B16" s="12">
        <v>14.9</v>
      </c>
      <c r="C16" s="12">
        <v>14.8</v>
      </c>
      <c r="D16" s="12">
        <v>13.2</v>
      </c>
      <c r="E16" s="12">
        <v>11.1</v>
      </c>
      <c r="F16" s="12">
        <v>10.3</v>
      </c>
      <c r="G16" s="12">
        <v>7.1</v>
      </c>
      <c r="H16" s="12">
        <v>8.3000000000000007</v>
      </c>
      <c r="I16" s="12">
        <v>5.5</v>
      </c>
      <c r="J16" s="12">
        <v>10.1</v>
      </c>
      <c r="K16" s="12">
        <v>7.8</v>
      </c>
      <c r="L16" s="12">
        <v>7.4</v>
      </c>
      <c r="M16" s="12">
        <v>11.6</v>
      </c>
      <c r="N16" s="12">
        <v>5</v>
      </c>
      <c r="O16" s="12">
        <v>8</v>
      </c>
      <c r="P16" s="12">
        <v>3.8</v>
      </c>
      <c r="Q16" s="12">
        <v>3.8</v>
      </c>
      <c r="R16" s="12">
        <v>7.2</v>
      </c>
      <c r="S16" s="12">
        <v>4.0999999999999996</v>
      </c>
      <c r="T16" s="12">
        <v>6</v>
      </c>
      <c r="U16" s="12">
        <v>3.4</v>
      </c>
      <c r="V16" s="12">
        <v>5.6</v>
      </c>
      <c r="W16" s="12">
        <v>4.5</v>
      </c>
      <c r="X16" s="12">
        <v>3.3</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131</v>
      </c>
      <c r="B17" s="12">
        <v>16</v>
      </c>
      <c r="C17" s="12">
        <v>11.3</v>
      </c>
      <c r="D17" s="12">
        <v>17.7</v>
      </c>
      <c r="E17" s="12">
        <v>17.3</v>
      </c>
      <c r="F17" s="12">
        <v>16.2</v>
      </c>
      <c r="G17" s="12">
        <v>18.399999999999999</v>
      </c>
      <c r="H17" s="12">
        <v>24.3</v>
      </c>
      <c r="I17" s="12">
        <v>13.9</v>
      </c>
      <c r="J17" s="12">
        <v>14.3</v>
      </c>
      <c r="K17" s="12">
        <v>15.4</v>
      </c>
      <c r="L17" s="12">
        <v>16.100000000000001</v>
      </c>
      <c r="M17" s="12">
        <v>16.600000000000001</v>
      </c>
      <c r="N17" s="12">
        <v>17.100000000000001</v>
      </c>
      <c r="O17" s="12">
        <v>15</v>
      </c>
      <c r="P17" s="12">
        <v>12.6</v>
      </c>
      <c r="Q17" s="12">
        <v>11.3</v>
      </c>
      <c r="R17" s="12">
        <v>6.5</v>
      </c>
      <c r="S17" s="12">
        <v>10.1</v>
      </c>
      <c r="T17" s="12">
        <v>8.3000000000000007</v>
      </c>
      <c r="U17" s="12">
        <v>5.9</v>
      </c>
      <c r="V17" s="12">
        <v>4.0999999999999996</v>
      </c>
      <c r="W17" s="12">
        <v>8.1</v>
      </c>
      <c r="X17" s="12">
        <v>7.2</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132</v>
      </c>
      <c r="B18" s="12">
        <v>5.0999999999999996</v>
      </c>
      <c r="C18" s="12">
        <v>3.2</v>
      </c>
      <c r="D18" s="12">
        <v>4.7</v>
      </c>
      <c r="E18" s="12">
        <v>8.5</v>
      </c>
      <c r="F18" s="12">
        <v>7.2</v>
      </c>
      <c r="G18" s="12">
        <v>6.2</v>
      </c>
      <c r="H18" s="12">
        <v>4.7</v>
      </c>
      <c r="I18" s="12">
        <v>5.6</v>
      </c>
      <c r="J18" s="12">
        <v>7.1</v>
      </c>
      <c r="K18" s="12">
        <v>6.1</v>
      </c>
      <c r="L18" s="12">
        <v>4.5999999999999996</v>
      </c>
      <c r="M18" s="12">
        <v>5.2</v>
      </c>
      <c r="N18" s="12">
        <v>6.7</v>
      </c>
      <c r="O18" s="12">
        <v>7.5</v>
      </c>
      <c r="P18" s="12">
        <v>2.7</v>
      </c>
      <c r="Q18" s="12">
        <v>5</v>
      </c>
      <c r="R18" s="12">
        <v>3.8</v>
      </c>
      <c r="S18" s="12">
        <v>4.9000000000000004</v>
      </c>
      <c r="T18" s="12">
        <v>3.4</v>
      </c>
      <c r="U18" s="12">
        <v>2.2999999999999998</v>
      </c>
      <c r="V18" s="12">
        <v>4</v>
      </c>
      <c r="W18" s="12">
        <v>2.2000000000000002</v>
      </c>
      <c r="X18" s="12">
        <v>3.3</v>
      </c>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1" t="s">
        <v>133</v>
      </c>
      <c r="B19" s="12">
        <v>1.7</v>
      </c>
      <c r="C19" s="12">
        <v>2.7</v>
      </c>
      <c r="D19" s="12">
        <v>2.7</v>
      </c>
      <c r="E19" s="12">
        <v>2.7</v>
      </c>
      <c r="F19" s="12">
        <v>4.3</v>
      </c>
      <c r="G19" s="12">
        <v>4.8</v>
      </c>
      <c r="H19" s="12">
        <v>5.8</v>
      </c>
      <c r="I19" s="12">
        <v>6.8</v>
      </c>
      <c r="J19" s="12">
        <v>5.2</v>
      </c>
      <c r="K19" s="12">
        <v>2.1</v>
      </c>
      <c r="L19" s="12">
        <v>3</v>
      </c>
      <c r="M19" s="12">
        <v>2.5</v>
      </c>
      <c r="N19" s="12">
        <v>5.5</v>
      </c>
      <c r="O19" s="12">
        <v>1</v>
      </c>
      <c r="P19" s="12">
        <v>1</v>
      </c>
      <c r="Q19" s="12">
        <v>2</v>
      </c>
      <c r="R19" s="12">
        <v>1</v>
      </c>
      <c r="S19" s="12">
        <v>2</v>
      </c>
      <c r="T19" s="12">
        <v>3.9</v>
      </c>
      <c r="U19" s="12">
        <v>5.9</v>
      </c>
      <c r="V19" s="12">
        <v>2</v>
      </c>
      <c r="W19" s="12">
        <v>2</v>
      </c>
      <c r="X19" s="12">
        <v>3.4</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4"/>
  <sheetViews>
    <sheetView workbookViewId="0"/>
  </sheetViews>
  <sheetFormatPr defaultColWidth="11.54296875" defaultRowHeight="15" x14ac:dyDescent="0.25"/>
  <cols>
    <col min="1" max="1" width="22" customWidth="1"/>
    <col min="2" max="2" width="29.36328125" bestFit="1" customWidth="1"/>
  </cols>
  <sheetData>
    <row r="1" spans="1:50" ht="21" x14ac:dyDescent="0.4">
      <c r="A1" s="27" t="s">
        <v>17</v>
      </c>
    </row>
    <row r="2" spans="1:50" x14ac:dyDescent="0.25">
      <c r="A2" t="s">
        <v>7</v>
      </c>
    </row>
    <row r="3" spans="1:50" x14ac:dyDescent="0.25">
      <c r="A3" s="29" t="s">
        <v>385</v>
      </c>
    </row>
    <row r="4" spans="1:50" ht="34.200000000000003" customHeight="1" x14ac:dyDescent="0.3">
      <c r="A4" s="8" t="s">
        <v>118</v>
      </c>
      <c r="B4" s="7" t="s">
        <v>134</v>
      </c>
    </row>
    <row r="5" spans="1:50" x14ac:dyDescent="0.25">
      <c r="A5" s="1" t="s">
        <v>119</v>
      </c>
      <c r="B5" s="12">
        <v>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120</v>
      </c>
      <c r="B6" s="12">
        <v>16.399999999999999</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121</v>
      </c>
      <c r="B7" s="12">
        <v>3.8</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122</v>
      </c>
      <c r="B8" s="12">
        <v>5.4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123</v>
      </c>
      <c r="B9" s="12">
        <v>3.4</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124</v>
      </c>
      <c r="B10" s="12">
        <v>6.6</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125</v>
      </c>
      <c r="B11" s="12">
        <v>8.8000000000000007</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126</v>
      </c>
      <c r="B12" s="12">
        <v>8</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127</v>
      </c>
      <c r="B13" s="12">
        <v>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128</v>
      </c>
      <c r="B14" s="12">
        <v>4.0999999999999996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129</v>
      </c>
      <c r="B15" s="12">
        <v>3</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130</v>
      </c>
      <c r="B16" s="12">
        <v>3.3</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131</v>
      </c>
      <c r="B17" s="12">
        <v>7.2</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132</v>
      </c>
      <c r="B18" s="12">
        <v>3.3</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1" t="s">
        <v>133</v>
      </c>
      <c r="B19" s="12">
        <v>3.4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54296875" defaultRowHeight="15" x14ac:dyDescent="0.25"/>
  <cols>
    <col min="1" max="1" width="9.81640625" customWidth="1"/>
    <col min="2" max="2" width="16.6328125" style="9" customWidth="1"/>
    <col min="3" max="3" width="24.26953125" bestFit="1" customWidth="1"/>
  </cols>
  <sheetData>
    <row r="1" spans="1:3" ht="21" x14ac:dyDescent="0.4">
      <c r="A1" s="27" t="s">
        <v>368</v>
      </c>
    </row>
    <row r="2" spans="1:3" x14ac:dyDescent="0.25">
      <c r="A2" t="s">
        <v>7</v>
      </c>
    </row>
    <row r="3" spans="1:3" ht="20.399999999999999" customHeight="1" x14ac:dyDescent="0.3">
      <c r="A3" s="8" t="s">
        <v>135</v>
      </c>
      <c r="B3" s="5" t="s">
        <v>136</v>
      </c>
      <c r="C3" s="7" t="s">
        <v>61</v>
      </c>
    </row>
    <row r="4" spans="1:3" x14ac:dyDescent="0.25">
      <c r="A4" s="1" t="s">
        <v>137</v>
      </c>
      <c r="B4" s="4" t="s">
        <v>138</v>
      </c>
      <c r="C4" s="6">
        <v>1</v>
      </c>
    </row>
    <row r="5" spans="1:3" x14ac:dyDescent="0.25">
      <c r="A5" s="1" t="s">
        <v>139</v>
      </c>
      <c r="B5" s="4" t="s">
        <v>138</v>
      </c>
      <c r="C5" s="6">
        <v>3</v>
      </c>
    </row>
    <row r="6" spans="1:3" x14ac:dyDescent="0.25">
      <c r="A6" s="1" t="s">
        <v>137</v>
      </c>
      <c r="B6" s="4" t="s">
        <v>140</v>
      </c>
      <c r="C6" s="6">
        <v>7</v>
      </c>
    </row>
    <row r="7" spans="1:3" x14ac:dyDescent="0.25">
      <c r="A7" s="1" t="s">
        <v>139</v>
      </c>
      <c r="B7" s="4" t="s">
        <v>140</v>
      </c>
      <c r="C7" s="6">
        <v>12</v>
      </c>
    </row>
    <row r="8" spans="1:3" x14ac:dyDescent="0.25">
      <c r="A8" s="1" t="s">
        <v>137</v>
      </c>
      <c r="B8" s="4" t="s">
        <v>141</v>
      </c>
      <c r="C8" s="6">
        <v>29</v>
      </c>
    </row>
    <row r="9" spans="1:3" x14ac:dyDescent="0.25">
      <c r="A9" s="1" t="s">
        <v>139</v>
      </c>
      <c r="B9" s="4" t="s">
        <v>141</v>
      </c>
      <c r="C9" s="6">
        <v>54</v>
      </c>
    </row>
    <row r="10" spans="1:3" x14ac:dyDescent="0.25">
      <c r="A10" s="1" t="s">
        <v>137</v>
      </c>
      <c r="B10" s="4" t="s">
        <v>142</v>
      </c>
      <c r="C10" s="6">
        <v>32</v>
      </c>
    </row>
    <row r="11" spans="1:3" x14ac:dyDescent="0.25">
      <c r="A11" s="1" t="s">
        <v>139</v>
      </c>
      <c r="B11" s="4" t="s">
        <v>142</v>
      </c>
      <c r="C11" s="6">
        <v>46</v>
      </c>
    </row>
    <row r="12" spans="1:3" x14ac:dyDescent="0.25">
      <c r="A12" s="1" t="s">
        <v>137</v>
      </c>
      <c r="B12" s="4" t="s">
        <v>143</v>
      </c>
      <c r="C12" s="6">
        <v>19</v>
      </c>
    </row>
    <row r="13" spans="1:3" x14ac:dyDescent="0.25">
      <c r="A13" s="1" t="s">
        <v>139</v>
      </c>
      <c r="B13" s="4" t="s">
        <v>143</v>
      </c>
      <c r="C13" s="6">
        <v>48</v>
      </c>
    </row>
    <row r="14" spans="1:3" x14ac:dyDescent="0.25">
      <c r="A14" s="1" t="s">
        <v>137</v>
      </c>
      <c r="B14" s="4" t="s">
        <v>144</v>
      </c>
      <c r="C14" s="6">
        <v>7</v>
      </c>
    </row>
    <row r="15" spans="1:3" x14ac:dyDescent="0.25">
      <c r="A15" s="1" t="s">
        <v>139</v>
      </c>
      <c r="B15" s="4" t="s">
        <v>144</v>
      </c>
      <c r="C15" s="6">
        <v>31</v>
      </c>
    </row>
    <row r="16" spans="1:3" x14ac:dyDescent="0.25">
      <c r="A16" s="1" t="s">
        <v>137</v>
      </c>
      <c r="B16" s="4" t="s">
        <v>145</v>
      </c>
      <c r="C16" s="6">
        <v>19</v>
      </c>
    </row>
    <row r="17" spans="1:3" x14ac:dyDescent="0.25">
      <c r="A17" s="1" t="s">
        <v>139</v>
      </c>
      <c r="B17" s="4" t="s">
        <v>145</v>
      </c>
      <c r="C17" s="6">
        <v>20</v>
      </c>
    </row>
    <row r="18" spans="1:3" x14ac:dyDescent="0.25">
      <c r="A18" s="1" t="s">
        <v>137</v>
      </c>
      <c r="B18" s="4" t="s">
        <v>146</v>
      </c>
      <c r="C18" s="6">
        <v>7</v>
      </c>
    </row>
    <row r="19" spans="1:3" x14ac:dyDescent="0.25">
      <c r="A19" s="1" t="s">
        <v>139</v>
      </c>
      <c r="B19" s="4" t="s">
        <v>146</v>
      </c>
      <c r="C19" s="6">
        <v>9</v>
      </c>
    </row>
    <row r="20" spans="1:3" x14ac:dyDescent="0.25">
      <c r="A20" s="1" t="s">
        <v>137</v>
      </c>
      <c r="B20" s="4" t="s">
        <v>147</v>
      </c>
      <c r="C20" s="6">
        <v>6</v>
      </c>
    </row>
    <row r="21" spans="1:3" x14ac:dyDescent="0.25">
      <c r="A21" s="1" t="s">
        <v>139</v>
      </c>
      <c r="B21" s="4" t="s">
        <v>147</v>
      </c>
      <c r="C21" s="6">
        <v>7</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54296875" defaultRowHeight="15" x14ac:dyDescent="0.25"/>
  <cols>
    <col min="1" max="1" width="9" customWidth="1"/>
    <col min="2" max="2" width="16.6328125" style="9" customWidth="1"/>
    <col min="3" max="3" width="17.54296875" bestFit="1" customWidth="1"/>
    <col min="4" max="4" width="13.54296875" customWidth="1"/>
    <col min="5" max="5" width="13.453125" customWidth="1"/>
  </cols>
  <sheetData>
    <row r="1" spans="1:5" ht="21" x14ac:dyDescent="0.4">
      <c r="A1" s="27" t="s">
        <v>369</v>
      </c>
    </row>
    <row r="2" spans="1:5" x14ac:dyDescent="0.25">
      <c r="A2" t="s">
        <v>7</v>
      </c>
    </row>
    <row r="3" spans="1:5" ht="33" customHeight="1" x14ac:dyDescent="0.3">
      <c r="A3" s="8" t="s">
        <v>135</v>
      </c>
      <c r="B3" s="5" t="s">
        <v>136</v>
      </c>
      <c r="C3" s="7" t="s">
        <v>148</v>
      </c>
      <c r="D3" s="7" t="s">
        <v>86</v>
      </c>
      <c r="E3" s="7" t="s">
        <v>87</v>
      </c>
    </row>
    <row r="4" spans="1:5" x14ac:dyDescent="0.25">
      <c r="A4" s="1" t="s">
        <v>137</v>
      </c>
      <c r="B4" s="4" t="s">
        <v>138</v>
      </c>
      <c r="C4" s="6" t="s">
        <v>149</v>
      </c>
      <c r="D4" s="6" t="s">
        <v>150</v>
      </c>
      <c r="E4" s="6" t="s">
        <v>151</v>
      </c>
    </row>
    <row r="5" spans="1:5" x14ac:dyDescent="0.25">
      <c r="A5" s="1" t="s">
        <v>139</v>
      </c>
      <c r="B5" s="4" t="s">
        <v>138</v>
      </c>
      <c r="C5" s="6" t="s">
        <v>152</v>
      </c>
      <c r="D5" s="6" t="s">
        <v>153</v>
      </c>
      <c r="E5" s="6" t="s">
        <v>154</v>
      </c>
    </row>
    <row r="6" spans="1:5" x14ac:dyDescent="0.25">
      <c r="A6" s="1" t="s">
        <v>137</v>
      </c>
      <c r="B6" s="4" t="s">
        <v>140</v>
      </c>
      <c r="C6" s="6" t="s">
        <v>155</v>
      </c>
      <c r="D6" s="6" t="s">
        <v>156</v>
      </c>
      <c r="E6" s="6" t="s">
        <v>157</v>
      </c>
    </row>
    <row r="7" spans="1:5" x14ac:dyDescent="0.25">
      <c r="A7" s="1" t="s">
        <v>139</v>
      </c>
      <c r="B7" s="4" t="s">
        <v>140</v>
      </c>
      <c r="C7" s="6" t="s">
        <v>158</v>
      </c>
      <c r="D7" s="6" t="s">
        <v>151</v>
      </c>
      <c r="E7" s="6" t="s">
        <v>110</v>
      </c>
    </row>
    <row r="8" spans="1:5" x14ac:dyDescent="0.25">
      <c r="A8" s="1" t="s">
        <v>137</v>
      </c>
      <c r="B8" s="4" t="s">
        <v>141</v>
      </c>
      <c r="C8" s="6" t="s">
        <v>159</v>
      </c>
      <c r="D8" s="6" t="s">
        <v>113</v>
      </c>
      <c r="E8" s="6" t="s">
        <v>160</v>
      </c>
    </row>
    <row r="9" spans="1:5" x14ac:dyDescent="0.25">
      <c r="A9" s="1" t="s">
        <v>139</v>
      </c>
      <c r="B9" s="4" t="s">
        <v>141</v>
      </c>
      <c r="C9" s="6" t="s">
        <v>161</v>
      </c>
      <c r="D9" s="6" t="s">
        <v>162</v>
      </c>
      <c r="E9" s="6" t="s">
        <v>163</v>
      </c>
    </row>
    <row r="10" spans="1:5" x14ac:dyDescent="0.25">
      <c r="A10" s="1" t="s">
        <v>137</v>
      </c>
      <c r="B10" s="4" t="s">
        <v>142</v>
      </c>
      <c r="C10" s="6" t="s">
        <v>159</v>
      </c>
      <c r="D10" s="6" t="s">
        <v>101</v>
      </c>
      <c r="E10" s="6" t="s">
        <v>164</v>
      </c>
    </row>
    <row r="11" spans="1:5" x14ac:dyDescent="0.25">
      <c r="A11" s="1" t="s">
        <v>139</v>
      </c>
      <c r="B11" s="4" t="s">
        <v>142</v>
      </c>
      <c r="C11" s="6" t="s">
        <v>165</v>
      </c>
      <c r="D11" s="6" t="s">
        <v>166</v>
      </c>
      <c r="E11" s="6" t="s">
        <v>167</v>
      </c>
    </row>
    <row r="12" spans="1:5" x14ac:dyDescent="0.25">
      <c r="A12" s="1" t="s">
        <v>137</v>
      </c>
      <c r="B12" s="4" t="s">
        <v>143</v>
      </c>
      <c r="C12" s="6" t="s">
        <v>101</v>
      </c>
      <c r="D12" s="6" t="s">
        <v>158</v>
      </c>
      <c r="E12" s="6" t="s">
        <v>168</v>
      </c>
    </row>
    <row r="13" spans="1:5" x14ac:dyDescent="0.25">
      <c r="A13" s="1" t="s">
        <v>139</v>
      </c>
      <c r="B13" s="4" t="s">
        <v>143</v>
      </c>
      <c r="C13" s="6" t="s">
        <v>169</v>
      </c>
      <c r="D13" s="6" t="s">
        <v>170</v>
      </c>
      <c r="E13" s="6" t="s">
        <v>171</v>
      </c>
    </row>
    <row r="14" spans="1:5" x14ac:dyDescent="0.25">
      <c r="A14" s="1" t="s">
        <v>137</v>
      </c>
      <c r="B14" s="4" t="s">
        <v>144</v>
      </c>
      <c r="C14" s="6" t="s">
        <v>151</v>
      </c>
      <c r="D14" s="6" t="s">
        <v>172</v>
      </c>
      <c r="E14" s="6" t="s">
        <v>173</v>
      </c>
    </row>
    <row r="15" spans="1:5" x14ac:dyDescent="0.25">
      <c r="A15" s="1" t="s">
        <v>139</v>
      </c>
      <c r="B15" s="4" t="s">
        <v>144</v>
      </c>
      <c r="C15" s="6" t="s">
        <v>174</v>
      </c>
      <c r="D15" s="6" t="s">
        <v>101</v>
      </c>
      <c r="E15" s="6" t="s">
        <v>160</v>
      </c>
    </row>
    <row r="16" spans="1:5" x14ac:dyDescent="0.25">
      <c r="A16" s="1" t="s">
        <v>137</v>
      </c>
      <c r="B16" s="4" t="s">
        <v>145</v>
      </c>
      <c r="C16" s="6" t="s">
        <v>103</v>
      </c>
      <c r="D16" s="6" t="s">
        <v>175</v>
      </c>
      <c r="E16" s="6" t="s">
        <v>176</v>
      </c>
    </row>
    <row r="17" spans="1:5" x14ac:dyDescent="0.25">
      <c r="A17" s="1" t="s">
        <v>139</v>
      </c>
      <c r="B17" s="4" t="s">
        <v>145</v>
      </c>
      <c r="C17" s="6" t="s">
        <v>102</v>
      </c>
      <c r="D17" s="6" t="s">
        <v>177</v>
      </c>
      <c r="E17" s="6" t="s">
        <v>178</v>
      </c>
    </row>
    <row r="18" spans="1:5" x14ac:dyDescent="0.25">
      <c r="A18" s="1" t="s">
        <v>137</v>
      </c>
      <c r="B18" s="4" t="s">
        <v>146</v>
      </c>
      <c r="C18" s="6" t="s">
        <v>179</v>
      </c>
      <c r="D18" s="6" t="s">
        <v>180</v>
      </c>
      <c r="E18" s="6" t="s">
        <v>113</v>
      </c>
    </row>
    <row r="19" spans="1:5" x14ac:dyDescent="0.25">
      <c r="A19" s="1" t="s">
        <v>139</v>
      </c>
      <c r="B19" s="4" t="s">
        <v>146</v>
      </c>
      <c r="C19" s="6" t="s">
        <v>173</v>
      </c>
      <c r="D19" s="6" t="s">
        <v>181</v>
      </c>
      <c r="E19" s="6" t="s">
        <v>104</v>
      </c>
    </row>
    <row r="20" spans="1:5" x14ac:dyDescent="0.25">
      <c r="A20" s="1" t="s">
        <v>137</v>
      </c>
      <c r="B20" s="4" t="s">
        <v>147</v>
      </c>
      <c r="C20" s="6" t="s">
        <v>182</v>
      </c>
      <c r="D20" s="6" t="s">
        <v>183</v>
      </c>
      <c r="E20" s="6" t="s">
        <v>97</v>
      </c>
    </row>
    <row r="21" spans="1:5" x14ac:dyDescent="0.25">
      <c r="A21" s="1" t="s">
        <v>139</v>
      </c>
      <c r="B21" s="4" t="s">
        <v>147</v>
      </c>
      <c r="C21" s="6" t="s">
        <v>110</v>
      </c>
      <c r="D21" s="6" t="s">
        <v>184</v>
      </c>
      <c r="E21" s="6" t="s">
        <v>185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54296875" defaultRowHeight="15" x14ac:dyDescent="0.25"/>
  <cols>
    <col min="1" max="1" width="8" customWidth="1"/>
    <col min="2" max="2" width="13.90625" style="9" customWidth="1"/>
    <col min="3" max="3" width="24.26953125" bestFit="1" customWidth="1"/>
  </cols>
  <sheetData>
    <row r="1" spans="1:3" ht="21" x14ac:dyDescent="0.4">
      <c r="A1" s="27" t="s">
        <v>370</v>
      </c>
    </row>
    <row r="2" spans="1:3" x14ac:dyDescent="0.25">
      <c r="A2" s="9" t="s">
        <v>7</v>
      </c>
    </row>
    <row r="3" spans="1:3" ht="18.600000000000001" customHeight="1" x14ac:dyDescent="0.3">
      <c r="A3" s="10" t="s">
        <v>60</v>
      </c>
      <c r="B3" s="5" t="s">
        <v>186</v>
      </c>
      <c r="C3" s="7" t="s">
        <v>61</v>
      </c>
    </row>
    <row r="4" spans="1:3" x14ac:dyDescent="0.25">
      <c r="A4" s="9" t="s">
        <v>62</v>
      </c>
      <c r="B4" s="4" t="s">
        <v>187</v>
      </c>
      <c r="C4" s="6">
        <v>258</v>
      </c>
    </row>
    <row r="5" spans="1:3" x14ac:dyDescent="0.25">
      <c r="A5" s="9" t="s">
        <v>62</v>
      </c>
      <c r="B5" s="4" t="s">
        <v>188</v>
      </c>
      <c r="C5" s="6">
        <v>245</v>
      </c>
    </row>
    <row r="6" spans="1:3" x14ac:dyDescent="0.25">
      <c r="A6" s="9" t="s">
        <v>63</v>
      </c>
      <c r="B6" s="4" t="s">
        <v>187</v>
      </c>
      <c r="C6" s="6">
        <v>281</v>
      </c>
    </row>
    <row r="7" spans="1:3" x14ac:dyDescent="0.25">
      <c r="A7" s="9" t="s">
        <v>63</v>
      </c>
      <c r="B7" s="4" t="s">
        <v>188</v>
      </c>
      <c r="C7" s="6">
        <v>188</v>
      </c>
    </row>
    <row r="8" spans="1:3" x14ac:dyDescent="0.25">
      <c r="A8" s="9" t="s">
        <v>64</v>
      </c>
      <c r="B8" s="4" t="s">
        <v>187</v>
      </c>
      <c r="C8" s="6">
        <v>331</v>
      </c>
    </row>
    <row r="9" spans="1:3" x14ac:dyDescent="0.25">
      <c r="A9" s="9" t="s">
        <v>64</v>
      </c>
      <c r="B9" s="4" t="s">
        <v>188</v>
      </c>
      <c r="C9" s="6">
        <v>201</v>
      </c>
    </row>
    <row r="10" spans="1:3" x14ac:dyDescent="0.25">
      <c r="A10" s="9" t="s">
        <v>65</v>
      </c>
      <c r="B10" s="4" t="s">
        <v>187</v>
      </c>
      <c r="C10" s="6">
        <v>330</v>
      </c>
    </row>
    <row r="11" spans="1:3" x14ac:dyDescent="0.25">
      <c r="A11" s="9" t="s">
        <v>65</v>
      </c>
      <c r="B11" s="4" t="s">
        <v>188</v>
      </c>
      <c r="C11" s="6">
        <v>194</v>
      </c>
    </row>
    <row r="12" spans="1:3" x14ac:dyDescent="0.25">
      <c r="A12" s="9" t="s">
        <v>66</v>
      </c>
      <c r="B12" s="4" t="s">
        <v>187</v>
      </c>
      <c r="C12" s="6">
        <v>338</v>
      </c>
    </row>
    <row r="13" spans="1:3" x14ac:dyDescent="0.25">
      <c r="A13" s="9" t="s">
        <v>66</v>
      </c>
      <c r="B13" s="4" t="s">
        <v>188</v>
      </c>
      <c r="C13" s="6">
        <v>180</v>
      </c>
    </row>
    <row r="14" spans="1:3" x14ac:dyDescent="0.25">
      <c r="A14" s="9" t="s">
        <v>67</v>
      </c>
      <c r="B14" s="4" t="s">
        <v>187</v>
      </c>
      <c r="C14" s="6">
        <v>415</v>
      </c>
    </row>
    <row r="15" spans="1:3" x14ac:dyDescent="0.25">
      <c r="A15" s="9" t="s">
        <v>67</v>
      </c>
      <c r="B15" s="4" t="s">
        <v>188</v>
      </c>
      <c r="C15" s="6">
        <v>172</v>
      </c>
    </row>
    <row r="16" spans="1:3" x14ac:dyDescent="0.25">
      <c r="A16" s="9" t="s">
        <v>68</v>
      </c>
      <c r="B16" s="4" t="s">
        <v>187</v>
      </c>
      <c r="C16" s="6">
        <v>354</v>
      </c>
    </row>
    <row r="17" spans="1:3" x14ac:dyDescent="0.25">
      <c r="A17" s="9" t="s">
        <v>68</v>
      </c>
      <c r="B17" s="4" t="s">
        <v>188</v>
      </c>
      <c r="C17" s="6">
        <v>179</v>
      </c>
    </row>
    <row r="18" spans="1:3" x14ac:dyDescent="0.25">
      <c r="A18" s="9" t="s">
        <v>69</v>
      </c>
      <c r="B18" s="4" t="s">
        <v>187</v>
      </c>
      <c r="C18" s="6">
        <v>415</v>
      </c>
    </row>
    <row r="19" spans="1:3" x14ac:dyDescent="0.25">
      <c r="A19" s="9" t="s">
        <v>69</v>
      </c>
      <c r="B19" s="4" t="s">
        <v>188</v>
      </c>
      <c r="C19" s="6">
        <v>174</v>
      </c>
    </row>
    <row r="20" spans="1:3" x14ac:dyDescent="0.25">
      <c r="A20" s="9" t="s">
        <v>70</v>
      </c>
      <c r="B20" s="4" t="s">
        <v>187</v>
      </c>
      <c r="C20" s="6">
        <v>406</v>
      </c>
    </row>
    <row r="21" spans="1:3" x14ac:dyDescent="0.25">
      <c r="A21" s="9" t="s">
        <v>70</v>
      </c>
      <c r="B21" s="4" t="s">
        <v>188</v>
      </c>
      <c r="C21" s="6">
        <v>212</v>
      </c>
    </row>
    <row r="22" spans="1:3" x14ac:dyDescent="0.25">
      <c r="A22" s="9" t="s">
        <v>71</v>
      </c>
      <c r="B22" s="4" t="s">
        <v>187</v>
      </c>
      <c r="C22" s="6">
        <v>366</v>
      </c>
    </row>
    <row r="23" spans="1:3" x14ac:dyDescent="0.25">
      <c r="A23" s="9" t="s">
        <v>71</v>
      </c>
      <c r="B23" s="4" t="s">
        <v>188</v>
      </c>
      <c r="C23" s="6">
        <v>190</v>
      </c>
    </row>
    <row r="24" spans="1:3" x14ac:dyDescent="0.25">
      <c r="A24" s="9" t="s">
        <v>72</v>
      </c>
      <c r="B24" s="4" t="s">
        <v>187</v>
      </c>
      <c r="C24" s="6">
        <v>389</v>
      </c>
    </row>
    <row r="25" spans="1:3" x14ac:dyDescent="0.25">
      <c r="A25" s="9" t="s">
        <v>72</v>
      </c>
      <c r="B25" s="4" t="s">
        <v>188</v>
      </c>
      <c r="C25" s="6">
        <v>221</v>
      </c>
    </row>
    <row r="26" spans="1:3" x14ac:dyDescent="0.25">
      <c r="A26" s="9" t="s">
        <v>73</v>
      </c>
      <c r="B26" s="4" t="s">
        <v>187</v>
      </c>
      <c r="C26" s="6">
        <v>354</v>
      </c>
    </row>
    <row r="27" spans="1:3" x14ac:dyDescent="0.25">
      <c r="A27" s="9" t="s">
        <v>73</v>
      </c>
      <c r="B27" s="4" t="s">
        <v>188</v>
      </c>
      <c r="C27" s="6">
        <v>189</v>
      </c>
    </row>
    <row r="28" spans="1:3" x14ac:dyDescent="0.25">
      <c r="A28" s="9" t="s">
        <v>74</v>
      </c>
      <c r="B28" s="4" t="s">
        <v>187</v>
      </c>
      <c r="C28" s="6">
        <v>360</v>
      </c>
    </row>
    <row r="29" spans="1:3" x14ac:dyDescent="0.25">
      <c r="A29" s="9" t="s">
        <v>74</v>
      </c>
      <c r="B29" s="4" t="s">
        <v>188</v>
      </c>
      <c r="C29" s="6">
        <v>182</v>
      </c>
    </row>
    <row r="30" spans="1:3" x14ac:dyDescent="0.25">
      <c r="A30" s="9" t="s">
        <v>75</v>
      </c>
      <c r="B30" s="4" t="s">
        <v>187</v>
      </c>
      <c r="C30" s="6">
        <v>320</v>
      </c>
    </row>
    <row r="31" spans="1:3" x14ac:dyDescent="0.25">
      <c r="A31" s="9" t="s">
        <v>75</v>
      </c>
      <c r="B31" s="4" t="s">
        <v>188</v>
      </c>
      <c r="C31" s="6">
        <v>171</v>
      </c>
    </row>
    <row r="32" spans="1:3" x14ac:dyDescent="0.25">
      <c r="A32" s="9" t="s">
        <v>76</v>
      </c>
      <c r="B32" s="4" t="s">
        <v>187</v>
      </c>
      <c r="C32" s="6">
        <v>292</v>
      </c>
    </row>
    <row r="33" spans="1:3" x14ac:dyDescent="0.25">
      <c r="A33" s="9" t="s">
        <v>76</v>
      </c>
      <c r="B33" s="4" t="s">
        <v>188</v>
      </c>
      <c r="C33" s="6">
        <v>127</v>
      </c>
    </row>
    <row r="34" spans="1:3" x14ac:dyDescent="0.25">
      <c r="A34" s="9" t="s">
        <v>77</v>
      </c>
      <c r="B34" s="4" t="s">
        <v>187</v>
      </c>
      <c r="C34" s="6">
        <v>287</v>
      </c>
    </row>
    <row r="35" spans="1:3" x14ac:dyDescent="0.25">
      <c r="A35" s="9" t="s">
        <v>77</v>
      </c>
      <c r="B35" s="4" t="s">
        <v>188</v>
      </c>
      <c r="C35" s="6">
        <v>131</v>
      </c>
    </row>
    <row r="36" spans="1:3" x14ac:dyDescent="0.25">
      <c r="A36" s="9" t="s">
        <v>78</v>
      </c>
      <c r="B36" s="4" t="s">
        <v>187</v>
      </c>
      <c r="C36" s="6">
        <v>243</v>
      </c>
    </row>
    <row r="37" spans="1:3" x14ac:dyDescent="0.25">
      <c r="A37" s="9" t="s">
        <v>78</v>
      </c>
      <c r="B37" s="4" t="s">
        <v>188</v>
      </c>
      <c r="C37" s="6">
        <v>101</v>
      </c>
    </row>
    <row r="38" spans="1:3" x14ac:dyDescent="0.25">
      <c r="A38" s="9" t="s">
        <v>79</v>
      </c>
      <c r="B38" s="4" t="s">
        <v>187</v>
      </c>
      <c r="C38" s="6">
        <v>232</v>
      </c>
    </row>
    <row r="39" spans="1:3" x14ac:dyDescent="0.25">
      <c r="A39" s="9" t="s">
        <v>79</v>
      </c>
      <c r="B39" s="4" t="s">
        <v>188</v>
      </c>
      <c r="C39" s="6">
        <v>117</v>
      </c>
    </row>
    <row r="40" spans="1:3" x14ac:dyDescent="0.25">
      <c r="A40" s="9" t="s">
        <v>80</v>
      </c>
      <c r="B40" s="4" t="s">
        <v>187</v>
      </c>
      <c r="C40" s="6">
        <v>227</v>
      </c>
    </row>
    <row r="41" spans="1:3" x14ac:dyDescent="0.25">
      <c r="A41" s="9" t="s">
        <v>80</v>
      </c>
      <c r="B41" s="4" t="s">
        <v>188</v>
      </c>
      <c r="C41" s="6">
        <v>122</v>
      </c>
    </row>
    <row r="42" spans="1:3" x14ac:dyDescent="0.25">
      <c r="A42" s="9" t="s">
        <v>81</v>
      </c>
      <c r="B42" s="4" t="s">
        <v>187</v>
      </c>
      <c r="C42" s="6">
        <v>194</v>
      </c>
    </row>
    <row r="43" spans="1:3" x14ac:dyDescent="0.25">
      <c r="A43" s="9" t="s">
        <v>81</v>
      </c>
      <c r="B43" s="4" t="s">
        <v>188</v>
      </c>
      <c r="C43" s="6">
        <v>87</v>
      </c>
    </row>
    <row r="44" spans="1:3" x14ac:dyDescent="0.25">
      <c r="A44" s="9" t="s">
        <v>82</v>
      </c>
      <c r="B44" s="4" t="s">
        <v>187</v>
      </c>
      <c r="C44" s="6">
        <v>238</v>
      </c>
    </row>
    <row r="45" spans="1:3" x14ac:dyDescent="0.25">
      <c r="A45" s="9" t="s">
        <v>82</v>
      </c>
      <c r="B45" s="4" t="s">
        <v>188</v>
      </c>
      <c r="C45" s="6">
        <v>88</v>
      </c>
    </row>
    <row r="46" spans="1:3" x14ac:dyDescent="0.25">
      <c r="A46" s="9" t="s">
        <v>83</v>
      </c>
      <c r="B46" s="4" t="s">
        <v>187</v>
      </c>
      <c r="C46" s="6">
        <v>214</v>
      </c>
    </row>
    <row r="47" spans="1:3" x14ac:dyDescent="0.25">
      <c r="A47" s="9" t="s">
        <v>83</v>
      </c>
      <c r="B47" s="4" t="s">
        <v>188</v>
      </c>
      <c r="C47" s="6">
        <v>87</v>
      </c>
    </row>
    <row r="48" spans="1:3" x14ac:dyDescent="0.25">
      <c r="A48" s="9" t="s">
        <v>84</v>
      </c>
      <c r="B48" s="4" t="s">
        <v>187</v>
      </c>
      <c r="C48" s="6">
        <v>263</v>
      </c>
    </row>
    <row r="49" spans="1:3" x14ac:dyDescent="0.25">
      <c r="A49" s="9" t="s">
        <v>84</v>
      </c>
      <c r="B49" s="4" t="s">
        <v>188</v>
      </c>
      <c r="C49" s="6">
        <v>93</v>
      </c>
    </row>
    <row r="50" spans="1:3" x14ac:dyDescent="0.25">
      <c r="A50" s="9"/>
    </row>
    <row r="51" spans="1:3" x14ac:dyDescent="0.25">
      <c r="A51" s="9"/>
    </row>
    <row r="52" spans="1:3" x14ac:dyDescent="0.25">
      <c r="A52" s="9"/>
    </row>
    <row r="53" spans="1:3" x14ac:dyDescent="0.25">
      <c r="A53" s="9"/>
    </row>
    <row r="54" spans="1:3" x14ac:dyDescent="0.25">
      <c r="A54" s="9"/>
    </row>
    <row r="55" spans="1:3" x14ac:dyDescent="0.25">
      <c r="A55" s="9"/>
    </row>
    <row r="56" spans="1:3" x14ac:dyDescent="0.25">
      <c r="A56" s="9"/>
    </row>
    <row r="57" spans="1:3" x14ac:dyDescent="0.25">
      <c r="A57" s="9"/>
    </row>
    <row r="58" spans="1:3" x14ac:dyDescent="0.25">
      <c r="A58" s="9"/>
    </row>
    <row r="59" spans="1:3" x14ac:dyDescent="0.25">
      <c r="A59" s="9"/>
    </row>
    <row r="60" spans="1:3" x14ac:dyDescent="0.25">
      <c r="A60" s="9"/>
    </row>
    <row r="61" spans="1:3" x14ac:dyDescent="0.25">
      <c r="A61" s="9"/>
    </row>
    <row r="62" spans="1:3" x14ac:dyDescent="0.25">
      <c r="A62" s="9"/>
    </row>
    <row r="63" spans="1:3" x14ac:dyDescent="0.25">
      <c r="A63" s="9"/>
    </row>
    <row r="64" spans="1:3"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54296875" defaultRowHeight="15" x14ac:dyDescent="0.25"/>
  <cols>
    <col min="1" max="1" width="8.90625" customWidth="1"/>
    <col min="2" max="2" width="16.6328125" style="9" customWidth="1"/>
    <col min="3" max="3" width="15.81640625" customWidth="1"/>
    <col min="4" max="4" width="24.26953125" bestFit="1" customWidth="1"/>
  </cols>
  <sheetData>
    <row r="1" spans="1:4" ht="21" x14ac:dyDescent="0.4">
      <c r="A1" s="27" t="s">
        <v>371</v>
      </c>
    </row>
    <row r="2" spans="1:4" x14ac:dyDescent="0.25">
      <c r="A2" s="9" t="s">
        <v>7</v>
      </c>
    </row>
    <row r="3" spans="1:4" ht="20.399999999999999" customHeight="1" x14ac:dyDescent="0.3">
      <c r="A3" s="10" t="s">
        <v>60</v>
      </c>
      <c r="B3" s="5" t="s">
        <v>136</v>
      </c>
      <c r="C3" s="8" t="s">
        <v>186</v>
      </c>
      <c r="D3" s="7" t="s">
        <v>61</v>
      </c>
    </row>
    <row r="4" spans="1:4" x14ac:dyDescent="0.25">
      <c r="A4" s="9" t="s">
        <v>62</v>
      </c>
      <c r="B4" s="4" t="s">
        <v>189</v>
      </c>
      <c r="C4" s="1" t="s">
        <v>190</v>
      </c>
      <c r="D4" s="6">
        <v>12</v>
      </c>
    </row>
    <row r="5" spans="1:4" x14ac:dyDescent="0.25">
      <c r="A5" s="9" t="s">
        <v>62</v>
      </c>
      <c r="B5" s="4" t="s">
        <v>189</v>
      </c>
      <c r="C5" s="1" t="s">
        <v>191</v>
      </c>
      <c r="D5" s="6">
        <v>46</v>
      </c>
    </row>
    <row r="6" spans="1:4" x14ac:dyDescent="0.25">
      <c r="A6" s="9" t="s">
        <v>62</v>
      </c>
      <c r="B6" s="4" t="s">
        <v>189</v>
      </c>
      <c r="C6" s="1" t="s">
        <v>192</v>
      </c>
      <c r="D6" s="6">
        <v>58</v>
      </c>
    </row>
    <row r="7" spans="1:4" x14ac:dyDescent="0.25">
      <c r="A7" s="9" t="s">
        <v>62</v>
      </c>
      <c r="B7" s="4" t="s">
        <v>193</v>
      </c>
      <c r="C7" s="1" t="s">
        <v>190</v>
      </c>
      <c r="D7" s="6">
        <v>139</v>
      </c>
    </row>
    <row r="8" spans="1:4" x14ac:dyDescent="0.25">
      <c r="A8" s="9" t="s">
        <v>62</v>
      </c>
      <c r="B8" s="4" t="s">
        <v>193</v>
      </c>
      <c r="C8" s="1" t="s">
        <v>191</v>
      </c>
      <c r="D8" s="6">
        <v>81</v>
      </c>
    </row>
    <row r="9" spans="1:4" x14ac:dyDescent="0.25">
      <c r="A9" s="9" t="s">
        <v>62</v>
      </c>
      <c r="B9" s="4" t="s">
        <v>193</v>
      </c>
      <c r="C9" s="1" t="s">
        <v>192</v>
      </c>
      <c r="D9" s="6">
        <v>220</v>
      </c>
    </row>
    <row r="10" spans="1:4" x14ac:dyDescent="0.25">
      <c r="A10" s="9" t="s">
        <v>62</v>
      </c>
      <c r="B10" s="4" t="s">
        <v>194</v>
      </c>
      <c r="C10" s="1" t="s">
        <v>190</v>
      </c>
      <c r="D10" s="6">
        <v>61</v>
      </c>
    </row>
    <row r="11" spans="1:4" x14ac:dyDescent="0.25">
      <c r="A11" s="9" t="s">
        <v>62</v>
      </c>
      <c r="B11" s="4" t="s">
        <v>194</v>
      </c>
      <c r="C11" s="1" t="s">
        <v>191</v>
      </c>
      <c r="D11" s="6">
        <v>54</v>
      </c>
    </row>
    <row r="12" spans="1:4" x14ac:dyDescent="0.25">
      <c r="A12" s="9" t="s">
        <v>62</v>
      </c>
      <c r="B12" s="4" t="s">
        <v>194</v>
      </c>
      <c r="C12" s="1" t="s">
        <v>192</v>
      </c>
      <c r="D12" s="6">
        <v>115</v>
      </c>
    </row>
    <row r="13" spans="1:4" x14ac:dyDescent="0.25">
      <c r="A13" s="9" t="s">
        <v>62</v>
      </c>
      <c r="B13" s="4" t="s">
        <v>195</v>
      </c>
      <c r="C13" s="1" t="s">
        <v>190</v>
      </c>
      <c r="D13" s="6">
        <v>45</v>
      </c>
    </row>
    <row r="14" spans="1:4" x14ac:dyDescent="0.25">
      <c r="A14" s="9" t="s">
        <v>62</v>
      </c>
      <c r="B14" s="4" t="s">
        <v>195</v>
      </c>
      <c r="C14" s="1" t="s">
        <v>191</v>
      </c>
      <c r="D14" s="6">
        <v>64</v>
      </c>
    </row>
    <row r="15" spans="1:4" x14ac:dyDescent="0.25">
      <c r="A15" s="9" t="s">
        <v>62</v>
      </c>
      <c r="B15" s="4" t="s">
        <v>195</v>
      </c>
      <c r="C15" s="1" t="s">
        <v>192</v>
      </c>
      <c r="D15" s="6">
        <v>109</v>
      </c>
    </row>
    <row r="16" spans="1:4" x14ac:dyDescent="0.25">
      <c r="A16" s="9" t="s">
        <v>63</v>
      </c>
      <c r="B16" s="4" t="s">
        <v>189</v>
      </c>
      <c r="C16" s="1" t="s">
        <v>190</v>
      </c>
      <c r="D16" s="6">
        <v>11</v>
      </c>
    </row>
    <row r="17" spans="1:4" x14ac:dyDescent="0.25">
      <c r="A17" s="9" t="s">
        <v>63</v>
      </c>
      <c r="B17" s="4" t="s">
        <v>189</v>
      </c>
      <c r="C17" s="1" t="s">
        <v>191</v>
      </c>
      <c r="D17" s="6">
        <v>38</v>
      </c>
    </row>
    <row r="18" spans="1:4" x14ac:dyDescent="0.25">
      <c r="A18" s="9" t="s">
        <v>63</v>
      </c>
      <c r="B18" s="4" t="s">
        <v>189</v>
      </c>
      <c r="C18" s="1" t="s">
        <v>192</v>
      </c>
      <c r="D18" s="6">
        <v>49</v>
      </c>
    </row>
    <row r="19" spans="1:4" x14ac:dyDescent="0.25">
      <c r="A19" s="9" t="s">
        <v>63</v>
      </c>
      <c r="B19" s="4" t="s">
        <v>193</v>
      </c>
      <c r="C19" s="1" t="s">
        <v>190</v>
      </c>
      <c r="D19" s="6">
        <v>141</v>
      </c>
    </row>
    <row r="20" spans="1:4" x14ac:dyDescent="0.25">
      <c r="A20" s="9" t="s">
        <v>63</v>
      </c>
      <c r="B20" s="4" t="s">
        <v>193</v>
      </c>
      <c r="C20" s="1" t="s">
        <v>191</v>
      </c>
      <c r="D20" s="6">
        <v>66</v>
      </c>
    </row>
    <row r="21" spans="1:4" x14ac:dyDescent="0.25">
      <c r="A21" s="9" t="s">
        <v>63</v>
      </c>
      <c r="B21" s="4" t="s">
        <v>193</v>
      </c>
      <c r="C21" s="1" t="s">
        <v>192</v>
      </c>
      <c r="D21" s="6">
        <v>207</v>
      </c>
    </row>
    <row r="22" spans="1:4" x14ac:dyDescent="0.25">
      <c r="A22" s="9" t="s">
        <v>63</v>
      </c>
      <c r="B22" s="4" t="s">
        <v>194</v>
      </c>
      <c r="C22" s="1" t="s">
        <v>190</v>
      </c>
      <c r="D22" s="6">
        <v>60</v>
      </c>
    </row>
    <row r="23" spans="1:4" x14ac:dyDescent="0.25">
      <c r="A23" s="9" t="s">
        <v>63</v>
      </c>
      <c r="B23" s="4" t="s">
        <v>194</v>
      </c>
      <c r="C23" s="1" t="s">
        <v>191</v>
      </c>
      <c r="D23" s="6">
        <v>38</v>
      </c>
    </row>
    <row r="24" spans="1:4" x14ac:dyDescent="0.25">
      <c r="A24" s="9" t="s">
        <v>63</v>
      </c>
      <c r="B24" s="4" t="s">
        <v>194</v>
      </c>
      <c r="C24" s="1" t="s">
        <v>192</v>
      </c>
      <c r="D24" s="6">
        <v>98</v>
      </c>
    </row>
    <row r="25" spans="1:4" x14ac:dyDescent="0.25">
      <c r="A25" s="9" t="s">
        <v>63</v>
      </c>
      <c r="B25" s="4" t="s">
        <v>195</v>
      </c>
      <c r="C25" s="1" t="s">
        <v>190</v>
      </c>
      <c r="D25" s="6">
        <v>68</v>
      </c>
    </row>
    <row r="26" spans="1:4" x14ac:dyDescent="0.25">
      <c r="A26" s="9" t="s">
        <v>63</v>
      </c>
      <c r="B26" s="4" t="s">
        <v>195</v>
      </c>
      <c r="C26" s="1" t="s">
        <v>191</v>
      </c>
      <c r="D26" s="6">
        <v>46</v>
      </c>
    </row>
    <row r="27" spans="1:4" x14ac:dyDescent="0.25">
      <c r="A27" s="9" t="s">
        <v>63</v>
      </c>
      <c r="B27" s="4" t="s">
        <v>195</v>
      </c>
      <c r="C27" s="1" t="s">
        <v>192</v>
      </c>
      <c r="D27" s="6">
        <v>114</v>
      </c>
    </row>
    <row r="28" spans="1:4" x14ac:dyDescent="0.25">
      <c r="A28" s="9" t="s">
        <v>64</v>
      </c>
      <c r="B28" s="4" t="s">
        <v>189</v>
      </c>
      <c r="C28" s="1" t="s">
        <v>190</v>
      </c>
      <c r="D28" s="6">
        <v>9</v>
      </c>
    </row>
    <row r="29" spans="1:4" x14ac:dyDescent="0.25">
      <c r="A29" s="9" t="s">
        <v>64</v>
      </c>
      <c r="B29" s="4" t="s">
        <v>189</v>
      </c>
      <c r="C29" s="1" t="s">
        <v>191</v>
      </c>
      <c r="D29" s="6">
        <v>23</v>
      </c>
    </row>
    <row r="30" spans="1:4" x14ac:dyDescent="0.25">
      <c r="A30" s="9" t="s">
        <v>64</v>
      </c>
      <c r="B30" s="4" t="s">
        <v>189</v>
      </c>
      <c r="C30" s="1" t="s">
        <v>192</v>
      </c>
      <c r="D30" s="6">
        <v>32</v>
      </c>
    </row>
    <row r="31" spans="1:4" x14ac:dyDescent="0.25">
      <c r="A31" s="9" t="s">
        <v>64</v>
      </c>
      <c r="B31" s="4" t="s">
        <v>193</v>
      </c>
      <c r="C31" s="1" t="s">
        <v>190</v>
      </c>
      <c r="D31" s="6">
        <v>211</v>
      </c>
    </row>
    <row r="32" spans="1:4" x14ac:dyDescent="0.25">
      <c r="A32" s="9" t="s">
        <v>64</v>
      </c>
      <c r="B32" s="4" t="s">
        <v>193</v>
      </c>
      <c r="C32" s="1" t="s">
        <v>191</v>
      </c>
      <c r="D32" s="6">
        <v>81</v>
      </c>
    </row>
    <row r="33" spans="1:4" x14ac:dyDescent="0.25">
      <c r="A33" s="9" t="s">
        <v>64</v>
      </c>
      <c r="B33" s="4" t="s">
        <v>193</v>
      </c>
      <c r="C33" s="1" t="s">
        <v>192</v>
      </c>
      <c r="D33" s="6">
        <v>292</v>
      </c>
    </row>
    <row r="34" spans="1:4" x14ac:dyDescent="0.25">
      <c r="A34" s="9" t="s">
        <v>64</v>
      </c>
      <c r="B34" s="4" t="s">
        <v>194</v>
      </c>
      <c r="C34" s="1" t="s">
        <v>190</v>
      </c>
      <c r="D34" s="6">
        <v>61</v>
      </c>
    </row>
    <row r="35" spans="1:4" x14ac:dyDescent="0.25">
      <c r="A35" s="9" t="s">
        <v>64</v>
      </c>
      <c r="B35" s="4" t="s">
        <v>194</v>
      </c>
      <c r="C35" s="1" t="s">
        <v>191</v>
      </c>
      <c r="D35" s="6">
        <v>42</v>
      </c>
    </row>
    <row r="36" spans="1:4" x14ac:dyDescent="0.25">
      <c r="A36" s="9" t="s">
        <v>64</v>
      </c>
      <c r="B36" s="4" t="s">
        <v>194</v>
      </c>
      <c r="C36" s="1" t="s">
        <v>192</v>
      </c>
      <c r="D36" s="6">
        <v>103</v>
      </c>
    </row>
    <row r="37" spans="1:4" x14ac:dyDescent="0.25">
      <c r="A37" s="9" t="s">
        <v>64</v>
      </c>
      <c r="B37" s="4" t="s">
        <v>195</v>
      </c>
      <c r="C37" s="1" t="s">
        <v>190</v>
      </c>
      <c r="D37" s="6">
        <v>50</v>
      </c>
    </row>
    <row r="38" spans="1:4" x14ac:dyDescent="0.25">
      <c r="A38" s="9" t="s">
        <v>64</v>
      </c>
      <c r="B38" s="4" t="s">
        <v>195</v>
      </c>
      <c r="C38" s="1" t="s">
        <v>191</v>
      </c>
      <c r="D38" s="6">
        <v>55</v>
      </c>
    </row>
    <row r="39" spans="1:4" x14ac:dyDescent="0.25">
      <c r="A39" s="9" t="s">
        <v>64</v>
      </c>
      <c r="B39" s="4" t="s">
        <v>195</v>
      </c>
      <c r="C39" s="1" t="s">
        <v>192</v>
      </c>
      <c r="D39" s="6">
        <v>105</v>
      </c>
    </row>
    <row r="40" spans="1:4" x14ac:dyDescent="0.25">
      <c r="A40" s="9" t="s">
        <v>65</v>
      </c>
      <c r="B40" s="4" t="s">
        <v>189</v>
      </c>
      <c r="C40" s="1" t="s">
        <v>190</v>
      </c>
      <c r="D40" s="6">
        <v>10</v>
      </c>
    </row>
    <row r="41" spans="1:4" x14ac:dyDescent="0.25">
      <c r="A41" s="9" t="s">
        <v>65</v>
      </c>
      <c r="B41" s="4" t="s">
        <v>189</v>
      </c>
      <c r="C41" s="1" t="s">
        <v>191</v>
      </c>
      <c r="D41" s="6">
        <v>26</v>
      </c>
    </row>
    <row r="42" spans="1:4" x14ac:dyDescent="0.25">
      <c r="A42" s="9" t="s">
        <v>65</v>
      </c>
      <c r="B42" s="4" t="s">
        <v>189</v>
      </c>
      <c r="C42" s="1" t="s">
        <v>192</v>
      </c>
      <c r="D42" s="6">
        <v>36</v>
      </c>
    </row>
    <row r="43" spans="1:4" x14ac:dyDescent="0.25">
      <c r="A43" s="9" t="s">
        <v>65</v>
      </c>
      <c r="B43" s="4" t="s">
        <v>193</v>
      </c>
      <c r="C43" s="1" t="s">
        <v>190</v>
      </c>
      <c r="D43" s="6">
        <v>211</v>
      </c>
    </row>
    <row r="44" spans="1:4" x14ac:dyDescent="0.25">
      <c r="A44" s="9" t="s">
        <v>65</v>
      </c>
      <c r="B44" s="4" t="s">
        <v>193</v>
      </c>
      <c r="C44" s="1" t="s">
        <v>191</v>
      </c>
      <c r="D44" s="6">
        <v>68</v>
      </c>
    </row>
    <row r="45" spans="1:4" x14ac:dyDescent="0.25">
      <c r="A45" s="9" t="s">
        <v>65</v>
      </c>
      <c r="B45" s="4" t="s">
        <v>193</v>
      </c>
      <c r="C45" s="1" t="s">
        <v>192</v>
      </c>
      <c r="D45" s="6">
        <v>279</v>
      </c>
    </row>
    <row r="46" spans="1:4" x14ac:dyDescent="0.25">
      <c r="A46" s="9" t="s">
        <v>65</v>
      </c>
      <c r="B46" s="4" t="s">
        <v>194</v>
      </c>
      <c r="C46" s="1" t="s">
        <v>190</v>
      </c>
      <c r="D46" s="6">
        <v>55</v>
      </c>
    </row>
    <row r="47" spans="1:4" x14ac:dyDescent="0.25">
      <c r="A47" s="9" t="s">
        <v>65</v>
      </c>
      <c r="B47" s="4" t="s">
        <v>194</v>
      </c>
      <c r="C47" s="1" t="s">
        <v>191</v>
      </c>
      <c r="D47" s="6">
        <v>48</v>
      </c>
    </row>
    <row r="48" spans="1:4" x14ac:dyDescent="0.25">
      <c r="A48" s="9" t="s">
        <v>65</v>
      </c>
      <c r="B48" s="4" t="s">
        <v>194</v>
      </c>
      <c r="C48" s="1" t="s">
        <v>192</v>
      </c>
      <c r="D48" s="6">
        <v>103</v>
      </c>
    </row>
    <row r="49" spans="1:4" x14ac:dyDescent="0.25">
      <c r="A49" s="9" t="s">
        <v>65</v>
      </c>
      <c r="B49" s="4" t="s">
        <v>195</v>
      </c>
      <c r="C49" s="1" t="s">
        <v>190</v>
      </c>
      <c r="D49" s="6">
        <v>54</v>
      </c>
    </row>
    <row r="50" spans="1:4" x14ac:dyDescent="0.25">
      <c r="A50" s="9" t="s">
        <v>65</v>
      </c>
      <c r="B50" s="4" t="s">
        <v>195</v>
      </c>
      <c r="C50" s="1" t="s">
        <v>191</v>
      </c>
      <c r="D50" s="6">
        <v>52</v>
      </c>
    </row>
    <row r="51" spans="1:4" x14ac:dyDescent="0.25">
      <c r="A51" s="9" t="s">
        <v>65</v>
      </c>
      <c r="B51" s="4" t="s">
        <v>195</v>
      </c>
      <c r="C51" s="1" t="s">
        <v>192</v>
      </c>
      <c r="D51" s="6">
        <v>106</v>
      </c>
    </row>
    <row r="52" spans="1:4" x14ac:dyDescent="0.25">
      <c r="A52" s="9" t="s">
        <v>66</v>
      </c>
      <c r="B52" s="4" t="s">
        <v>189</v>
      </c>
      <c r="C52" s="1" t="s">
        <v>190</v>
      </c>
      <c r="D52" s="6">
        <v>4</v>
      </c>
    </row>
    <row r="53" spans="1:4" x14ac:dyDescent="0.25">
      <c r="A53" s="9" t="s">
        <v>66</v>
      </c>
      <c r="B53" s="4" t="s">
        <v>189</v>
      </c>
      <c r="C53" s="1" t="s">
        <v>191</v>
      </c>
      <c r="D53" s="6">
        <v>36</v>
      </c>
    </row>
    <row r="54" spans="1:4" x14ac:dyDescent="0.25">
      <c r="A54" s="9" t="s">
        <v>66</v>
      </c>
      <c r="B54" s="4" t="s">
        <v>189</v>
      </c>
      <c r="C54" s="1" t="s">
        <v>192</v>
      </c>
      <c r="D54" s="6">
        <v>40</v>
      </c>
    </row>
    <row r="55" spans="1:4" x14ac:dyDescent="0.25">
      <c r="A55" s="9" t="s">
        <v>66</v>
      </c>
      <c r="B55" s="4" t="s">
        <v>193</v>
      </c>
      <c r="C55" s="1" t="s">
        <v>190</v>
      </c>
      <c r="D55" s="6">
        <v>231</v>
      </c>
    </row>
    <row r="56" spans="1:4" x14ac:dyDescent="0.25">
      <c r="A56" s="9" t="s">
        <v>66</v>
      </c>
      <c r="B56" s="4" t="s">
        <v>193</v>
      </c>
      <c r="C56" s="1" t="s">
        <v>191</v>
      </c>
      <c r="D56" s="6">
        <v>70</v>
      </c>
    </row>
    <row r="57" spans="1:4" x14ac:dyDescent="0.25">
      <c r="A57" s="9" t="s">
        <v>66</v>
      </c>
      <c r="B57" s="4" t="s">
        <v>193</v>
      </c>
      <c r="C57" s="1" t="s">
        <v>192</v>
      </c>
      <c r="D57" s="6">
        <v>301</v>
      </c>
    </row>
    <row r="58" spans="1:4" x14ac:dyDescent="0.25">
      <c r="A58" s="9" t="s">
        <v>66</v>
      </c>
      <c r="B58" s="4" t="s">
        <v>194</v>
      </c>
      <c r="C58" s="1" t="s">
        <v>190</v>
      </c>
      <c r="D58" s="6">
        <v>54</v>
      </c>
    </row>
    <row r="59" spans="1:4" x14ac:dyDescent="0.25">
      <c r="A59" s="9" t="s">
        <v>66</v>
      </c>
      <c r="B59" s="4" t="s">
        <v>194</v>
      </c>
      <c r="C59" s="1" t="s">
        <v>191</v>
      </c>
      <c r="D59" s="6">
        <v>35</v>
      </c>
    </row>
    <row r="60" spans="1:4" x14ac:dyDescent="0.25">
      <c r="A60" s="9" t="s">
        <v>66</v>
      </c>
      <c r="B60" s="4" t="s">
        <v>194</v>
      </c>
      <c r="C60" s="1" t="s">
        <v>192</v>
      </c>
      <c r="D60" s="6">
        <v>89</v>
      </c>
    </row>
    <row r="61" spans="1:4" x14ac:dyDescent="0.25">
      <c r="A61" s="9" t="s">
        <v>66</v>
      </c>
      <c r="B61" s="4" t="s">
        <v>195</v>
      </c>
      <c r="C61" s="1" t="s">
        <v>190</v>
      </c>
      <c r="D61" s="6">
        <v>49</v>
      </c>
    </row>
    <row r="62" spans="1:4" x14ac:dyDescent="0.25">
      <c r="A62" s="9" t="s">
        <v>66</v>
      </c>
      <c r="B62" s="4" t="s">
        <v>195</v>
      </c>
      <c r="C62" s="1" t="s">
        <v>191</v>
      </c>
      <c r="D62" s="6">
        <v>39</v>
      </c>
    </row>
    <row r="63" spans="1:4" x14ac:dyDescent="0.25">
      <c r="A63" s="9" t="s">
        <v>66</v>
      </c>
      <c r="B63" s="4" t="s">
        <v>195</v>
      </c>
      <c r="C63" s="1" t="s">
        <v>192</v>
      </c>
      <c r="D63" s="6">
        <v>88</v>
      </c>
    </row>
    <row r="64" spans="1:4" x14ac:dyDescent="0.25">
      <c r="A64" s="9" t="s">
        <v>67</v>
      </c>
      <c r="B64" s="4" t="s">
        <v>189</v>
      </c>
      <c r="C64" s="1" t="s">
        <v>190</v>
      </c>
      <c r="D64" s="6">
        <v>4</v>
      </c>
    </row>
    <row r="65" spans="1:4" x14ac:dyDescent="0.25">
      <c r="A65" s="9" t="s">
        <v>67</v>
      </c>
      <c r="B65" s="4" t="s">
        <v>189</v>
      </c>
      <c r="C65" s="1" t="s">
        <v>191</v>
      </c>
      <c r="D65" s="6">
        <v>21</v>
      </c>
    </row>
    <row r="66" spans="1:4" x14ac:dyDescent="0.25">
      <c r="A66" s="9" t="s">
        <v>67</v>
      </c>
      <c r="B66" s="4" t="s">
        <v>189</v>
      </c>
      <c r="C66" s="1" t="s">
        <v>192</v>
      </c>
      <c r="D66" s="6">
        <v>25</v>
      </c>
    </row>
    <row r="67" spans="1:4" x14ac:dyDescent="0.25">
      <c r="A67" s="9" t="s">
        <v>67</v>
      </c>
      <c r="B67" s="4" t="s">
        <v>193</v>
      </c>
      <c r="C67" s="1" t="s">
        <v>190</v>
      </c>
      <c r="D67" s="6">
        <v>274</v>
      </c>
    </row>
    <row r="68" spans="1:4" x14ac:dyDescent="0.25">
      <c r="A68" s="9" t="s">
        <v>67</v>
      </c>
      <c r="B68" s="4" t="s">
        <v>193</v>
      </c>
      <c r="C68" s="1" t="s">
        <v>191</v>
      </c>
      <c r="D68" s="6">
        <v>56</v>
      </c>
    </row>
    <row r="69" spans="1:4" x14ac:dyDescent="0.25">
      <c r="A69" s="9" t="s">
        <v>67</v>
      </c>
      <c r="B69" s="4" t="s">
        <v>193</v>
      </c>
      <c r="C69" s="1" t="s">
        <v>192</v>
      </c>
      <c r="D69" s="6">
        <v>330</v>
      </c>
    </row>
    <row r="70" spans="1:4" x14ac:dyDescent="0.25">
      <c r="A70" s="9" t="s">
        <v>67</v>
      </c>
      <c r="B70" s="4" t="s">
        <v>194</v>
      </c>
      <c r="C70" s="1" t="s">
        <v>190</v>
      </c>
      <c r="D70" s="6">
        <v>71</v>
      </c>
    </row>
    <row r="71" spans="1:4" x14ac:dyDescent="0.25">
      <c r="A71" s="9" t="s">
        <v>67</v>
      </c>
      <c r="B71" s="4" t="s">
        <v>194</v>
      </c>
      <c r="C71" s="1" t="s">
        <v>191</v>
      </c>
      <c r="D71" s="6">
        <v>41</v>
      </c>
    </row>
    <row r="72" spans="1:4" x14ac:dyDescent="0.25">
      <c r="A72" s="9" t="s">
        <v>67</v>
      </c>
      <c r="B72" s="4" t="s">
        <v>194</v>
      </c>
      <c r="C72" s="1" t="s">
        <v>192</v>
      </c>
      <c r="D72" s="6">
        <v>112</v>
      </c>
    </row>
    <row r="73" spans="1:4" x14ac:dyDescent="0.25">
      <c r="A73" s="9" t="s">
        <v>67</v>
      </c>
      <c r="B73" s="4" t="s">
        <v>195</v>
      </c>
      <c r="C73" s="1" t="s">
        <v>190</v>
      </c>
      <c r="D73" s="6">
        <v>66</v>
      </c>
    </row>
    <row r="74" spans="1:4" x14ac:dyDescent="0.25">
      <c r="A74" s="9" t="s">
        <v>67</v>
      </c>
      <c r="B74" s="4" t="s">
        <v>195</v>
      </c>
      <c r="C74" s="1" t="s">
        <v>191</v>
      </c>
      <c r="D74" s="6">
        <v>54</v>
      </c>
    </row>
    <row r="75" spans="1:4" x14ac:dyDescent="0.25">
      <c r="A75" s="9" t="s">
        <v>67</v>
      </c>
      <c r="B75" s="4" t="s">
        <v>195</v>
      </c>
      <c r="C75" s="1" t="s">
        <v>192</v>
      </c>
      <c r="D75" s="6">
        <v>120</v>
      </c>
    </row>
    <row r="76" spans="1:4" x14ac:dyDescent="0.25">
      <c r="A76" s="9" t="s">
        <v>68</v>
      </c>
      <c r="B76" s="4" t="s">
        <v>189</v>
      </c>
      <c r="C76" s="1" t="s">
        <v>190</v>
      </c>
      <c r="D76" s="6">
        <v>11</v>
      </c>
    </row>
    <row r="77" spans="1:4" x14ac:dyDescent="0.25">
      <c r="A77" s="9" t="s">
        <v>68</v>
      </c>
      <c r="B77" s="4" t="s">
        <v>189</v>
      </c>
      <c r="C77" s="1" t="s">
        <v>191</v>
      </c>
      <c r="D77" s="6">
        <v>23</v>
      </c>
    </row>
    <row r="78" spans="1:4" x14ac:dyDescent="0.25">
      <c r="A78" s="9" t="s">
        <v>68</v>
      </c>
      <c r="B78" s="4" t="s">
        <v>189</v>
      </c>
      <c r="C78" s="1" t="s">
        <v>192</v>
      </c>
      <c r="D78" s="6">
        <v>34</v>
      </c>
    </row>
    <row r="79" spans="1:4" x14ac:dyDescent="0.25">
      <c r="A79" s="9" t="s">
        <v>68</v>
      </c>
      <c r="B79" s="4" t="s">
        <v>193</v>
      </c>
      <c r="C79" s="1" t="s">
        <v>190</v>
      </c>
      <c r="D79" s="6">
        <v>236</v>
      </c>
    </row>
    <row r="80" spans="1:4" x14ac:dyDescent="0.25">
      <c r="A80" s="9" t="s">
        <v>68</v>
      </c>
      <c r="B80" s="4" t="s">
        <v>193</v>
      </c>
      <c r="C80" s="1" t="s">
        <v>191</v>
      </c>
      <c r="D80" s="6">
        <v>85</v>
      </c>
    </row>
    <row r="81" spans="1:4" x14ac:dyDescent="0.25">
      <c r="A81" s="9" t="s">
        <v>68</v>
      </c>
      <c r="B81" s="4" t="s">
        <v>193</v>
      </c>
      <c r="C81" s="1" t="s">
        <v>192</v>
      </c>
      <c r="D81" s="6">
        <v>321</v>
      </c>
    </row>
    <row r="82" spans="1:4" x14ac:dyDescent="0.25">
      <c r="A82" s="9" t="s">
        <v>68</v>
      </c>
      <c r="B82" s="4" t="s">
        <v>194</v>
      </c>
      <c r="C82" s="1" t="s">
        <v>190</v>
      </c>
      <c r="D82" s="6">
        <v>58</v>
      </c>
    </row>
    <row r="83" spans="1:4" x14ac:dyDescent="0.25">
      <c r="A83" s="9" t="s">
        <v>68</v>
      </c>
      <c r="B83" s="4" t="s">
        <v>194</v>
      </c>
      <c r="C83" s="1" t="s">
        <v>191</v>
      </c>
      <c r="D83" s="6">
        <v>29</v>
      </c>
    </row>
    <row r="84" spans="1:4" x14ac:dyDescent="0.25">
      <c r="A84" s="9" t="s">
        <v>68</v>
      </c>
      <c r="B84" s="4" t="s">
        <v>194</v>
      </c>
      <c r="C84" s="1" t="s">
        <v>192</v>
      </c>
      <c r="D84" s="6">
        <v>87</v>
      </c>
    </row>
    <row r="85" spans="1:4" x14ac:dyDescent="0.25">
      <c r="A85" s="9" t="s">
        <v>68</v>
      </c>
      <c r="B85" s="4" t="s">
        <v>195</v>
      </c>
      <c r="C85" s="1" t="s">
        <v>190</v>
      </c>
      <c r="D85" s="6">
        <v>49</v>
      </c>
    </row>
    <row r="86" spans="1:4" x14ac:dyDescent="0.25">
      <c r="A86" s="9" t="s">
        <v>68</v>
      </c>
      <c r="B86" s="4" t="s">
        <v>195</v>
      </c>
      <c r="C86" s="1" t="s">
        <v>191</v>
      </c>
      <c r="D86" s="6">
        <v>42</v>
      </c>
    </row>
    <row r="87" spans="1:4" x14ac:dyDescent="0.25">
      <c r="A87" s="9" t="s">
        <v>68</v>
      </c>
      <c r="B87" s="4" t="s">
        <v>195</v>
      </c>
      <c r="C87" s="1" t="s">
        <v>192</v>
      </c>
      <c r="D87" s="6">
        <v>91</v>
      </c>
    </row>
    <row r="88" spans="1:4" x14ac:dyDescent="0.25">
      <c r="A88" s="9" t="s">
        <v>69</v>
      </c>
      <c r="B88" s="4" t="s">
        <v>189</v>
      </c>
      <c r="C88" s="1" t="s">
        <v>190</v>
      </c>
      <c r="D88" s="6">
        <v>10</v>
      </c>
    </row>
    <row r="89" spans="1:4" x14ac:dyDescent="0.25">
      <c r="A89" s="9" t="s">
        <v>69</v>
      </c>
      <c r="B89" s="4" t="s">
        <v>189</v>
      </c>
      <c r="C89" s="1" t="s">
        <v>191</v>
      </c>
      <c r="D89" s="6">
        <v>32</v>
      </c>
    </row>
    <row r="90" spans="1:4" x14ac:dyDescent="0.25">
      <c r="A90" s="9" t="s">
        <v>69</v>
      </c>
      <c r="B90" s="4" t="s">
        <v>189</v>
      </c>
      <c r="C90" s="1" t="s">
        <v>192</v>
      </c>
      <c r="D90" s="6">
        <v>42</v>
      </c>
    </row>
    <row r="91" spans="1:4" x14ac:dyDescent="0.25">
      <c r="A91" s="9" t="s">
        <v>69</v>
      </c>
      <c r="B91" s="4" t="s">
        <v>193</v>
      </c>
      <c r="C91" s="1" t="s">
        <v>190</v>
      </c>
      <c r="D91" s="6">
        <v>269</v>
      </c>
    </row>
    <row r="92" spans="1:4" x14ac:dyDescent="0.25">
      <c r="A92" s="9" t="s">
        <v>69</v>
      </c>
      <c r="B92" s="4" t="s">
        <v>193</v>
      </c>
      <c r="C92" s="1" t="s">
        <v>191</v>
      </c>
      <c r="D92" s="6">
        <v>80</v>
      </c>
    </row>
    <row r="93" spans="1:4" x14ac:dyDescent="0.25">
      <c r="A93" s="9" t="s">
        <v>69</v>
      </c>
      <c r="B93" s="4" t="s">
        <v>193</v>
      </c>
      <c r="C93" s="1" t="s">
        <v>192</v>
      </c>
      <c r="D93" s="6">
        <v>349</v>
      </c>
    </row>
    <row r="94" spans="1:4" x14ac:dyDescent="0.25">
      <c r="A94" s="9" t="s">
        <v>69</v>
      </c>
      <c r="B94" s="4" t="s">
        <v>194</v>
      </c>
      <c r="C94" s="1" t="s">
        <v>190</v>
      </c>
      <c r="D94" s="6">
        <v>79</v>
      </c>
    </row>
    <row r="95" spans="1:4" x14ac:dyDescent="0.25">
      <c r="A95" s="9" t="s">
        <v>69</v>
      </c>
      <c r="B95" s="4" t="s">
        <v>194</v>
      </c>
      <c r="C95" s="1" t="s">
        <v>191</v>
      </c>
      <c r="D95" s="6">
        <v>36</v>
      </c>
    </row>
    <row r="96" spans="1:4" x14ac:dyDescent="0.25">
      <c r="A96" s="9" t="s">
        <v>69</v>
      </c>
      <c r="B96" s="4" t="s">
        <v>194</v>
      </c>
      <c r="C96" s="1" t="s">
        <v>192</v>
      </c>
      <c r="D96" s="6">
        <v>115</v>
      </c>
    </row>
    <row r="97" spans="1:4" x14ac:dyDescent="0.25">
      <c r="A97" s="9" t="s">
        <v>69</v>
      </c>
      <c r="B97" s="4" t="s">
        <v>195</v>
      </c>
      <c r="C97" s="1" t="s">
        <v>190</v>
      </c>
      <c r="D97" s="6">
        <v>56</v>
      </c>
    </row>
    <row r="98" spans="1:4" x14ac:dyDescent="0.25">
      <c r="A98" s="9" t="s">
        <v>69</v>
      </c>
      <c r="B98" s="4" t="s">
        <v>195</v>
      </c>
      <c r="C98" s="1" t="s">
        <v>191</v>
      </c>
      <c r="D98" s="6">
        <v>26</v>
      </c>
    </row>
    <row r="99" spans="1:4" x14ac:dyDescent="0.25">
      <c r="A99" s="9" t="s">
        <v>69</v>
      </c>
      <c r="B99" s="4" t="s">
        <v>195</v>
      </c>
      <c r="C99" s="1" t="s">
        <v>192</v>
      </c>
      <c r="D99" s="6">
        <v>82</v>
      </c>
    </row>
    <row r="100" spans="1:4" x14ac:dyDescent="0.25">
      <c r="A100" s="9" t="s">
        <v>70</v>
      </c>
      <c r="B100" s="4" t="s">
        <v>189</v>
      </c>
      <c r="C100" s="1" t="s">
        <v>190</v>
      </c>
      <c r="D100" s="6">
        <v>8</v>
      </c>
    </row>
    <row r="101" spans="1:4" x14ac:dyDescent="0.25">
      <c r="A101" s="9" t="s">
        <v>70</v>
      </c>
      <c r="B101" s="4" t="s">
        <v>189</v>
      </c>
      <c r="C101" s="1" t="s">
        <v>191</v>
      </c>
      <c r="D101" s="6">
        <v>29</v>
      </c>
    </row>
    <row r="102" spans="1:4" x14ac:dyDescent="0.25">
      <c r="A102" s="9" t="s">
        <v>70</v>
      </c>
      <c r="B102" s="4" t="s">
        <v>189</v>
      </c>
      <c r="C102" s="1" t="s">
        <v>192</v>
      </c>
      <c r="D102" s="6">
        <v>37</v>
      </c>
    </row>
    <row r="103" spans="1:4" x14ac:dyDescent="0.25">
      <c r="A103" s="9" t="s">
        <v>70</v>
      </c>
      <c r="B103" s="4" t="s">
        <v>193</v>
      </c>
      <c r="C103" s="1" t="s">
        <v>190</v>
      </c>
      <c r="D103" s="6">
        <v>275</v>
      </c>
    </row>
    <row r="104" spans="1:4" x14ac:dyDescent="0.25">
      <c r="A104" s="9" t="s">
        <v>70</v>
      </c>
      <c r="B104" s="4" t="s">
        <v>193</v>
      </c>
      <c r="C104" s="1" t="s">
        <v>191</v>
      </c>
      <c r="D104" s="6">
        <v>97</v>
      </c>
    </row>
    <row r="105" spans="1:4" x14ac:dyDescent="0.25">
      <c r="A105" s="9" t="s">
        <v>70</v>
      </c>
      <c r="B105" s="4" t="s">
        <v>193</v>
      </c>
      <c r="C105" s="1" t="s">
        <v>192</v>
      </c>
      <c r="D105" s="6">
        <v>372</v>
      </c>
    </row>
    <row r="106" spans="1:4" x14ac:dyDescent="0.25">
      <c r="A106" s="9" t="s">
        <v>70</v>
      </c>
      <c r="B106" s="4" t="s">
        <v>194</v>
      </c>
      <c r="C106" s="1" t="s">
        <v>190</v>
      </c>
      <c r="D106" s="6">
        <v>70</v>
      </c>
    </row>
    <row r="107" spans="1:4" x14ac:dyDescent="0.25">
      <c r="A107" s="9" t="s">
        <v>70</v>
      </c>
      <c r="B107" s="4" t="s">
        <v>194</v>
      </c>
      <c r="C107" s="1" t="s">
        <v>191</v>
      </c>
      <c r="D107" s="6">
        <v>40</v>
      </c>
    </row>
    <row r="108" spans="1:4" x14ac:dyDescent="0.25">
      <c r="A108" s="9" t="s">
        <v>70</v>
      </c>
      <c r="B108" s="4" t="s">
        <v>194</v>
      </c>
      <c r="C108" s="1" t="s">
        <v>192</v>
      </c>
      <c r="D108" s="6">
        <v>110</v>
      </c>
    </row>
    <row r="109" spans="1:4" x14ac:dyDescent="0.25">
      <c r="A109" s="9" t="s">
        <v>70</v>
      </c>
      <c r="B109" s="4" t="s">
        <v>195</v>
      </c>
      <c r="C109" s="1" t="s">
        <v>190</v>
      </c>
      <c r="D109" s="6">
        <v>53</v>
      </c>
    </row>
    <row r="110" spans="1:4" x14ac:dyDescent="0.25">
      <c r="A110" s="9" t="s">
        <v>70</v>
      </c>
      <c r="B110" s="4" t="s">
        <v>195</v>
      </c>
      <c r="C110" s="1" t="s">
        <v>191</v>
      </c>
      <c r="D110" s="6">
        <v>46</v>
      </c>
    </row>
    <row r="111" spans="1:4" x14ac:dyDescent="0.25">
      <c r="A111" s="9" t="s">
        <v>70</v>
      </c>
      <c r="B111" s="4" t="s">
        <v>195</v>
      </c>
      <c r="C111" s="1" t="s">
        <v>192</v>
      </c>
      <c r="D111" s="6">
        <v>99</v>
      </c>
    </row>
    <row r="112" spans="1:4" x14ac:dyDescent="0.25">
      <c r="A112" s="9" t="s">
        <v>71</v>
      </c>
      <c r="B112" s="4" t="s">
        <v>189</v>
      </c>
      <c r="C112" s="1" t="s">
        <v>190</v>
      </c>
      <c r="D112" s="6">
        <v>8</v>
      </c>
    </row>
    <row r="113" spans="1:4" x14ac:dyDescent="0.25">
      <c r="A113" s="9" t="s">
        <v>71</v>
      </c>
      <c r="B113" s="4" t="s">
        <v>189</v>
      </c>
      <c r="C113" s="1" t="s">
        <v>191</v>
      </c>
      <c r="D113" s="6">
        <v>24</v>
      </c>
    </row>
    <row r="114" spans="1:4" x14ac:dyDescent="0.25">
      <c r="A114" s="9" t="s">
        <v>71</v>
      </c>
      <c r="B114" s="4" t="s">
        <v>189</v>
      </c>
      <c r="C114" s="1" t="s">
        <v>192</v>
      </c>
      <c r="D114" s="6">
        <v>32</v>
      </c>
    </row>
    <row r="115" spans="1:4" x14ac:dyDescent="0.25">
      <c r="A115" s="9" t="s">
        <v>71</v>
      </c>
      <c r="B115" s="4" t="s">
        <v>193</v>
      </c>
      <c r="C115" s="1" t="s">
        <v>190</v>
      </c>
      <c r="D115" s="6">
        <v>218</v>
      </c>
    </row>
    <row r="116" spans="1:4" x14ac:dyDescent="0.25">
      <c r="A116" s="9" t="s">
        <v>71</v>
      </c>
      <c r="B116" s="4" t="s">
        <v>193</v>
      </c>
      <c r="C116" s="1" t="s">
        <v>191</v>
      </c>
      <c r="D116" s="6">
        <v>77</v>
      </c>
    </row>
    <row r="117" spans="1:4" x14ac:dyDescent="0.25">
      <c r="A117" s="9" t="s">
        <v>71</v>
      </c>
      <c r="B117" s="4" t="s">
        <v>193</v>
      </c>
      <c r="C117" s="1" t="s">
        <v>192</v>
      </c>
      <c r="D117" s="6">
        <v>295</v>
      </c>
    </row>
    <row r="118" spans="1:4" x14ac:dyDescent="0.25">
      <c r="A118" s="9" t="s">
        <v>71</v>
      </c>
      <c r="B118" s="4" t="s">
        <v>194</v>
      </c>
      <c r="C118" s="1" t="s">
        <v>190</v>
      </c>
      <c r="D118" s="6">
        <v>84</v>
      </c>
    </row>
    <row r="119" spans="1:4" x14ac:dyDescent="0.25">
      <c r="A119" s="9" t="s">
        <v>71</v>
      </c>
      <c r="B119" s="4" t="s">
        <v>194</v>
      </c>
      <c r="C119" s="1" t="s">
        <v>191</v>
      </c>
      <c r="D119" s="6">
        <v>49</v>
      </c>
    </row>
    <row r="120" spans="1:4" x14ac:dyDescent="0.25">
      <c r="A120" s="9" t="s">
        <v>71</v>
      </c>
      <c r="B120" s="4" t="s">
        <v>194</v>
      </c>
      <c r="C120" s="1" t="s">
        <v>192</v>
      </c>
      <c r="D120" s="6">
        <v>133</v>
      </c>
    </row>
    <row r="121" spans="1:4" x14ac:dyDescent="0.25">
      <c r="A121" s="9" t="s">
        <v>71</v>
      </c>
      <c r="B121" s="4" t="s">
        <v>195</v>
      </c>
      <c r="C121" s="1" t="s">
        <v>190</v>
      </c>
      <c r="D121" s="6">
        <v>56</v>
      </c>
    </row>
    <row r="122" spans="1:4" x14ac:dyDescent="0.25">
      <c r="A122" s="9" t="s">
        <v>71</v>
      </c>
      <c r="B122" s="4" t="s">
        <v>195</v>
      </c>
      <c r="C122" s="1" t="s">
        <v>191</v>
      </c>
      <c r="D122" s="6">
        <v>40</v>
      </c>
    </row>
    <row r="123" spans="1:4" x14ac:dyDescent="0.25">
      <c r="A123" s="9" t="s">
        <v>71</v>
      </c>
      <c r="B123" s="4" t="s">
        <v>195</v>
      </c>
      <c r="C123" s="1" t="s">
        <v>192</v>
      </c>
      <c r="D123" s="6">
        <v>96</v>
      </c>
    </row>
    <row r="124" spans="1:4" x14ac:dyDescent="0.25">
      <c r="A124" s="9" t="s">
        <v>72</v>
      </c>
      <c r="B124" s="4" t="s">
        <v>189</v>
      </c>
      <c r="C124" s="1" t="s">
        <v>190</v>
      </c>
      <c r="D124" s="6">
        <v>22</v>
      </c>
    </row>
    <row r="125" spans="1:4" x14ac:dyDescent="0.25">
      <c r="A125" s="9" t="s">
        <v>72</v>
      </c>
      <c r="B125" s="4" t="s">
        <v>189</v>
      </c>
      <c r="C125" s="1" t="s">
        <v>191</v>
      </c>
      <c r="D125" s="6">
        <v>37</v>
      </c>
    </row>
    <row r="126" spans="1:4" x14ac:dyDescent="0.25">
      <c r="A126" s="9" t="s">
        <v>72</v>
      </c>
      <c r="B126" s="4" t="s">
        <v>189</v>
      </c>
      <c r="C126" s="1" t="s">
        <v>192</v>
      </c>
      <c r="D126" s="6">
        <v>59</v>
      </c>
    </row>
    <row r="127" spans="1:4" x14ac:dyDescent="0.25">
      <c r="A127" s="9" t="s">
        <v>72</v>
      </c>
      <c r="B127" s="4" t="s">
        <v>193</v>
      </c>
      <c r="C127" s="1" t="s">
        <v>190</v>
      </c>
      <c r="D127" s="6">
        <v>229</v>
      </c>
    </row>
    <row r="128" spans="1:4" x14ac:dyDescent="0.25">
      <c r="A128" s="9" t="s">
        <v>72</v>
      </c>
      <c r="B128" s="4" t="s">
        <v>193</v>
      </c>
      <c r="C128" s="1" t="s">
        <v>191</v>
      </c>
      <c r="D128" s="6">
        <v>105</v>
      </c>
    </row>
    <row r="129" spans="1:4" x14ac:dyDescent="0.25">
      <c r="A129" s="9" t="s">
        <v>72</v>
      </c>
      <c r="B129" s="4" t="s">
        <v>193</v>
      </c>
      <c r="C129" s="1" t="s">
        <v>192</v>
      </c>
      <c r="D129" s="6">
        <v>334</v>
      </c>
    </row>
    <row r="130" spans="1:4" x14ac:dyDescent="0.25">
      <c r="A130" s="9" t="s">
        <v>72</v>
      </c>
      <c r="B130" s="4" t="s">
        <v>194</v>
      </c>
      <c r="C130" s="1" t="s">
        <v>190</v>
      </c>
      <c r="D130" s="6">
        <v>80</v>
      </c>
    </row>
    <row r="131" spans="1:4" x14ac:dyDescent="0.25">
      <c r="A131" s="9" t="s">
        <v>72</v>
      </c>
      <c r="B131" s="4" t="s">
        <v>194</v>
      </c>
      <c r="C131" s="1" t="s">
        <v>191</v>
      </c>
      <c r="D131" s="6">
        <v>40</v>
      </c>
    </row>
    <row r="132" spans="1:4" x14ac:dyDescent="0.25">
      <c r="A132" s="9" t="s">
        <v>72</v>
      </c>
      <c r="B132" s="4" t="s">
        <v>194</v>
      </c>
      <c r="C132" s="1" t="s">
        <v>192</v>
      </c>
      <c r="D132" s="6">
        <v>120</v>
      </c>
    </row>
    <row r="133" spans="1:4" x14ac:dyDescent="0.25">
      <c r="A133" s="9" t="s">
        <v>72</v>
      </c>
      <c r="B133" s="4" t="s">
        <v>195</v>
      </c>
      <c r="C133" s="1" t="s">
        <v>190</v>
      </c>
      <c r="D133" s="6">
        <v>58</v>
      </c>
    </row>
    <row r="134" spans="1:4" x14ac:dyDescent="0.25">
      <c r="A134" s="9" t="s">
        <v>72</v>
      </c>
      <c r="B134" s="4" t="s">
        <v>195</v>
      </c>
      <c r="C134" s="1" t="s">
        <v>191</v>
      </c>
      <c r="D134" s="6">
        <v>39</v>
      </c>
    </row>
    <row r="135" spans="1:4" x14ac:dyDescent="0.25">
      <c r="A135" s="9" t="s">
        <v>72</v>
      </c>
      <c r="B135" s="4" t="s">
        <v>195</v>
      </c>
      <c r="C135" s="1" t="s">
        <v>192</v>
      </c>
      <c r="D135" s="6">
        <v>97</v>
      </c>
    </row>
    <row r="136" spans="1:4" x14ac:dyDescent="0.25">
      <c r="A136" s="9" t="s">
        <v>73</v>
      </c>
      <c r="B136" s="4" t="s">
        <v>189</v>
      </c>
      <c r="C136" s="1" t="s">
        <v>190</v>
      </c>
      <c r="D136" s="6">
        <v>17</v>
      </c>
    </row>
    <row r="137" spans="1:4" x14ac:dyDescent="0.25">
      <c r="A137" s="9" t="s">
        <v>73</v>
      </c>
      <c r="B137" s="4" t="s">
        <v>189</v>
      </c>
      <c r="C137" s="1" t="s">
        <v>191</v>
      </c>
      <c r="D137" s="6">
        <v>25</v>
      </c>
    </row>
    <row r="138" spans="1:4" x14ac:dyDescent="0.25">
      <c r="A138" s="9" t="s">
        <v>73</v>
      </c>
      <c r="B138" s="4" t="s">
        <v>189</v>
      </c>
      <c r="C138" s="1" t="s">
        <v>192</v>
      </c>
      <c r="D138" s="6">
        <v>42</v>
      </c>
    </row>
    <row r="139" spans="1:4" x14ac:dyDescent="0.25">
      <c r="A139" s="9" t="s">
        <v>73</v>
      </c>
      <c r="B139" s="4" t="s">
        <v>193</v>
      </c>
      <c r="C139" s="1" t="s">
        <v>190</v>
      </c>
      <c r="D139" s="6">
        <v>211</v>
      </c>
    </row>
    <row r="140" spans="1:4" x14ac:dyDescent="0.25">
      <c r="A140" s="9" t="s">
        <v>73</v>
      </c>
      <c r="B140" s="4" t="s">
        <v>193</v>
      </c>
      <c r="C140" s="1" t="s">
        <v>191</v>
      </c>
      <c r="D140" s="6">
        <v>95</v>
      </c>
    </row>
    <row r="141" spans="1:4" x14ac:dyDescent="0.25">
      <c r="A141" s="9" t="s">
        <v>73</v>
      </c>
      <c r="B141" s="4" t="s">
        <v>193</v>
      </c>
      <c r="C141" s="1" t="s">
        <v>192</v>
      </c>
      <c r="D141" s="6">
        <v>306</v>
      </c>
    </row>
    <row r="142" spans="1:4" x14ac:dyDescent="0.25">
      <c r="A142" s="9" t="s">
        <v>73</v>
      </c>
      <c r="B142" s="4" t="s">
        <v>194</v>
      </c>
      <c r="C142" s="1" t="s">
        <v>190</v>
      </c>
      <c r="D142" s="6">
        <v>73</v>
      </c>
    </row>
    <row r="143" spans="1:4" x14ac:dyDescent="0.25">
      <c r="A143" s="9" t="s">
        <v>73</v>
      </c>
      <c r="B143" s="4" t="s">
        <v>194</v>
      </c>
      <c r="C143" s="1" t="s">
        <v>191</v>
      </c>
      <c r="D143" s="6">
        <v>37</v>
      </c>
    </row>
    <row r="144" spans="1:4" x14ac:dyDescent="0.25">
      <c r="A144" s="9" t="s">
        <v>73</v>
      </c>
      <c r="B144" s="4" t="s">
        <v>194</v>
      </c>
      <c r="C144" s="1" t="s">
        <v>192</v>
      </c>
      <c r="D144" s="6">
        <v>110</v>
      </c>
    </row>
    <row r="145" spans="1:4" x14ac:dyDescent="0.25">
      <c r="A145" s="9" t="s">
        <v>73</v>
      </c>
      <c r="B145" s="4" t="s">
        <v>195</v>
      </c>
      <c r="C145" s="1" t="s">
        <v>190</v>
      </c>
      <c r="D145" s="6">
        <v>53</v>
      </c>
    </row>
    <row r="146" spans="1:4" x14ac:dyDescent="0.25">
      <c r="A146" s="9" t="s">
        <v>73</v>
      </c>
      <c r="B146" s="4" t="s">
        <v>195</v>
      </c>
      <c r="C146" s="1" t="s">
        <v>191</v>
      </c>
      <c r="D146" s="6">
        <v>32</v>
      </c>
    </row>
    <row r="147" spans="1:4" x14ac:dyDescent="0.25">
      <c r="A147" s="9" t="s">
        <v>73</v>
      </c>
      <c r="B147" s="4" t="s">
        <v>195</v>
      </c>
      <c r="C147" s="1" t="s">
        <v>192</v>
      </c>
      <c r="D147" s="6">
        <v>85</v>
      </c>
    </row>
    <row r="148" spans="1:4" x14ac:dyDescent="0.25">
      <c r="A148" s="9" t="s">
        <v>74</v>
      </c>
      <c r="B148" s="4" t="s">
        <v>189</v>
      </c>
      <c r="C148" s="1" t="s">
        <v>190</v>
      </c>
      <c r="D148" s="6">
        <v>22</v>
      </c>
    </row>
    <row r="149" spans="1:4" x14ac:dyDescent="0.25">
      <c r="A149" s="9" t="s">
        <v>74</v>
      </c>
      <c r="B149" s="4" t="s">
        <v>189</v>
      </c>
      <c r="C149" s="1" t="s">
        <v>191</v>
      </c>
      <c r="D149" s="6">
        <v>24</v>
      </c>
    </row>
    <row r="150" spans="1:4" x14ac:dyDescent="0.25">
      <c r="A150" s="9" t="s">
        <v>74</v>
      </c>
      <c r="B150" s="4" t="s">
        <v>189</v>
      </c>
      <c r="C150" s="1" t="s">
        <v>192</v>
      </c>
      <c r="D150" s="6">
        <v>46</v>
      </c>
    </row>
    <row r="151" spans="1:4" x14ac:dyDescent="0.25">
      <c r="A151" s="9" t="s">
        <v>74</v>
      </c>
      <c r="B151" s="4" t="s">
        <v>193</v>
      </c>
      <c r="C151" s="1" t="s">
        <v>190</v>
      </c>
      <c r="D151" s="6">
        <v>222</v>
      </c>
    </row>
    <row r="152" spans="1:4" x14ac:dyDescent="0.25">
      <c r="A152" s="9" t="s">
        <v>74</v>
      </c>
      <c r="B152" s="4" t="s">
        <v>193</v>
      </c>
      <c r="C152" s="1" t="s">
        <v>191</v>
      </c>
      <c r="D152" s="6">
        <v>84</v>
      </c>
    </row>
    <row r="153" spans="1:4" x14ac:dyDescent="0.25">
      <c r="A153" s="9" t="s">
        <v>74</v>
      </c>
      <c r="B153" s="4" t="s">
        <v>193</v>
      </c>
      <c r="C153" s="1" t="s">
        <v>192</v>
      </c>
      <c r="D153" s="6">
        <v>306</v>
      </c>
    </row>
    <row r="154" spans="1:4" x14ac:dyDescent="0.25">
      <c r="A154" s="9" t="s">
        <v>74</v>
      </c>
      <c r="B154" s="4" t="s">
        <v>194</v>
      </c>
      <c r="C154" s="1" t="s">
        <v>190</v>
      </c>
      <c r="D154" s="6">
        <v>69</v>
      </c>
    </row>
    <row r="155" spans="1:4" x14ac:dyDescent="0.25">
      <c r="A155" s="9" t="s">
        <v>74</v>
      </c>
      <c r="B155" s="4" t="s">
        <v>194</v>
      </c>
      <c r="C155" s="1" t="s">
        <v>191</v>
      </c>
      <c r="D155" s="6">
        <v>38</v>
      </c>
    </row>
    <row r="156" spans="1:4" x14ac:dyDescent="0.25">
      <c r="A156" s="9" t="s">
        <v>74</v>
      </c>
      <c r="B156" s="4" t="s">
        <v>194</v>
      </c>
      <c r="C156" s="1" t="s">
        <v>192</v>
      </c>
      <c r="D156" s="6">
        <v>107</v>
      </c>
    </row>
    <row r="157" spans="1:4" x14ac:dyDescent="0.25">
      <c r="A157" s="9" t="s">
        <v>74</v>
      </c>
      <c r="B157" s="4" t="s">
        <v>195</v>
      </c>
      <c r="C157" s="1" t="s">
        <v>190</v>
      </c>
      <c r="D157" s="6">
        <v>47</v>
      </c>
    </row>
    <row r="158" spans="1:4" x14ac:dyDescent="0.25">
      <c r="A158" s="9" t="s">
        <v>74</v>
      </c>
      <c r="B158" s="4" t="s">
        <v>195</v>
      </c>
      <c r="C158" s="1" t="s">
        <v>191</v>
      </c>
      <c r="D158" s="6">
        <v>36</v>
      </c>
    </row>
    <row r="159" spans="1:4" x14ac:dyDescent="0.25">
      <c r="A159" s="9" t="s">
        <v>74</v>
      </c>
      <c r="B159" s="4" t="s">
        <v>195</v>
      </c>
      <c r="C159" s="1" t="s">
        <v>192</v>
      </c>
      <c r="D159" s="6">
        <v>83</v>
      </c>
    </row>
    <row r="160" spans="1:4" x14ac:dyDescent="0.25">
      <c r="A160" s="9" t="s">
        <v>75</v>
      </c>
      <c r="B160" s="4" t="s">
        <v>189</v>
      </c>
      <c r="C160" s="1" t="s">
        <v>190</v>
      </c>
      <c r="D160" s="6">
        <v>8</v>
      </c>
    </row>
    <row r="161" spans="1:4" x14ac:dyDescent="0.25">
      <c r="A161" s="9" t="s">
        <v>75</v>
      </c>
      <c r="B161" s="4" t="s">
        <v>189</v>
      </c>
      <c r="C161" s="1" t="s">
        <v>191</v>
      </c>
      <c r="D161" s="6">
        <v>13</v>
      </c>
    </row>
    <row r="162" spans="1:4" x14ac:dyDescent="0.25">
      <c r="A162" s="9" t="s">
        <v>75</v>
      </c>
      <c r="B162" s="4" t="s">
        <v>189</v>
      </c>
      <c r="C162" s="1" t="s">
        <v>192</v>
      </c>
      <c r="D162" s="6">
        <v>21</v>
      </c>
    </row>
    <row r="163" spans="1:4" x14ac:dyDescent="0.25">
      <c r="A163" s="9" t="s">
        <v>75</v>
      </c>
      <c r="B163" s="4" t="s">
        <v>193</v>
      </c>
      <c r="C163" s="1" t="s">
        <v>190</v>
      </c>
      <c r="D163" s="6">
        <v>189</v>
      </c>
    </row>
    <row r="164" spans="1:4" x14ac:dyDescent="0.25">
      <c r="A164" s="9" t="s">
        <v>75</v>
      </c>
      <c r="B164" s="4" t="s">
        <v>193</v>
      </c>
      <c r="C164" s="1" t="s">
        <v>191</v>
      </c>
      <c r="D164" s="6">
        <v>77</v>
      </c>
    </row>
    <row r="165" spans="1:4" x14ac:dyDescent="0.25">
      <c r="A165" s="9" t="s">
        <v>75</v>
      </c>
      <c r="B165" s="4" t="s">
        <v>193</v>
      </c>
      <c r="C165" s="1" t="s">
        <v>192</v>
      </c>
      <c r="D165" s="6">
        <v>266</v>
      </c>
    </row>
    <row r="166" spans="1:4" x14ac:dyDescent="0.25">
      <c r="A166" s="9" t="s">
        <v>75</v>
      </c>
      <c r="B166" s="4" t="s">
        <v>194</v>
      </c>
      <c r="C166" s="1" t="s">
        <v>190</v>
      </c>
      <c r="D166" s="6">
        <v>69</v>
      </c>
    </row>
    <row r="167" spans="1:4" x14ac:dyDescent="0.25">
      <c r="A167" s="9" t="s">
        <v>75</v>
      </c>
      <c r="B167" s="4" t="s">
        <v>194</v>
      </c>
      <c r="C167" s="1" t="s">
        <v>191</v>
      </c>
      <c r="D167" s="6">
        <v>40</v>
      </c>
    </row>
    <row r="168" spans="1:4" x14ac:dyDescent="0.25">
      <c r="A168" s="9" t="s">
        <v>75</v>
      </c>
      <c r="B168" s="4" t="s">
        <v>194</v>
      </c>
      <c r="C168" s="1" t="s">
        <v>192</v>
      </c>
      <c r="D168" s="6">
        <v>109</v>
      </c>
    </row>
    <row r="169" spans="1:4" x14ac:dyDescent="0.25">
      <c r="A169" s="9" t="s">
        <v>75</v>
      </c>
      <c r="B169" s="4" t="s">
        <v>195</v>
      </c>
      <c r="C169" s="1" t="s">
        <v>190</v>
      </c>
      <c r="D169" s="6">
        <v>54</v>
      </c>
    </row>
    <row r="170" spans="1:4" x14ac:dyDescent="0.25">
      <c r="A170" s="9" t="s">
        <v>75</v>
      </c>
      <c r="B170" s="4" t="s">
        <v>195</v>
      </c>
      <c r="C170" s="1" t="s">
        <v>191</v>
      </c>
      <c r="D170" s="6">
        <v>41</v>
      </c>
    </row>
    <row r="171" spans="1:4" x14ac:dyDescent="0.25">
      <c r="A171" s="9" t="s">
        <v>75</v>
      </c>
      <c r="B171" s="4" t="s">
        <v>195</v>
      </c>
      <c r="C171" s="1" t="s">
        <v>192</v>
      </c>
      <c r="D171" s="6">
        <v>95</v>
      </c>
    </row>
    <row r="172" spans="1:4" x14ac:dyDescent="0.25">
      <c r="A172" s="9" t="s">
        <v>76</v>
      </c>
      <c r="B172" s="4" t="s">
        <v>189</v>
      </c>
      <c r="C172" s="1" t="s">
        <v>190</v>
      </c>
      <c r="D172" s="6">
        <v>5</v>
      </c>
    </row>
    <row r="173" spans="1:4" x14ac:dyDescent="0.25">
      <c r="A173" s="9" t="s">
        <v>76</v>
      </c>
      <c r="B173" s="4" t="s">
        <v>189</v>
      </c>
      <c r="C173" s="1" t="s">
        <v>191</v>
      </c>
      <c r="D173" s="6">
        <v>21</v>
      </c>
    </row>
    <row r="174" spans="1:4" x14ac:dyDescent="0.25">
      <c r="A174" s="9" t="s">
        <v>76</v>
      </c>
      <c r="B174" s="4" t="s">
        <v>189</v>
      </c>
      <c r="C174" s="1" t="s">
        <v>192</v>
      </c>
      <c r="D174" s="6">
        <v>26</v>
      </c>
    </row>
    <row r="175" spans="1:4" x14ac:dyDescent="0.25">
      <c r="A175" s="9" t="s">
        <v>76</v>
      </c>
      <c r="B175" s="4" t="s">
        <v>193</v>
      </c>
      <c r="C175" s="1" t="s">
        <v>190</v>
      </c>
      <c r="D175" s="6">
        <v>181</v>
      </c>
    </row>
    <row r="176" spans="1:4" x14ac:dyDescent="0.25">
      <c r="A176" s="9" t="s">
        <v>76</v>
      </c>
      <c r="B176" s="4" t="s">
        <v>193</v>
      </c>
      <c r="C176" s="1" t="s">
        <v>191</v>
      </c>
      <c r="D176" s="6">
        <v>51</v>
      </c>
    </row>
    <row r="177" spans="1:4" x14ac:dyDescent="0.25">
      <c r="A177" s="9" t="s">
        <v>76</v>
      </c>
      <c r="B177" s="4" t="s">
        <v>193</v>
      </c>
      <c r="C177" s="1" t="s">
        <v>192</v>
      </c>
      <c r="D177" s="6">
        <v>232</v>
      </c>
    </row>
    <row r="178" spans="1:4" x14ac:dyDescent="0.25">
      <c r="A178" s="9" t="s">
        <v>76</v>
      </c>
      <c r="B178" s="4" t="s">
        <v>194</v>
      </c>
      <c r="C178" s="1" t="s">
        <v>190</v>
      </c>
      <c r="D178" s="6">
        <v>81</v>
      </c>
    </row>
    <row r="179" spans="1:4" x14ac:dyDescent="0.25">
      <c r="A179" s="9" t="s">
        <v>76</v>
      </c>
      <c r="B179" s="4" t="s">
        <v>194</v>
      </c>
      <c r="C179" s="1" t="s">
        <v>191</v>
      </c>
      <c r="D179" s="6">
        <v>35</v>
      </c>
    </row>
    <row r="180" spans="1:4" x14ac:dyDescent="0.25">
      <c r="A180" s="9" t="s">
        <v>76</v>
      </c>
      <c r="B180" s="4" t="s">
        <v>194</v>
      </c>
      <c r="C180" s="1" t="s">
        <v>192</v>
      </c>
      <c r="D180" s="6">
        <v>116</v>
      </c>
    </row>
    <row r="181" spans="1:4" x14ac:dyDescent="0.25">
      <c r="A181" s="9" t="s">
        <v>76</v>
      </c>
      <c r="B181" s="4" t="s">
        <v>195</v>
      </c>
      <c r="C181" s="1" t="s">
        <v>190</v>
      </c>
      <c r="D181" s="6">
        <v>25</v>
      </c>
    </row>
    <row r="182" spans="1:4" x14ac:dyDescent="0.25">
      <c r="A182" s="9" t="s">
        <v>76</v>
      </c>
      <c r="B182" s="4" t="s">
        <v>195</v>
      </c>
      <c r="C182" s="1" t="s">
        <v>191</v>
      </c>
      <c r="D182" s="6">
        <v>20</v>
      </c>
    </row>
    <row r="183" spans="1:4" x14ac:dyDescent="0.25">
      <c r="A183" s="9" t="s">
        <v>76</v>
      </c>
      <c r="B183" s="4" t="s">
        <v>195</v>
      </c>
      <c r="C183" s="1" t="s">
        <v>192</v>
      </c>
      <c r="D183" s="6">
        <v>45</v>
      </c>
    </row>
    <row r="184" spans="1:4" x14ac:dyDescent="0.25">
      <c r="A184" s="9" t="s">
        <v>77</v>
      </c>
      <c r="B184" s="4" t="s">
        <v>189</v>
      </c>
      <c r="C184" s="1" t="s">
        <v>190</v>
      </c>
      <c r="D184" s="6">
        <v>4</v>
      </c>
    </row>
    <row r="185" spans="1:4" x14ac:dyDescent="0.25">
      <c r="A185" s="9" t="s">
        <v>77</v>
      </c>
      <c r="B185" s="4" t="s">
        <v>189</v>
      </c>
      <c r="C185" s="1" t="s">
        <v>191</v>
      </c>
      <c r="D185" s="6">
        <v>11</v>
      </c>
    </row>
    <row r="186" spans="1:4" x14ac:dyDescent="0.25">
      <c r="A186" s="9" t="s">
        <v>77</v>
      </c>
      <c r="B186" s="4" t="s">
        <v>189</v>
      </c>
      <c r="C186" s="1" t="s">
        <v>192</v>
      </c>
      <c r="D186" s="6">
        <v>15</v>
      </c>
    </row>
    <row r="187" spans="1:4" x14ac:dyDescent="0.25">
      <c r="A187" s="9" t="s">
        <v>77</v>
      </c>
      <c r="B187" s="4" t="s">
        <v>193</v>
      </c>
      <c r="C187" s="1" t="s">
        <v>190</v>
      </c>
      <c r="D187" s="6">
        <v>181</v>
      </c>
    </row>
    <row r="188" spans="1:4" x14ac:dyDescent="0.25">
      <c r="A188" s="9" t="s">
        <v>77</v>
      </c>
      <c r="B188" s="4" t="s">
        <v>193</v>
      </c>
      <c r="C188" s="1" t="s">
        <v>191</v>
      </c>
      <c r="D188" s="6">
        <v>52</v>
      </c>
    </row>
    <row r="189" spans="1:4" x14ac:dyDescent="0.25">
      <c r="A189" s="9" t="s">
        <v>77</v>
      </c>
      <c r="B189" s="4" t="s">
        <v>193</v>
      </c>
      <c r="C189" s="1" t="s">
        <v>192</v>
      </c>
      <c r="D189" s="6">
        <v>233</v>
      </c>
    </row>
    <row r="190" spans="1:4" x14ac:dyDescent="0.25">
      <c r="A190" s="9" t="s">
        <v>77</v>
      </c>
      <c r="B190" s="4" t="s">
        <v>194</v>
      </c>
      <c r="C190" s="1" t="s">
        <v>190</v>
      </c>
      <c r="D190" s="6">
        <v>69</v>
      </c>
    </row>
    <row r="191" spans="1:4" x14ac:dyDescent="0.25">
      <c r="A191" s="9" t="s">
        <v>77</v>
      </c>
      <c r="B191" s="4" t="s">
        <v>194</v>
      </c>
      <c r="C191" s="1" t="s">
        <v>191</v>
      </c>
      <c r="D191" s="6">
        <v>34</v>
      </c>
    </row>
    <row r="192" spans="1:4" x14ac:dyDescent="0.25">
      <c r="A192" s="9" t="s">
        <v>77</v>
      </c>
      <c r="B192" s="4" t="s">
        <v>194</v>
      </c>
      <c r="C192" s="1" t="s">
        <v>192</v>
      </c>
      <c r="D192" s="6">
        <v>103</v>
      </c>
    </row>
    <row r="193" spans="1:4" x14ac:dyDescent="0.25">
      <c r="A193" s="9" t="s">
        <v>77</v>
      </c>
      <c r="B193" s="4" t="s">
        <v>195</v>
      </c>
      <c r="C193" s="1" t="s">
        <v>190</v>
      </c>
      <c r="D193" s="6">
        <v>33</v>
      </c>
    </row>
    <row r="194" spans="1:4" x14ac:dyDescent="0.25">
      <c r="A194" s="9" t="s">
        <v>77</v>
      </c>
      <c r="B194" s="4" t="s">
        <v>195</v>
      </c>
      <c r="C194" s="1" t="s">
        <v>191</v>
      </c>
      <c r="D194" s="6">
        <v>34</v>
      </c>
    </row>
    <row r="195" spans="1:4" x14ac:dyDescent="0.25">
      <c r="A195" s="9" t="s">
        <v>77</v>
      </c>
      <c r="B195" s="4" t="s">
        <v>195</v>
      </c>
      <c r="C195" s="1" t="s">
        <v>192</v>
      </c>
      <c r="D195" s="6">
        <v>67</v>
      </c>
    </row>
    <row r="196" spans="1:4" x14ac:dyDescent="0.25">
      <c r="A196" s="9" t="s">
        <v>78</v>
      </c>
      <c r="B196" s="4" t="s">
        <v>189</v>
      </c>
      <c r="C196" s="1" t="s">
        <v>190</v>
      </c>
      <c r="D196" s="6">
        <v>3</v>
      </c>
    </row>
    <row r="197" spans="1:4" x14ac:dyDescent="0.25">
      <c r="A197" s="9" t="s">
        <v>78</v>
      </c>
      <c r="B197" s="4" t="s">
        <v>189</v>
      </c>
      <c r="C197" s="1" t="s">
        <v>191</v>
      </c>
      <c r="D197" s="6">
        <v>11</v>
      </c>
    </row>
    <row r="198" spans="1:4" x14ac:dyDescent="0.25">
      <c r="A198" s="9" t="s">
        <v>78</v>
      </c>
      <c r="B198" s="4" t="s">
        <v>189</v>
      </c>
      <c r="C198" s="1" t="s">
        <v>192</v>
      </c>
      <c r="D198" s="6">
        <v>14</v>
      </c>
    </row>
    <row r="199" spans="1:4" x14ac:dyDescent="0.25">
      <c r="A199" s="9" t="s">
        <v>78</v>
      </c>
      <c r="B199" s="4" t="s">
        <v>193</v>
      </c>
      <c r="C199" s="1" t="s">
        <v>190</v>
      </c>
      <c r="D199" s="6">
        <v>148</v>
      </c>
    </row>
    <row r="200" spans="1:4" x14ac:dyDescent="0.25">
      <c r="A200" s="9" t="s">
        <v>78</v>
      </c>
      <c r="B200" s="4" t="s">
        <v>193</v>
      </c>
      <c r="C200" s="1" t="s">
        <v>191</v>
      </c>
      <c r="D200" s="6">
        <v>47</v>
      </c>
    </row>
    <row r="201" spans="1:4" x14ac:dyDescent="0.25">
      <c r="A201" s="9" t="s">
        <v>78</v>
      </c>
      <c r="B201" s="4" t="s">
        <v>193</v>
      </c>
      <c r="C201" s="1" t="s">
        <v>192</v>
      </c>
      <c r="D201" s="6">
        <v>195</v>
      </c>
    </row>
    <row r="202" spans="1:4" x14ac:dyDescent="0.25">
      <c r="A202" s="9" t="s">
        <v>78</v>
      </c>
      <c r="B202" s="4" t="s">
        <v>194</v>
      </c>
      <c r="C202" s="1" t="s">
        <v>190</v>
      </c>
      <c r="D202" s="6">
        <v>56</v>
      </c>
    </row>
    <row r="203" spans="1:4" x14ac:dyDescent="0.25">
      <c r="A203" s="9" t="s">
        <v>78</v>
      </c>
      <c r="B203" s="4" t="s">
        <v>194</v>
      </c>
      <c r="C203" s="1" t="s">
        <v>191</v>
      </c>
      <c r="D203" s="6">
        <v>17</v>
      </c>
    </row>
    <row r="204" spans="1:4" x14ac:dyDescent="0.25">
      <c r="A204" s="9" t="s">
        <v>78</v>
      </c>
      <c r="B204" s="4" t="s">
        <v>194</v>
      </c>
      <c r="C204" s="1" t="s">
        <v>192</v>
      </c>
      <c r="D204" s="6">
        <v>73</v>
      </c>
    </row>
    <row r="205" spans="1:4" x14ac:dyDescent="0.25">
      <c r="A205" s="9" t="s">
        <v>78</v>
      </c>
      <c r="B205" s="4" t="s">
        <v>195</v>
      </c>
      <c r="C205" s="1" t="s">
        <v>190</v>
      </c>
      <c r="D205" s="6">
        <v>36</v>
      </c>
    </row>
    <row r="206" spans="1:4" x14ac:dyDescent="0.25">
      <c r="A206" s="9" t="s">
        <v>78</v>
      </c>
      <c r="B206" s="4" t="s">
        <v>195</v>
      </c>
      <c r="C206" s="1" t="s">
        <v>191</v>
      </c>
      <c r="D206" s="6">
        <v>26</v>
      </c>
    </row>
    <row r="207" spans="1:4" x14ac:dyDescent="0.25">
      <c r="A207" s="9" t="s">
        <v>78</v>
      </c>
      <c r="B207" s="4" t="s">
        <v>195</v>
      </c>
      <c r="C207" s="1" t="s">
        <v>192</v>
      </c>
      <c r="D207" s="6">
        <v>62</v>
      </c>
    </row>
    <row r="208" spans="1:4" x14ac:dyDescent="0.25">
      <c r="A208" s="9" t="s">
        <v>79</v>
      </c>
      <c r="B208" s="4" t="s">
        <v>189</v>
      </c>
      <c r="C208" s="1" t="s">
        <v>190</v>
      </c>
      <c r="D208" s="6">
        <v>8</v>
      </c>
    </row>
    <row r="209" spans="1:4" x14ac:dyDescent="0.25">
      <c r="A209" s="9" t="s">
        <v>79</v>
      </c>
      <c r="B209" s="4" t="s">
        <v>189</v>
      </c>
      <c r="C209" s="1" t="s">
        <v>191</v>
      </c>
      <c r="D209" s="6">
        <v>11</v>
      </c>
    </row>
    <row r="210" spans="1:4" x14ac:dyDescent="0.25">
      <c r="A210" s="9" t="s">
        <v>79</v>
      </c>
      <c r="B210" s="4" t="s">
        <v>189</v>
      </c>
      <c r="C210" s="1" t="s">
        <v>192</v>
      </c>
      <c r="D210" s="6">
        <v>19</v>
      </c>
    </row>
    <row r="211" spans="1:4" x14ac:dyDescent="0.25">
      <c r="A211" s="9" t="s">
        <v>79</v>
      </c>
      <c r="B211" s="4" t="s">
        <v>193</v>
      </c>
      <c r="C211" s="1" t="s">
        <v>190</v>
      </c>
      <c r="D211" s="6">
        <v>131</v>
      </c>
    </row>
    <row r="212" spans="1:4" x14ac:dyDescent="0.25">
      <c r="A212" s="9" t="s">
        <v>79</v>
      </c>
      <c r="B212" s="4" t="s">
        <v>193</v>
      </c>
      <c r="C212" s="1" t="s">
        <v>191</v>
      </c>
      <c r="D212" s="6">
        <v>47</v>
      </c>
    </row>
    <row r="213" spans="1:4" x14ac:dyDescent="0.25">
      <c r="A213" s="9" t="s">
        <v>79</v>
      </c>
      <c r="B213" s="4" t="s">
        <v>193</v>
      </c>
      <c r="C213" s="1" t="s">
        <v>192</v>
      </c>
      <c r="D213" s="6">
        <v>178</v>
      </c>
    </row>
    <row r="214" spans="1:4" x14ac:dyDescent="0.25">
      <c r="A214" s="9" t="s">
        <v>79</v>
      </c>
      <c r="B214" s="4" t="s">
        <v>194</v>
      </c>
      <c r="C214" s="1" t="s">
        <v>190</v>
      </c>
      <c r="D214" s="6">
        <v>58</v>
      </c>
    </row>
    <row r="215" spans="1:4" x14ac:dyDescent="0.25">
      <c r="A215" s="9" t="s">
        <v>79</v>
      </c>
      <c r="B215" s="4" t="s">
        <v>194</v>
      </c>
      <c r="C215" s="1" t="s">
        <v>191</v>
      </c>
      <c r="D215" s="6">
        <v>30</v>
      </c>
    </row>
    <row r="216" spans="1:4" x14ac:dyDescent="0.25">
      <c r="A216" s="9" t="s">
        <v>79</v>
      </c>
      <c r="B216" s="4" t="s">
        <v>194</v>
      </c>
      <c r="C216" s="1" t="s">
        <v>192</v>
      </c>
      <c r="D216" s="6">
        <v>88</v>
      </c>
    </row>
    <row r="217" spans="1:4" x14ac:dyDescent="0.25">
      <c r="A217" s="9" t="s">
        <v>79</v>
      </c>
      <c r="B217" s="4" t="s">
        <v>195</v>
      </c>
      <c r="C217" s="1" t="s">
        <v>190</v>
      </c>
      <c r="D217" s="6">
        <v>35</v>
      </c>
    </row>
    <row r="218" spans="1:4" x14ac:dyDescent="0.25">
      <c r="A218" s="9" t="s">
        <v>79</v>
      </c>
      <c r="B218" s="4" t="s">
        <v>195</v>
      </c>
      <c r="C218" s="1" t="s">
        <v>191</v>
      </c>
      <c r="D218" s="6">
        <v>29</v>
      </c>
    </row>
    <row r="219" spans="1:4" x14ac:dyDescent="0.25">
      <c r="A219" s="9" t="s">
        <v>79</v>
      </c>
      <c r="B219" s="4" t="s">
        <v>195</v>
      </c>
      <c r="C219" s="1" t="s">
        <v>192</v>
      </c>
      <c r="D219" s="6">
        <v>64</v>
      </c>
    </row>
    <row r="220" spans="1:4" x14ac:dyDescent="0.25">
      <c r="A220" s="9" t="s">
        <v>80</v>
      </c>
      <c r="B220" s="4" t="s">
        <v>189</v>
      </c>
      <c r="C220" s="1" t="s">
        <v>190</v>
      </c>
      <c r="D220" s="6">
        <v>4</v>
      </c>
    </row>
    <row r="221" spans="1:4" x14ac:dyDescent="0.25">
      <c r="A221" s="9" t="s">
        <v>80</v>
      </c>
      <c r="B221" s="4" t="s">
        <v>189</v>
      </c>
      <c r="C221" s="1" t="s">
        <v>191</v>
      </c>
      <c r="D221" s="6">
        <v>12</v>
      </c>
    </row>
    <row r="222" spans="1:4" x14ac:dyDescent="0.25">
      <c r="A222" s="9" t="s">
        <v>80</v>
      </c>
      <c r="B222" s="4" t="s">
        <v>189</v>
      </c>
      <c r="C222" s="1" t="s">
        <v>192</v>
      </c>
      <c r="D222" s="6">
        <v>16</v>
      </c>
    </row>
    <row r="223" spans="1:4" x14ac:dyDescent="0.25">
      <c r="A223" s="9" t="s">
        <v>80</v>
      </c>
      <c r="B223" s="4" t="s">
        <v>193</v>
      </c>
      <c r="C223" s="1" t="s">
        <v>190</v>
      </c>
      <c r="D223" s="6">
        <v>146</v>
      </c>
    </row>
    <row r="224" spans="1:4" x14ac:dyDescent="0.25">
      <c r="A224" s="9" t="s">
        <v>80</v>
      </c>
      <c r="B224" s="4" t="s">
        <v>193</v>
      </c>
      <c r="C224" s="1" t="s">
        <v>191</v>
      </c>
      <c r="D224" s="6">
        <v>62</v>
      </c>
    </row>
    <row r="225" spans="1:4" x14ac:dyDescent="0.25">
      <c r="A225" s="9" t="s">
        <v>80</v>
      </c>
      <c r="B225" s="4" t="s">
        <v>193</v>
      </c>
      <c r="C225" s="1" t="s">
        <v>192</v>
      </c>
      <c r="D225" s="6">
        <v>208</v>
      </c>
    </row>
    <row r="226" spans="1:4" x14ac:dyDescent="0.25">
      <c r="A226" s="9" t="s">
        <v>80</v>
      </c>
      <c r="B226" s="4" t="s">
        <v>194</v>
      </c>
      <c r="C226" s="1" t="s">
        <v>190</v>
      </c>
      <c r="D226" s="6">
        <v>56</v>
      </c>
    </row>
    <row r="227" spans="1:4" x14ac:dyDescent="0.25">
      <c r="A227" s="9" t="s">
        <v>80</v>
      </c>
      <c r="B227" s="4" t="s">
        <v>194</v>
      </c>
      <c r="C227" s="1" t="s">
        <v>191</v>
      </c>
      <c r="D227" s="6">
        <v>24</v>
      </c>
    </row>
    <row r="228" spans="1:4" x14ac:dyDescent="0.25">
      <c r="A228" s="9" t="s">
        <v>80</v>
      </c>
      <c r="B228" s="4" t="s">
        <v>194</v>
      </c>
      <c r="C228" s="1" t="s">
        <v>192</v>
      </c>
      <c r="D228" s="6">
        <v>80</v>
      </c>
    </row>
    <row r="229" spans="1:4" x14ac:dyDescent="0.25">
      <c r="A229" s="9" t="s">
        <v>80</v>
      </c>
      <c r="B229" s="4" t="s">
        <v>195</v>
      </c>
      <c r="C229" s="1" t="s">
        <v>190</v>
      </c>
      <c r="D229" s="6">
        <v>21</v>
      </c>
    </row>
    <row r="230" spans="1:4" x14ac:dyDescent="0.25">
      <c r="A230" s="9" t="s">
        <v>80</v>
      </c>
      <c r="B230" s="4" t="s">
        <v>195</v>
      </c>
      <c r="C230" s="1" t="s">
        <v>191</v>
      </c>
      <c r="D230" s="6">
        <v>24</v>
      </c>
    </row>
    <row r="231" spans="1:4" x14ac:dyDescent="0.25">
      <c r="A231" s="9" t="s">
        <v>80</v>
      </c>
      <c r="B231" s="4" t="s">
        <v>195</v>
      </c>
      <c r="C231" s="1" t="s">
        <v>192</v>
      </c>
      <c r="D231" s="6">
        <v>45</v>
      </c>
    </row>
    <row r="232" spans="1:4" x14ac:dyDescent="0.25">
      <c r="A232" s="9" t="s">
        <v>81</v>
      </c>
      <c r="B232" s="4" t="s">
        <v>189</v>
      </c>
      <c r="C232" s="1" t="s">
        <v>190</v>
      </c>
      <c r="D232" s="6">
        <v>3</v>
      </c>
    </row>
    <row r="233" spans="1:4" x14ac:dyDescent="0.25">
      <c r="A233" s="9" t="s">
        <v>81</v>
      </c>
      <c r="B233" s="4" t="s">
        <v>189</v>
      </c>
      <c r="C233" s="1" t="s">
        <v>191</v>
      </c>
      <c r="D233" s="6">
        <v>15</v>
      </c>
    </row>
    <row r="234" spans="1:4" x14ac:dyDescent="0.25">
      <c r="A234" s="9" t="s">
        <v>81</v>
      </c>
      <c r="B234" s="4" t="s">
        <v>189</v>
      </c>
      <c r="C234" s="1" t="s">
        <v>192</v>
      </c>
      <c r="D234" s="6">
        <v>18</v>
      </c>
    </row>
    <row r="235" spans="1:4" x14ac:dyDescent="0.25">
      <c r="A235" s="9" t="s">
        <v>81</v>
      </c>
      <c r="B235" s="4" t="s">
        <v>193</v>
      </c>
      <c r="C235" s="1" t="s">
        <v>190</v>
      </c>
      <c r="D235" s="6">
        <v>126</v>
      </c>
    </row>
    <row r="236" spans="1:4" x14ac:dyDescent="0.25">
      <c r="A236" s="9" t="s">
        <v>81</v>
      </c>
      <c r="B236" s="4" t="s">
        <v>193</v>
      </c>
      <c r="C236" s="1" t="s">
        <v>191</v>
      </c>
      <c r="D236" s="6">
        <v>35</v>
      </c>
    </row>
    <row r="237" spans="1:4" x14ac:dyDescent="0.25">
      <c r="A237" s="9" t="s">
        <v>81</v>
      </c>
      <c r="B237" s="4" t="s">
        <v>193</v>
      </c>
      <c r="C237" s="1" t="s">
        <v>192</v>
      </c>
      <c r="D237" s="6">
        <v>161</v>
      </c>
    </row>
    <row r="238" spans="1:4" x14ac:dyDescent="0.25">
      <c r="A238" s="9" t="s">
        <v>81</v>
      </c>
      <c r="B238" s="4" t="s">
        <v>194</v>
      </c>
      <c r="C238" s="1" t="s">
        <v>190</v>
      </c>
      <c r="D238" s="6">
        <v>45</v>
      </c>
    </row>
    <row r="239" spans="1:4" x14ac:dyDescent="0.25">
      <c r="A239" s="9" t="s">
        <v>81</v>
      </c>
      <c r="B239" s="4" t="s">
        <v>194</v>
      </c>
      <c r="C239" s="1" t="s">
        <v>191</v>
      </c>
      <c r="D239" s="6">
        <v>17</v>
      </c>
    </row>
    <row r="240" spans="1:4" x14ac:dyDescent="0.25">
      <c r="A240" s="9" t="s">
        <v>81</v>
      </c>
      <c r="B240" s="4" t="s">
        <v>194</v>
      </c>
      <c r="C240" s="1" t="s">
        <v>192</v>
      </c>
      <c r="D240" s="6">
        <v>62</v>
      </c>
    </row>
    <row r="241" spans="1:4" x14ac:dyDescent="0.25">
      <c r="A241" s="9" t="s">
        <v>81</v>
      </c>
      <c r="B241" s="4" t="s">
        <v>195</v>
      </c>
      <c r="C241" s="1" t="s">
        <v>190</v>
      </c>
      <c r="D241" s="6">
        <v>20</v>
      </c>
    </row>
    <row r="242" spans="1:4" x14ac:dyDescent="0.25">
      <c r="A242" s="9" t="s">
        <v>81</v>
      </c>
      <c r="B242" s="4" t="s">
        <v>195</v>
      </c>
      <c r="C242" s="1" t="s">
        <v>191</v>
      </c>
      <c r="D242" s="6">
        <v>20</v>
      </c>
    </row>
    <row r="243" spans="1:4" x14ac:dyDescent="0.25">
      <c r="A243" s="9" t="s">
        <v>81</v>
      </c>
      <c r="B243" s="4" t="s">
        <v>195</v>
      </c>
      <c r="C243" s="1" t="s">
        <v>192</v>
      </c>
      <c r="D243" s="6">
        <v>40</v>
      </c>
    </row>
    <row r="244" spans="1:4" x14ac:dyDescent="0.25">
      <c r="A244" s="9" t="s">
        <v>82</v>
      </c>
      <c r="B244" s="4" t="s">
        <v>189</v>
      </c>
      <c r="C244" s="1" t="s">
        <v>190</v>
      </c>
      <c r="D244" s="6" t="s">
        <v>396</v>
      </c>
    </row>
    <row r="245" spans="1:4" x14ac:dyDescent="0.25">
      <c r="A245" s="9" t="s">
        <v>82</v>
      </c>
      <c r="B245" s="4" t="s">
        <v>189</v>
      </c>
      <c r="C245" s="1" t="s">
        <v>191</v>
      </c>
      <c r="D245" s="6" t="s">
        <v>397</v>
      </c>
    </row>
    <row r="246" spans="1:4" x14ac:dyDescent="0.25">
      <c r="A246" s="9" t="s">
        <v>82</v>
      </c>
      <c r="B246" s="4" t="s">
        <v>189</v>
      </c>
      <c r="C246" s="1" t="s">
        <v>192</v>
      </c>
      <c r="D246" s="6">
        <v>10</v>
      </c>
    </row>
    <row r="247" spans="1:4" x14ac:dyDescent="0.25">
      <c r="A247" s="9" t="s">
        <v>82</v>
      </c>
      <c r="B247" s="4" t="s">
        <v>193</v>
      </c>
      <c r="C247" s="1" t="s">
        <v>190</v>
      </c>
      <c r="D247" s="6">
        <v>147</v>
      </c>
    </row>
    <row r="248" spans="1:4" x14ac:dyDescent="0.25">
      <c r="A248" s="9" t="s">
        <v>82</v>
      </c>
      <c r="B248" s="4" t="s">
        <v>193</v>
      </c>
      <c r="C248" s="1" t="s">
        <v>191</v>
      </c>
      <c r="D248" s="6">
        <v>28</v>
      </c>
    </row>
    <row r="249" spans="1:4" x14ac:dyDescent="0.25">
      <c r="A249" s="9" t="s">
        <v>82</v>
      </c>
      <c r="B249" s="4" t="s">
        <v>193</v>
      </c>
      <c r="C249" s="1" t="s">
        <v>192</v>
      </c>
      <c r="D249" s="6">
        <v>175</v>
      </c>
    </row>
    <row r="250" spans="1:4" x14ac:dyDescent="0.25">
      <c r="A250" s="9" t="s">
        <v>82</v>
      </c>
      <c r="B250" s="4" t="s">
        <v>194</v>
      </c>
      <c r="C250" s="1" t="s">
        <v>190</v>
      </c>
      <c r="D250" s="6">
        <v>64</v>
      </c>
    </row>
    <row r="251" spans="1:4" x14ac:dyDescent="0.25">
      <c r="A251" s="9" t="s">
        <v>82</v>
      </c>
      <c r="B251" s="4" t="s">
        <v>194</v>
      </c>
      <c r="C251" s="1" t="s">
        <v>191</v>
      </c>
      <c r="D251" s="6">
        <v>32</v>
      </c>
    </row>
    <row r="252" spans="1:4" x14ac:dyDescent="0.25">
      <c r="A252" s="9" t="s">
        <v>82</v>
      </c>
      <c r="B252" s="4" t="s">
        <v>194</v>
      </c>
      <c r="C252" s="1" t="s">
        <v>192</v>
      </c>
      <c r="D252" s="6">
        <v>96</v>
      </c>
    </row>
    <row r="253" spans="1:4" x14ac:dyDescent="0.25">
      <c r="A253" s="9" t="s">
        <v>82</v>
      </c>
      <c r="B253" s="4" t="s">
        <v>195</v>
      </c>
      <c r="C253" s="1" t="s">
        <v>190</v>
      </c>
      <c r="D253" s="6">
        <v>26</v>
      </c>
    </row>
    <row r="254" spans="1:4" x14ac:dyDescent="0.25">
      <c r="A254" s="9" t="s">
        <v>82</v>
      </c>
      <c r="B254" s="4" t="s">
        <v>195</v>
      </c>
      <c r="C254" s="1" t="s">
        <v>191</v>
      </c>
      <c r="D254" s="6">
        <v>19</v>
      </c>
    </row>
    <row r="255" spans="1:4" x14ac:dyDescent="0.25">
      <c r="A255" s="9" t="s">
        <v>82</v>
      </c>
      <c r="B255" s="4" t="s">
        <v>195</v>
      </c>
      <c r="C255" s="1" t="s">
        <v>192</v>
      </c>
      <c r="D255" s="6">
        <v>45</v>
      </c>
    </row>
    <row r="256" spans="1:4" x14ac:dyDescent="0.25">
      <c r="A256" s="9" t="s">
        <v>83</v>
      </c>
      <c r="B256" s="4" t="s">
        <v>189</v>
      </c>
      <c r="C256" s="1" t="s">
        <v>190</v>
      </c>
      <c r="D256" s="6">
        <v>4</v>
      </c>
    </row>
    <row r="257" spans="1:4" x14ac:dyDescent="0.25">
      <c r="A257" s="9" t="s">
        <v>83</v>
      </c>
      <c r="B257" s="4" t="s">
        <v>189</v>
      </c>
      <c r="C257" s="1" t="s">
        <v>191</v>
      </c>
      <c r="D257" s="6">
        <v>10</v>
      </c>
    </row>
    <row r="258" spans="1:4" x14ac:dyDescent="0.25">
      <c r="A258" s="9" t="s">
        <v>83</v>
      </c>
      <c r="B258" s="4" t="s">
        <v>189</v>
      </c>
      <c r="C258" s="1" t="s">
        <v>192</v>
      </c>
      <c r="D258" s="6">
        <v>14</v>
      </c>
    </row>
    <row r="259" spans="1:4" x14ac:dyDescent="0.25">
      <c r="A259" s="9" t="s">
        <v>83</v>
      </c>
      <c r="B259" s="4" t="s">
        <v>193</v>
      </c>
      <c r="C259" s="1" t="s">
        <v>190</v>
      </c>
      <c r="D259" s="6">
        <v>134</v>
      </c>
    </row>
    <row r="260" spans="1:4" x14ac:dyDescent="0.25">
      <c r="A260" s="9" t="s">
        <v>83</v>
      </c>
      <c r="B260" s="4" t="s">
        <v>193</v>
      </c>
      <c r="C260" s="1" t="s">
        <v>191</v>
      </c>
      <c r="D260" s="6">
        <v>40</v>
      </c>
    </row>
    <row r="261" spans="1:4" x14ac:dyDescent="0.25">
      <c r="A261" s="9" t="s">
        <v>83</v>
      </c>
      <c r="B261" s="4" t="s">
        <v>193</v>
      </c>
      <c r="C261" s="1" t="s">
        <v>192</v>
      </c>
      <c r="D261" s="6">
        <v>174</v>
      </c>
    </row>
    <row r="262" spans="1:4" x14ac:dyDescent="0.25">
      <c r="A262" s="9" t="s">
        <v>83</v>
      </c>
      <c r="B262" s="4" t="s">
        <v>194</v>
      </c>
      <c r="C262" s="1" t="s">
        <v>190</v>
      </c>
      <c r="D262" s="6">
        <v>47</v>
      </c>
    </row>
    <row r="263" spans="1:4" x14ac:dyDescent="0.25">
      <c r="A263" s="9" t="s">
        <v>83</v>
      </c>
      <c r="B263" s="4" t="s">
        <v>194</v>
      </c>
      <c r="C263" s="1" t="s">
        <v>191</v>
      </c>
      <c r="D263" s="6">
        <v>20</v>
      </c>
    </row>
    <row r="264" spans="1:4" x14ac:dyDescent="0.25">
      <c r="A264" s="9" t="s">
        <v>83</v>
      </c>
      <c r="B264" s="4" t="s">
        <v>194</v>
      </c>
      <c r="C264" s="1" t="s">
        <v>192</v>
      </c>
      <c r="D264" s="6">
        <v>67</v>
      </c>
    </row>
    <row r="265" spans="1:4" x14ac:dyDescent="0.25">
      <c r="A265" s="9" t="s">
        <v>83</v>
      </c>
      <c r="B265" s="4" t="s">
        <v>195</v>
      </c>
      <c r="C265" s="1" t="s">
        <v>190</v>
      </c>
      <c r="D265" s="6">
        <v>29</v>
      </c>
    </row>
    <row r="266" spans="1:4" x14ac:dyDescent="0.25">
      <c r="A266" s="9" t="s">
        <v>83</v>
      </c>
      <c r="B266" s="4" t="s">
        <v>195</v>
      </c>
      <c r="C266" s="1" t="s">
        <v>191</v>
      </c>
      <c r="D266" s="6">
        <v>17</v>
      </c>
    </row>
    <row r="267" spans="1:4" x14ac:dyDescent="0.25">
      <c r="A267" s="9" t="s">
        <v>83</v>
      </c>
      <c r="B267" s="4" t="s">
        <v>195</v>
      </c>
      <c r="C267" s="1" t="s">
        <v>192</v>
      </c>
      <c r="D267" s="6">
        <v>46</v>
      </c>
    </row>
    <row r="268" spans="1:4" x14ac:dyDescent="0.25">
      <c r="A268" s="9" t="s">
        <v>84</v>
      </c>
      <c r="B268" s="4" t="s">
        <v>189</v>
      </c>
      <c r="C268" s="1" t="s">
        <v>190</v>
      </c>
      <c r="D268" s="6" t="s">
        <v>397</v>
      </c>
    </row>
    <row r="269" spans="1:4" x14ac:dyDescent="0.25">
      <c r="A269" s="9" t="s">
        <v>84</v>
      </c>
      <c r="B269" s="4" t="s">
        <v>189</v>
      </c>
      <c r="C269" s="1" t="s">
        <v>191</v>
      </c>
      <c r="D269" s="6" t="s">
        <v>396</v>
      </c>
    </row>
    <row r="270" spans="1:4" x14ac:dyDescent="0.25">
      <c r="A270" s="9" t="s">
        <v>84</v>
      </c>
      <c r="B270" s="4" t="s">
        <v>189</v>
      </c>
      <c r="C270" s="1" t="s">
        <v>192</v>
      </c>
      <c r="D270" s="6">
        <v>8</v>
      </c>
    </row>
    <row r="271" spans="1:4" x14ac:dyDescent="0.25">
      <c r="A271" s="9" t="s">
        <v>84</v>
      </c>
      <c r="B271" s="4" t="s">
        <v>193</v>
      </c>
      <c r="C271" s="1" t="s">
        <v>190</v>
      </c>
      <c r="D271" s="6">
        <v>171</v>
      </c>
    </row>
    <row r="272" spans="1:4" x14ac:dyDescent="0.25">
      <c r="A272" s="9" t="s">
        <v>84</v>
      </c>
      <c r="B272" s="4" t="s">
        <v>193</v>
      </c>
      <c r="C272" s="1" t="s">
        <v>191</v>
      </c>
      <c r="D272" s="6">
        <v>44</v>
      </c>
    </row>
    <row r="273" spans="1:4" x14ac:dyDescent="0.25">
      <c r="A273" s="9" t="s">
        <v>84</v>
      </c>
      <c r="B273" s="4" t="s">
        <v>193</v>
      </c>
      <c r="C273" s="1" t="s">
        <v>192</v>
      </c>
      <c r="D273" s="6">
        <v>215</v>
      </c>
    </row>
    <row r="274" spans="1:4" x14ac:dyDescent="0.25">
      <c r="A274" s="9" t="s">
        <v>84</v>
      </c>
      <c r="B274" s="4" t="s">
        <v>194</v>
      </c>
      <c r="C274" s="1" t="s">
        <v>190</v>
      </c>
      <c r="D274" s="6">
        <v>57</v>
      </c>
    </row>
    <row r="275" spans="1:4" x14ac:dyDescent="0.25">
      <c r="A275" s="9" t="s">
        <v>84</v>
      </c>
      <c r="B275" s="4" t="s">
        <v>194</v>
      </c>
      <c r="C275" s="1" t="s">
        <v>191</v>
      </c>
      <c r="D275" s="6">
        <v>27</v>
      </c>
    </row>
    <row r="276" spans="1:4" x14ac:dyDescent="0.25">
      <c r="A276" s="9" t="s">
        <v>84</v>
      </c>
      <c r="B276" s="4" t="s">
        <v>194</v>
      </c>
      <c r="C276" s="1" t="s">
        <v>192</v>
      </c>
      <c r="D276" s="6">
        <v>84</v>
      </c>
    </row>
    <row r="277" spans="1:4" x14ac:dyDescent="0.25">
      <c r="A277" s="9" t="s">
        <v>84</v>
      </c>
      <c r="B277" s="4" t="s">
        <v>195</v>
      </c>
      <c r="C277" s="1" t="s">
        <v>190</v>
      </c>
      <c r="D277" s="6">
        <v>29</v>
      </c>
    </row>
    <row r="278" spans="1:4" x14ac:dyDescent="0.25">
      <c r="A278" s="9" t="s">
        <v>84</v>
      </c>
      <c r="B278" s="4" t="s">
        <v>195</v>
      </c>
      <c r="C278" s="1" t="s">
        <v>191</v>
      </c>
      <c r="D278" s="6">
        <v>20</v>
      </c>
    </row>
    <row r="279" spans="1:4" x14ac:dyDescent="0.25">
      <c r="A279" s="9" t="s">
        <v>84</v>
      </c>
      <c r="B279" s="4" t="s">
        <v>195</v>
      </c>
      <c r="C279" s="1" t="s">
        <v>192</v>
      </c>
      <c r="D279" s="6">
        <v>49</v>
      </c>
    </row>
    <row r="280" spans="1:4" x14ac:dyDescent="0.25">
      <c r="A280" s="9"/>
    </row>
    <row r="281" spans="1:4" x14ac:dyDescent="0.25">
      <c r="A281" s="9"/>
    </row>
    <row r="282" spans="1:4" x14ac:dyDescent="0.25">
      <c r="A282" s="9"/>
    </row>
    <row r="283" spans="1:4" x14ac:dyDescent="0.25">
      <c r="A283" s="9"/>
    </row>
    <row r="284" spans="1:4" x14ac:dyDescent="0.25">
      <c r="A284" s="9"/>
    </row>
    <row r="285" spans="1:4" x14ac:dyDescent="0.25">
      <c r="A285" s="9"/>
    </row>
    <row r="286" spans="1:4" x14ac:dyDescent="0.25">
      <c r="A286" s="9"/>
    </row>
    <row r="287" spans="1:4" x14ac:dyDescent="0.25">
      <c r="A287" s="9"/>
    </row>
    <row r="288" spans="1:4"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54296875" defaultRowHeight="15" x14ac:dyDescent="0.25"/>
  <cols>
    <col min="1" max="1" width="7.90625" customWidth="1"/>
    <col min="2" max="2" width="16.6328125" customWidth="1"/>
    <col min="3" max="3" width="26.81640625" bestFit="1" customWidth="1"/>
  </cols>
  <sheetData>
    <row r="1" spans="1:3" ht="21" x14ac:dyDescent="0.4">
      <c r="A1" s="27" t="s">
        <v>372</v>
      </c>
    </row>
    <row r="2" spans="1:3" x14ac:dyDescent="0.25">
      <c r="A2" s="9" t="s">
        <v>7</v>
      </c>
    </row>
    <row r="3" spans="1:3" ht="18.600000000000001" customHeight="1" x14ac:dyDescent="0.3">
      <c r="A3" s="10" t="s">
        <v>60</v>
      </c>
      <c r="B3" s="8" t="s">
        <v>196</v>
      </c>
      <c r="C3" s="7" t="s">
        <v>197</v>
      </c>
    </row>
    <row r="4" spans="1:3" x14ac:dyDescent="0.25">
      <c r="A4" s="9" t="s">
        <v>62</v>
      </c>
      <c r="B4" s="1" t="s">
        <v>198</v>
      </c>
      <c r="C4" s="6" t="s">
        <v>199</v>
      </c>
    </row>
    <row r="5" spans="1:3" x14ac:dyDescent="0.25">
      <c r="A5" s="9" t="s">
        <v>62</v>
      </c>
      <c r="B5" s="1" t="s">
        <v>200</v>
      </c>
      <c r="C5" s="6" t="s">
        <v>201</v>
      </c>
    </row>
    <row r="6" spans="1:3" x14ac:dyDescent="0.25">
      <c r="A6" s="9" t="s">
        <v>62</v>
      </c>
      <c r="B6" s="1" t="s">
        <v>202</v>
      </c>
      <c r="C6" s="6" t="s">
        <v>203</v>
      </c>
    </row>
    <row r="7" spans="1:3" x14ac:dyDescent="0.25">
      <c r="A7" s="9" t="s">
        <v>62</v>
      </c>
      <c r="B7" s="1" t="s">
        <v>204</v>
      </c>
      <c r="C7" s="6" t="s">
        <v>205</v>
      </c>
    </row>
    <row r="8" spans="1:3" x14ac:dyDescent="0.25">
      <c r="A8" s="9" t="s">
        <v>63</v>
      </c>
      <c r="B8" s="1" t="s">
        <v>198</v>
      </c>
      <c r="C8" s="6" t="s">
        <v>206</v>
      </c>
    </row>
    <row r="9" spans="1:3" x14ac:dyDescent="0.25">
      <c r="A9" s="9" t="s">
        <v>63</v>
      </c>
      <c r="B9" s="1" t="s">
        <v>200</v>
      </c>
      <c r="C9" s="6" t="s">
        <v>207</v>
      </c>
    </row>
    <row r="10" spans="1:3" x14ac:dyDescent="0.25">
      <c r="A10" s="9" t="s">
        <v>63</v>
      </c>
      <c r="B10" s="1" t="s">
        <v>202</v>
      </c>
      <c r="C10" s="6" t="s">
        <v>92</v>
      </c>
    </row>
    <row r="11" spans="1:3" x14ac:dyDescent="0.25">
      <c r="A11" s="9" t="s">
        <v>63</v>
      </c>
      <c r="B11" s="1" t="s">
        <v>204</v>
      </c>
      <c r="C11" s="6" t="s">
        <v>208</v>
      </c>
    </row>
    <row r="12" spans="1:3" x14ac:dyDescent="0.25">
      <c r="A12" s="9" t="s">
        <v>64</v>
      </c>
      <c r="B12" s="1" t="s">
        <v>198</v>
      </c>
      <c r="C12" s="6" t="s">
        <v>209</v>
      </c>
    </row>
    <row r="13" spans="1:3" x14ac:dyDescent="0.25">
      <c r="A13" s="9" t="s">
        <v>64</v>
      </c>
      <c r="B13" s="1" t="s">
        <v>200</v>
      </c>
      <c r="C13" s="6" t="s">
        <v>210</v>
      </c>
    </row>
    <row r="14" spans="1:3" x14ac:dyDescent="0.25">
      <c r="A14" s="9" t="s">
        <v>64</v>
      </c>
      <c r="B14" s="1" t="s">
        <v>202</v>
      </c>
      <c r="C14" s="6" t="s">
        <v>112</v>
      </c>
    </row>
    <row r="15" spans="1:3" x14ac:dyDescent="0.25">
      <c r="A15" s="9" t="s">
        <v>64</v>
      </c>
      <c r="B15" s="1" t="s">
        <v>204</v>
      </c>
      <c r="C15" s="6" t="s">
        <v>205</v>
      </c>
    </row>
    <row r="16" spans="1:3" x14ac:dyDescent="0.25">
      <c r="A16" s="9" t="s">
        <v>65</v>
      </c>
      <c r="B16" s="1" t="s">
        <v>198</v>
      </c>
      <c r="C16" s="6" t="s">
        <v>211</v>
      </c>
    </row>
    <row r="17" spans="1:3" x14ac:dyDescent="0.25">
      <c r="A17" s="9" t="s">
        <v>65</v>
      </c>
      <c r="B17" s="1" t="s">
        <v>200</v>
      </c>
      <c r="C17" s="6" t="s">
        <v>212</v>
      </c>
    </row>
    <row r="18" spans="1:3" x14ac:dyDescent="0.25">
      <c r="A18" s="9" t="s">
        <v>65</v>
      </c>
      <c r="B18" s="1" t="s">
        <v>202</v>
      </c>
      <c r="C18" s="6" t="s">
        <v>213</v>
      </c>
    </row>
    <row r="19" spans="1:3" x14ac:dyDescent="0.25">
      <c r="A19" s="9" t="s">
        <v>65</v>
      </c>
      <c r="B19" s="1" t="s">
        <v>204</v>
      </c>
      <c r="C19" s="6" t="s">
        <v>214</v>
      </c>
    </row>
    <row r="20" spans="1:3" x14ac:dyDescent="0.25">
      <c r="A20" s="9" t="s">
        <v>66</v>
      </c>
      <c r="B20" s="1" t="s">
        <v>198</v>
      </c>
      <c r="C20" s="6" t="s">
        <v>215</v>
      </c>
    </row>
    <row r="21" spans="1:3" x14ac:dyDescent="0.25">
      <c r="A21" s="9" t="s">
        <v>66</v>
      </c>
      <c r="B21" s="1" t="s">
        <v>200</v>
      </c>
      <c r="C21" s="6" t="s">
        <v>216</v>
      </c>
    </row>
    <row r="22" spans="1:3" x14ac:dyDescent="0.25">
      <c r="A22" s="9" t="s">
        <v>66</v>
      </c>
      <c r="B22" s="1" t="s">
        <v>202</v>
      </c>
      <c r="C22" s="6" t="s">
        <v>217</v>
      </c>
    </row>
    <row r="23" spans="1:3" x14ac:dyDescent="0.25">
      <c r="A23" s="9" t="s">
        <v>66</v>
      </c>
      <c r="B23" s="1" t="s">
        <v>204</v>
      </c>
      <c r="C23" s="6" t="s">
        <v>218</v>
      </c>
    </row>
    <row r="24" spans="1:3" x14ac:dyDescent="0.25">
      <c r="A24" s="9" t="s">
        <v>67</v>
      </c>
      <c r="B24" s="1" t="s">
        <v>198</v>
      </c>
      <c r="C24" s="6" t="s">
        <v>219</v>
      </c>
    </row>
    <row r="25" spans="1:3" x14ac:dyDescent="0.25">
      <c r="A25" s="9" t="s">
        <v>67</v>
      </c>
      <c r="B25" s="1" t="s">
        <v>200</v>
      </c>
      <c r="C25" s="6" t="s">
        <v>220</v>
      </c>
    </row>
    <row r="26" spans="1:3" x14ac:dyDescent="0.25">
      <c r="A26" s="9" t="s">
        <v>67</v>
      </c>
      <c r="B26" s="1" t="s">
        <v>202</v>
      </c>
      <c r="C26" s="6" t="s">
        <v>165</v>
      </c>
    </row>
    <row r="27" spans="1:3" x14ac:dyDescent="0.25">
      <c r="A27" s="9" t="s">
        <v>67</v>
      </c>
      <c r="B27" s="1" t="s">
        <v>204</v>
      </c>
      <c r="C27" s="6" t="s">
        <v>221</v>
      </c>
    </row>
    <row r="28" spans="1:3" x14ac:dyDescent="0.25">
      <c r="A28" s="9" t="s">
        <v>68</v>
      </c>
      <c r="B28" s="1" t="s">
        <v>198</v>
      </c>
      <c r="C28" s="6" t="s">
        <v>222</v>
      </c>
    </row>
    <row r="29" spans="1:3" x14ac:dyDescent="0.25">
      <c r="A29" s="9" t="s">
        <v>68</v>
      </c>
      <c r="B29" s="1" t="s">
        <v>200</v>
      </c>
      <c r="C29" s="6" t="s">
        <v>220</v>
      </c>
    </row>
    <row r="30" spans="1:3" x14ac:dyDescent="0.25">
      <c r="A30" s="9" t="s">
        <v>68</v>
      </c>
      <c r="B30" s="1" t="s">
        <v>202</v>
      </c>
      <c r="C30" s="6" t="s">
        <v>223</v>
      </c>
    </row>
    <row r="31" spans="1:3" x14ac:dyDescent="0.25">
      <c r="A31" s="9" t="s">
        <v>68</v>
      </c>
      <c r="B31" s="1" t="s">
        <v>204</v>
      </c>
      <c r="C31" s="6" t="s">
        <v>224</v>
      </c>
    </row>
    <row r="32" spans="1:3" x14ac:dyDescent="0.25">
      <c r="A32" s="9" t="s">
        <v>69</v>
      </c>
      <c r="B32" s="1" t="s">
        <v>198</v>
      </c>
      <c r="C32" s="6" t="s">
        <v>225</v>
      </c>
    </row>
    <row r="33" spans="1:3" x14ac:dyDescent="0.25">
      <c r="A33" s="9" t="s">
        <v>69</v>
      </c>
      <c r="B33" s="1" t="s">
        <v>200</v>
      </c>
      <c r="C33" s="6" t="s">
        <v>226</v>
      </c>
    </row>
    <row r="34" spans="1:3" x14ac:dyDescent="0.25">
      <c r="A34" s="9" t="s">
        <v>69</v>
      </c>
      <c r="B34" s="1" t="s">
        <v>202</v>
      </c>
      <c r="C34" s="6" t="s">
        <v>227</v>
      </c>
    </row>
    <row r="35" spans="1:3" x14ac:dyDescent="0.25">
      <c r="A35" s="9" t="s">
        <v>69</v>
      </c>
      <c r="B35" s="1" t="s">
        <v>204</v>
      </c>
      <c r="C35" s="6" t="s">
        <v>219</v>
      </c>
    </row>
    <row r="36" spans="1:3" x14ac:dyDescent="0.25">
      <c r="A36" s="9" t="s">
        <v>70</v>
      </c>
      <c r="B36" s="1" t="s">
        <v>198</v>
      </c>
      <c r="C36" s="6" t="s">
        <v>225</v>
      </c>
    </row>
    <row r="37" spans="1:3" x14ac:dyDescent="0.25">
      <c r="A37" s="9" t="s">
        <v>70</v>
      </c>
      <c r="B37" s="1" t="s">
        <v>200</v>
      </c>
      <c r="C37" s="6" t="s">
        <v>228</v>
      </c>
    </row>
    <row r="38" spans="1:3" x14ac:dyDescent="0.25">
      <c r="A38" s="9" t="s">
        <v>70</v>
      </c>
      <c r="B38" s="1" t="s">
        <v>202</v>
      </c>
      <c r="C38" s="6" t="s">
        <v>229</v>
      </c>
    </row>
    <row r="39" spans="1:3" x14ac:dyDescent="0.25">
      <c r="A39" s="9" t="s">
        <v>70</v>
      </c>
      <c r="B39" s="1" t="s">
        <v>204</v>
      </c>
      <c r="C39" s="6" t="s">
        <v>230</v>
      </c>
    </row>
    <row r="40" spans="1:3" x14ac:dyDescent="0.25">
      <c r="A40" s="9" t="s">
        <v>71</v>
      </c>
      <c r="B40" s="1" t="s">
        <v>198</v>
      </c>
      <c r="C40" s="6" t="s">
        <v>231</v>
      </c>
    </row>
    <row r="41" spans="1:3" x14ac:dyDescent="0.25">
      <c r="A41" s="9" t="s">
        <v>71</v>
      </c>
      <c r="B41" s="1" t="s">
        <v>200</v>
      </c>
      <c r="C41" s="6" t="s">
        <v>230</v>
      </c>
    </row>
    <row r="42" spans="1:3" x14ac:dyDescent="0.25">
      <c r="A42" s="9" t="s">
        <v>71</v>
      </c>
      <c r="B42" s="1" t="s">
        <v>202</v>
      </c>
      <c r="C42" s="6" t="s">
        <v>232</v>
      </c>
    </row>
    <row r="43" spans="1:3" x14ac:dyDescent="0.25">
      <c r="A43" s="9" t="s">
        <v>71</v>
      </c>
      <c r="B43" s="1" t="s">
        <v>204</v>
      </c>
      <c r="C43" s="6" t="s">
        <v>233</v>
      </c>
    </row>
    <row r="44" spans="1:3" x14ac:dyDescent="0.25">
      <c r="A44" s="9" t="s">
        <v>72</v>
      </c>
      <c r="B44" s="1" t="s">
        <v>198</v>
      </c>
      <c r="C44" s="6" t="s">
        <v>234</v>
      </c>
    </row>
    <row r="45" spans="1:3" x14ac:dyDescent="0.25">
      <c r="A45" s="9" t="s">
        <v>72</v>
      </c>
      <c r="B45" s="1" t="s">
        <v>200</v>
      </c>
      <c r="C45" s="6" t="s">
        <v>235</v>
      </c>
    </row>
    <row r="46" spans="1:3" x14ac:dyDescent="0.25">
      <c r="A46" s="9" t="s">
        <v>72</v>
      </c>
      <c r="B46" s="1" t="s">
        <v>202</v>
      </c>
      <c r="C46" s="6" t="s">
        <v>207</v>
      </c>
    </row>
    <row r="47" spans="1:3" x14ac:dyDescent="0.25">
      <c r="A47" s="9" t="s">
        <v>72</v>
      </c>
      <c r="B47" s="1" t="s">
        <v>204</v>
      </c>
      <c r="C47" s="6" t="s">
        <v>236</v>
      </c>
    </row>
    <row r="48" spans="1:3" x14ac:dyDescent="0.25">
      <c r="A48" s="9" t="s">
        <v>73</v>
      </c>
      <c r="B48" s="1" t="s">
        <v>198</v>
      </c>
      <c r="C48" s="6" t="s">
        <v>237</v>
      </c>
    </row>
    <row r="49" spans="1:3" x14ac:dyDescent="0.25">
      <c r="A49" s="9" t="s">
        <v>73</v>
      </c>
      <c r="B49" s="1" t="s">
        <v>200</v>
      </c>
      <c r="C49" s="6" t="s">
        <v>238</v>
      </c>
    </row>
    <row r="50" spans="1:3" x14ac:dyDescent="0.25">
      <c r="A50" s="9" t="s">
        <v>73</v>
      </c>
      <c r="B50" s="1" t="s">
        <v>202</v>
      </c>
      <c r="C50" s="6" t="s">
        <v>239</v>
      </c>
    </row>
    <row r="51" spans="1:3" x14ac:dyDescent="0.25">
      <c r="A51" s="9" t="s">
        <v>73</v>
      </c>
      <c r="B51" s="1" t="s">
        <v>204</v>
      </c>
      <c r="C51" s="6" t="s">
        <v>240</v>
      </c>
    </row>
    <row r="52" spans="1:3" x14ac:dyDescent="0.25">
      <c r="A52" s="9" t="s">
        <v>74</v>
      </c>
      <c r="B52" s="1" t="s">
        <v>198</v>
      </c>
      <c r="C52" s="6" t="s">
        <v>241</v>
      </c>
    </row>
    <row r="53" spans="1:3" x14ac:dyDescent="0.25">
      <c r="A53" s="9" t="s">
        <v>74</v>
      </c>
      <c r="B53" s="1" t="s">
        <v>200</v>
      </c>
      <c r="C53" s="6" t="s">
        <v>242</v>
      </c>
    </row>
    <row r="54" spans="1:3" x14ac:dyDescent="0.25">
      <c r="A54" s="9" t="s">
        <v>74</v>
      </c>
      <c r="B54" s="1" t="s">
        <v>202</v>
      </c>
      <c r="C54" s="6" t="s">
        <v>231</v>
      </c>
    </row>
    <row r="55" spans="1:3" x14ac:dyDescent="0.25">
      <c r="A55" s="9" t="s">
        <v>74</v>
      </c>
      <c r="B55" s="1" t="s">
        <v>204</v>
      </c>
      <c r="C55" s="6" t="s">
        <v>243</v>
      </c>
    </row>
    <row r="56" spans="1:3" x14ac:dyDescent="0.25">
      <c r="A56" s="9" t="s">
        <v>75</v>
      </c>
      <c r="B56" s="1" t="s">
        <v>198</v>
      </c>
      <c r="C56" s="6" t="s">
        <v>171</v>
      </c>
    </row>
    <row r="57" spans="1:3" x14ac:dyDescent="0.25">
      <c r="A57" s="9" t="s">
        <v>75</v>
      </c>
      <c r="B57" s="1" t="s">
        <v>200</v>
      </c>
      <c r="C57" s="6" t="s">
        <v>244</v>
      </c>
    </row>
    <row r="58" spans="1:3" x14ac:dyDescent="0.25">
      <c r="A58" s="9" t="s">
        <v>75</v>
      </c>
      <c r="B58" s="1" t="s">
        <v>202</v>
      </c>
      <c r="C58" s="6" t="s">
        <v>244</v>
      </c>
    </row>
    <row r="59" spans="1:3" x14ac:dyDescent="0.25">
      <c r="A59" s="9" t="s">
        <v>75</v>
      </c>
      <c r="B59" s="1" t="s">
        <v>204</v>
      </c>
      <c r="C59" s="6" t="s">
        <v>245</v>
      </c>
    </row>
    <row r="60" spans="1:3" x14ac:dyDescent="0.25">
      <c r="A60" s="9" t="s">
        <v>76</v>
      </c>
      <c r="B60" s="1" t="s">
        <v>198</v>
      </c>
      <c r="C60" s="6" t="s">
        <v>246</v>
      </c>
    </row>
    <row r="61" spans="1:3" x14ac:dyDescent="0.25">
      <c r="A61" s="9" t="s">
        <v>76</v>
      </c>
      <c r="B61" s="1" t="s">
        <v>200</v>
      </c>
      <c r="C61" s="6" t="s">
        <v>247</v>
      </c>
    </row>
    <row r="62" spans="1:3" x14ac:dyDescent="0.25">
      <c r="A62" s="9" t="s">
        <v>76</v>
      </c>
      <c r="B62" s="1" t="s">
        <v>202</v>
      </c>
      <c r="C62" s="6" t="s">
        <v>232</v>
      </c>
    </row>
    <row r="63" spans="1:3" x14ac:dyDescent="0.25">
      <c r="A63" s="9" t="s">
        <v>76</v>
      </c>
      <c r="B63" s="1" t="s">
        <v>204</v>
      </c>
      <c r="C63" s="6" t="s">
        <v>248</v>
      </c>
    </row>
    <row r="64" spans="1:3" x14ac:dyDescent="0.25">
      <c r="A64" s="9" t="s">
        <v>77</v>
      </c>
      <c r="B64" s="1" t="s">
        <v>198</v>
      </c>
      <c r="C64" s="6" t="s">
        <v>249</v>
      </c>
    </row>
    <row r="65" spans="1:3" x14ac:dyDescent="0.25">
      <c r="A65" s="9" t="s">
        <v>77</v>
      </c>
      <c r="B65" s="1" t="s">
        <v>200</v>
      </c>
      <c r="C65" s="6" t="s">
        <v>207</v>
      </c>
    </row>
    <row r="66" spans="1:3" x14ac:dyDescent="0.25">
      <c r="A66" s="9" t="s">
        <v>77</v>
      </c>
      <c r="B66" s="1" t="s">
        <v>202</v>
      </c>
      <c r="C66" s="6" t="s">
        <v>250</v>
      </c>
    </row>
    <row r="67" spans="1:3" x14ac:dyDescent="0.25">
      <c r="A67" s="9" t="s">
        <v>77</v>
      </c>
      <c r="B67" s="1" t="s">
        <v>204</v>
      </c>
      <c r="C67" s="6" t="s">
        <v>251</v>
      </c>
    </row>
    <row r="68" spans="1:3" x14ac:dyDescent="0.25">
      <c r="A68" s="9" t="s">
        <v>78</v>
      </c>
      <c r="B68" s="1" t="s">
        <v>198</v>
      </c>
      <c r="C68" s="6" t="s">
        <v>252</v>
      </c>
    </row>
    <row r="69" spans="1:3" x14ac:dyDescent="0.25">
      <c r="A69" s="9" t="s">
        <v>78</v>
      </c>
      <c r="B69" s="1" t="s">
        <v>200</v>
      </c>
      <c r="C69" s="6" t="s">
        <v>253</v>
      </c>
    </row>
    <row r="70" spans="1:3" x14ac:dyDescent="0.25">
      <c r="A70" s="9" t="s">
        <v>78</v>
      </c>
      <c r="B70" s="1" t="s">
        <v>202</v>
      </c>
      <c r="C70" s="6" t="s">
        <v>254</v>
      </c>
    </row>
    <row r="71" spans="1:3" x14ac:dyDescent="0.25">
      <c r="A71" s="9" t="s">
        <v>78</v>
      </c>
      <c r="B71" s="1" t="s">
        <v>204</v>
      </c>
      <c r="C71" s="6" t="s">
        <v>255</v>
      </c>
    </row>
    <row r="72" spans="1:3" x14ac:dyDescent="0.25">
      <c r="A72" s="9" t="s">
        <v>79</v>
      </c>
      <c r="B72" s="1" t="s">
        <v>198</v>
      </c>
      <c r="C72" s="6" t="s">
        <v>256</v>
      </c>
    </row>
    <row r="73" spans="1:3" x14ac:dyDescent="0.25">
      <c r="A73" s="9" t="s">
        <v>79</v>
      </c>
      <c r="B73" s="1" t="s">
        <v>200</v>
      </c>
      <c r="C73" s="6" t="s">
        <v>257</v>
      </c>
    </row>
    <row r="74" spans="1:3" x14ac:dyDescent="0.25">
      <c r="A74" s="9" t="s">
        <v>79</v>
      </c>
      <c r="B74" s="1" t="s">
        <v>202</v>
      </c>
      <c r="C74" s="6" t="s">
        <v>258</v>
      </c>
    </row>
    <row r="75" spans="1:3" x14ac:dyDescent="0.25">
      <c r="A75" s="9" t="s">
        <v>79</v>
      </c>
      <c r="B75" s="1" t="s">
        <v>204</v>
      </c>
      <c r="C75" s="6" t="s">
        <v>259</v>
      </c>
    </row>
    <row r="76" spans="1:3" x14ac:dyDescent="0.25">
      <c r="A76" s="9" t="s">
        <v>80</v>
      </c>
      <c r="B76" s="1" t="s">
        <v>198</v>
      </c>
      <c r="C76" s="6" t="s">
        <v>260</v>
      </c>
    </row>
    <row r="77" spans="1:3" x14ac:dyDescent="0.25">
      <c r="A77" s="9" t="s">
        <v>80</v>
      </c>
      <c r="B77" s="1" t="s">
        <v>200</v>
      </c>
      <c r="C77" s="6" t="s">
        <v>261</v>
      </c>
    </row>
    <row r="78" spans="1:3" x14ac:dyDescent="0.25">
      <c r="A78" s="9" t="s">
        <v>80</v>
      </c>
      <c r="B78" s="1" t="s">
        <v>202</v>
      </c>
      <c r="C78" s="6" t="s">
        <v>262</v>
      </c>
    </row>
    <row r="79" spans="1:3" x14ac:dyDescent="0.25">
      <c r="A79" s="9" t="s">
        <v>80</v>
      </c>
      <c r="B79" s="1" t="s">
        <v>204</v>
      </c>
      <c r="C79" s="6" t="s">
        <v>263</v>
      </c>
    </row>
    <row r="80" spans="1:3" x14ac:dyDescent="0.25">
      <c r="A80" s="9" t="s">
        <v>81</v>
      </c>
      <c r="B80" s="1" t="s">
        <v>198</v>
      </c>
      <c r="C80" s="6" t="s">
        <v>221</v>
      </c>
    </row>
    <row r="81" spans="1:3" x14ac:dyDescent="0.25">
      <c r="A81" s="9" t="s">
        <v>81</v>
      </c>
      <c r="B81" s="1" t="s">
        <v>200</v>
      </c>
      <c r="C81" s="6" t="s">
        <v>264</v>
      </c>
    </row>
    <row r="82" spans="1:3" x14ac:dyDescent="0.25">
      <c r="A82" s="9" t="s">
        <v>81</v>
      </c>
      <c r="B82" s="1" t="s">
        <v>202</v>
      </c>
      <c r="C82" s="6" t="s">
        <v>162</v>
      </c>
    </row>
    <row r="83" spans="1:3" x14ac:dyDescent="0.25">
      <c r="A83" s="9" t="s">
        <v>81</v>
      </c>
      <c r="B83" s="1" t="s">
        <v>204</v>
      </c>
      <c r="C83" s="6" t="s">
        <v>265</v>
      </c>
    </row>
    <row r="84" spans="1:3" x14ac:dyDescent="0.25">
      <c r="A84" s="9" t="s">
        <v>82</v>
      </c>
      <c r="B84" s="1" t="s">
        <v>198</v>
      </c>
      <c r="C84" s="6" t="s">
        <v>266</v>
      </c>
    </row>
    <row r="85" spans="1:3" x14ac:dyDescent="0.25">
      <c r="A85" s="9" t="s">
        <v>82</v>
      </c>
      <c r="B85" s="1" t="s">
        <v>200</v>
      </c>
      <c r="C85" s="6" t="s">
        <v>267</v>
      </c>
    </row>
    <row r="86" spans="1:3" x14ac:dyDescent="0.25">
      <c r="A86" s="9" t="s">
        <v>82</v>
      </c>
      <c r="B86" s="1" t="s">
        <v>202</v>
      </c>
      <c r="C86" s="6" t="s">
        <v>223</v>
      </c>
    </row>
    <row r="87" spans="1:3" x14ac:dyDescent="0.25">
      <c r="A87" s="9" t="s">
        <v>82</v>
      </c>
      <c r="B87" s="1" t="s">
        <v>204</v>
      </c>
      <c r="C87" s="6" t="s">
        <v>268</v>
      </c>
    </row>
    <row r="88" spans="1:3" x14ac:dyDescent="0.25">
      <c r="A88" s="9" t="s">
        <v>83</v>
      </c>
      <c r="B88" s="1" t="s">
        <v>198</v>
      </c>
      <c r="C88" s="6" t="s">
        <v>214</v>
      </c>
    </row>
    <row r="89" spans="1:3" x14ac:dyDescent="0.25">
      <c r="A89" s="9" t="s">
        <v>83</v>
      </c>
      <c r="B89" s="1" t="s">
        <v>200</v>
      </c>
      <c r="C89" s="6" t="s">
        <v>269</v>
      </c>
    </row>
    <row r="90" spans="1:3" x14ac:dyDescent="0.25">
      <c r="A90" s="9" t="s">
        <v>83</v>
      </c>
      <c r="B90" s="1" t="s">
        <v>202</v>
      </c>
      <c r="C90" s="6" t="s">
        <v>270</v>
      </c>
    </row>
    <row r="91" spans="1:3" x14ac:dyDescent="0.25">
      <c r="A91" s="9" t="s">
        <v>83</v>
      </c>
      <c r="B91" s="1" t="s">
        <v>204</v>
      </c>
      <c r="C91" s="6" t="s">
        <v>271</v>
      </c>
    </row>
    <row r="92" spans="1:3" x14ac:dyDescent="0.25">
      <c r="A92" s="9" t="s">
        <v>84</v>
      </c>
      <c r="B92" s="1" t="s">
        <v>198</v>
      </c>
      <c r="C92" s="6" t="s">
        <v>272</v>
      </c>
    </row>
    <row r="93" spans="1:3" x14ac:dyDescent="0.25">
      <c r="A93" s="9" t="s">
        <v>84</v>
      </c>
      <c r="B93" s="1" t="s">
        <v>200</v>
      </c>
      <c r="C93" s="6" t="s">
        <v>273</v>
      </c>
    </row>
    <row r="94" spans="1:3" x14ac:dyDescent="0.25">
      <c r="A94" s="9" t="s">
        <v>84</v>
      </c>
      <c r="B94" s="1" t="s">
        <v>202</v>
      </c>
      <c r="C94" s="6" t="s">
        <v>274</v>
      </c>
    </row>
    <row r="95" spans="1:3" x14ac:dyDescent="0.25">
      <c r="A95" s="9" t="s">
        <v>84</v>
      </c>
      <c r="B95" s="1" t="s">
        <v>204</v>
      </c>
      <c r="C95" s="6" t="s">
        <v>275</v>
      </c>
    </row>
    <row r="96" spans="1:3"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54296875" defaultRowHeight="15" x14ac:dyDescent="0.25"/>
  <cols>
    <col min="1" max="1" width="7.7265625" customWidth="1"/>
    <col min="2" max="2" width="15.08984375" style="9" customWidth="1"/>
    <col min="3" max="3" width="24.26953125" bestFit="1" customWidth="1"/>
  </cols>
  <sheetData>
    <row r="1" spans="1:3" ht="21" x14ac:dyDescent="0.4">
      <c r="A1" s="27" t="s">
        <v>24</v>
      </c>
    </row>
    <row r="2" spans="1:3" x14ac:dyDescent="0.25">
      <c r="A2" s="9" t="s">
        <v>7</v>
      </c>
    </row>
    <row r="3" spans="1:3" ht="18" customHeight="1" x14ac:dyDescent="0.3">
      <c r="A3" s="10" t="s">
        <v>60</v>
      </c>
      <c r="B3" s="5" t="s">
        <v>276</v>
      </c>
      <c r="C3" s="7" t="s">
        <v>61</v>
      </c>
    </row>
    <row r="4" spans="1:3" x14ac:dyDescent="0.25">
      <c r="A4" s="9" t="s">
        <v>74</v>
      </c>
      <c r="B4" s="4" t="s">
        <v>277</v>
      </c>
      <c r="C4" s="6">
        <v>55</v>
      </c>
    </row>
    <row r="5" spans="1:3" x14ac:dyDescent="0.25">
      <c r="A5" s="9" t="s">
        <v>74</v>
      </c>
      <c r="B5" s="4" t="s">
        <v>278</v>
      </c>
      <c r="C5" s="6">
        <v>5</v>
      </c>
    </row>
    <row r="6" spans="1:3" x14ac:dyDescent="0.25">
      <c r="A6" s="9" t="s">
        <v>74</v>
      </c>
      <c r="B6" s="4" t="s">
        <v>279</v>
      </c>
      <c r="C6" s="6">
        <v>159</v>
      </c>
    </row>
    <row r="7" spans="1:3" x14ac:dyDescent="0.25">
      <c r="A7" s="9" t="s">
        <v>74</v>
      </c>
      <c r="B7" s="4" t="s">
        <v>280</v>
      </c>
      <c r="C7" s="6">
        <v>1</v>
      </c>
    </row>
    <row r="8" spans="1:3" x14ac:dyDescent="0.25">
      <c r="A8" s="9" t="s">
        <v>74</v>
      </c>
      <c r="B8" s="4" t="s">
        <v>281</v>
      </c>
      <c r="C8" s="6">
        <v>14</v>
      </c>
    </row>
    <row r="9" spans="1:3" x14ac:dyDescent="0.25">
      <c r="A9" s="9" t="s">
        <v>75</v>
      </c>
      <c r="B9" s="4" t="s">
        <v>277</v>
      </c>
      <c r="C9" s="6">
        <v>54</v>
      </c>
    </row>
    <row r="10" spans="1:3" x14ac:dyDescent="0.25">
      <c r="A10" s="9" t="s">
        <v>75</v>
      </c>
      <c r="B10" s="4" t="s">
        <v>278</v>
      </c>
      <c r="C10" s="6">
        <v>1</v>
      </c>
    </row>
    <row r="11" spans="1:3" x14ac:dyDescent="0.25">
      <c r="A11" s="9" t="s">
        <v>75</v>
      </c>
      <c r="B11" s="4" t="s">
        <v>279</v>
      </c>
      <c r="C11" s="6">
        <v>132</v>
      </c>
    </row>
    <row r="12" spans="1:3" x14ac:dyDescent="0.25">
      <c r="A12" s="9" t="s">
        <v>75</v>
      </c>
      <c r="B12" s="4" t="s">
        <v>280</v>
      </c>
      <c r="C12" s="6">
        <v>3</v>
      </c>
    </row>
    <row r="13" spans="1:3" x14ac:dyDescent="0.25">
      <c r="A13" s="9" t="s">
        <v>75</v>
      </c>
      <c r="B13" s="4" t="s">
        <v>281</v>
      </c>
      <c r="C13" s="6">
        <v>14</v>
      </c>
    </row>
    <row r="14" spans="1:3" x14ac:dyDescent="0.25">
      <c r="A14" s="9" t="s">
        <v>76</v>
      </c>
      <c r="B14" s="4" t="s">
        <v>277</v>
      </c>
      <c r="C14" s="6">
        <v>39</v>
      </c>
    </row>
    <row r="15" spans="1:3" x14ac:dyDescent="0.25">
      <c r="A15" s="9" t="s">
        <v>76</v>
      </c>
      <c r="B15" s="4" t="s">
        <v>278</v>
      </c>
      <c r="C15" s="6">
        <v>2</v>
      </c>
    </row>
    <row r="16" spans="1:3" x14ac:dyDescent="0.25">
      <c r="A16" s="9" t="s">
        <v>76</v>
      </c>
      <c r="B16" s="4" t="s">
        <v>279</v>
      </c>
      <c r="C16" s="6">
        <v>103</v>
      </c>
    </row>
    <row r="17" spans="1:3" x14ac:dyDescent="0.25">
      <c r="A17" s="9" t="s">
        <v>76</v>
      </c>
      <c r="B17" s="4" t="s">
        <v>280</v>
      </c>
      <c r="C17" s="6">
        <v>6</v>
      </c>
    </row>
    <row r="18" spans="1:3" x14ac:dyDescent="0.25">
      <c r="A18" s="9" t="s">
        <v>76</v>
      </c>
      <c r="B18" s="4" t="s">
        <v>281</v>
      </c>
      <c r="C18" s="6">
        <v>13</v>
      </c>
    </row>
    <row r="19" spans="1:3" x14ac:dyDescent="0.25">
      <c r="A19" s="9" t="s">
        <v>77</v>
      </c>
      <c r="B19" s="4" t="s">
        <v>277</v>
      </c>
      <c r="C19" s="6">
        <v>46</v>
      </c>
    </row>
    <row r="20" spans="1:3" x14ac:dyDescent="0.25">
      <c r="A20" s="9" t="s">
        <v>77</v>
      </c>
      <c r="B20" s="4" t="s">
        <v>278</v>
      </c>
      <c r="C20" s="6">
        <v>4</v>
      </c>
    </row>
    <row r="21" spans="1:3" x14ac:dyDescent="0.25">
      <c r="A21" s="9" t="s">
        <v>77</v>
      </c>
      <c r="B21" s="4" t="s">
        <v>279</v>
      </c>
      <c r="C21" s="6">
        <v>95</v>
      </c>
    </row>
    <row r="22" spans="1:3" x14ac:dyDescent="0.25">
      <c r="A22" s="9" t="s">
        <v>77</v>
      </c>
      <c r="B22" s="4" t="s">
        <v>280</v>
      </c>
      <c r="C22" s="6">
        <v>8</v>
      </c>
    </row>
    <row r="23" spans="1:3" x14ac:dyDescent="0.25">
      <c r="A23" s="9" t="s">
        <v>77</v>
      </c>
      <c r="B23" s="4" t="s">
        <v>281</v>
      </c>
      <c r="C23" s="6">
        <v>13</v>
      </c>
    </row>
    <row r="24" spans="1:3" x14ac:dyDescent="0.25">
      <c r="A24" s="9" t="s">
        <v>78</v>
      </c>
      <c r="B24" s="4" t="s">
        <v>277</v>
      </c>
      <c r="C24" s="6">
        <v>30</v>
      </c>
    </row>
    <row r="25" spans="1:3" x14ac:dyDescent="0.25">
      <c r="A25" s="9" t="s">
        <v>78</v>
      </c>
      <c r="B25" s="4" t="s">
        <v>278</v>
      </c>
      <c r="C25" s="6">
        <v>3</v>
      </c>
    </row>
    <row r="26" spans="1:3" x14ac:dyDescent="0.25">
      <c r="A26" s="9" t="s">
        <v>78</v>
      </c>
      <c r="B26" s="4" t="s">
        <v>279</v>
      </c>
      <c r="C26" s="6">
        <v>86</v>
      </c>
    </row>
    <row r="27" spans="1:3" x14ac:dyDescent="0.25">
      <c r="A27" s="9" t="s">
        <v>78</v>
      </c>
      <c r="B27" s="4" t="s">
        <v>280</v>
      </c>
      <c r="C27" s="6">
        <v>10</v>
      </c>
    </row>
    <row r="28" spans="1:3" x14ac:dyDescent="0.25">
      <c r="A28" s="9" t="s">
        <v>78</v>
      </c>
      <c r="B28" s="4" t="s">
        <v>281</v>
      </c>
      <c r="C28" s="6">
        <v>6</v>
      </c>
    </row>
    <row r="29" spans="1:3" x14ac:dyDescent="0.25">
      <c r="A29" s="9" t="s">
        <v>79</v>
      </c>
      <c r="B29" s="4" t="s">
        <v>277</v>
      </c>
      <c r="C29" s="6">
        <v>32</v>
      </c>
    </row>
    <row r="30" spans="1:3" x14ac:dyDescent="0.25">
      <c r="A30" s="9" t="s">
        <v>79</v>
      </c>
      <c r="B30" s="4" t="s">
        <v>278</v>
      </c>
      <c r="C30" s="6">
        <v>2</v>
      </c>
    </row>
    <row r="31" spans="1:3" x14ac:dyDescent="0.25">
      <c r="A31" s="9" t="s">
        <v>79</v>
      </c>
      <c r="B31" s="4" t="s">
        <v>279</v>
      </c>
      <c r="C31" s="6">
        <v>66</v>
      </c>
    </row>
    <row r="32" spans="1:3" x14ac:dyDescent="0.25">
      <c r="A32" s="9" t="s">
        <v>79</v>
      </c>
      <c r="B32" s="4" t="s">
        <v>280</v>
      </c>
      <c r="C32" s="6">
        <v>6</v>
      </c>
    </row>
    <row r="33" spans="1:3" x14ac:dyDescent="0.25">
      <c r="A33" s="9" t="s">
        <v>79</v>
      </c>
      <c r="B33" s="4" t="s">
        <v>281</v>
      </c>
      <c r="C33" s="6">
        <v>10</v>
      </c>
    </row>
    <row r="34" spans="1:3" x14ac:dyDescent="0.25">
      <c r="A34" s="9" t="s">
        <v>80</v>
      </c>
      <c r="B34" s="4" t="s">
        <v>277</v>
      </c>
      <c r="C34" s="6">
        <v>26</v>
      </c>
    </row>
    <row r="35" spans="1:3" x14ac:dyDescent="0.25">
      <c r="A35" s="9" t="s">
        <v>80</v>
      </c>
      <c r="B35" s="4" t="s">
        <v>278</v>
      </c>
      <c r="C35" s="6">
        <v>4</v>
      </c>
    </row>
    <row r="36" spans="1:3" x14ac:dyDescent="0.25">
      <c r="A36" s="9" t="s">
        <v>80</v>
      </c>
      <c r="B36" s="4" t="s">
        <v>279</v>
      </c>
      <c r="C36" s="6">
        <v>62</v>
      </c>
    </row>
    <row r="37" spans="1:3" x14ac:dyDescent="0.25">
      <c r="A37" s="9" t="s">
        <v>80</v>
      </c>
      <c r="B37" s="4" t="s">
        <v>280</v>
      </c>
      <c r="C37" s="6">
        <v>19</v>
      </c>
    </row>
    <row r="38" spans="1:3" x14ac:dyDescent="0.25">
      <c r="A38" s="9" t="s">
        <v>80</v>
      </c>
      <c r="B38" s="4" t="s">
        <v>281</v>
      </c>
      <c r="C38" s="6">
        <v>8</v>
      </c>
    </row>
    <row r="39" spans="1:3" x14ac:dyDescent="0.25">
      <c r="A39" s="9" t="s">
        <v>81</v>
      </c>
      <c r="B39" s="4" t="s">
        <v>277</v>
      </c>
      <c r="C39" s="6">
        <v>21</v>
      </c>
    </row>
    <row r="40" spans="1:3" x14ac:dyDescent="0.25">
      <c r="A40" s="9" t="s">
        <v>81</v>
      </c>
      <c r="B40" s="4" t="s">
        <v>278</v>
      </c>
      <c r="C40" s="6">
        <v>3</v>
      </c>
    </row>
    <row r="41" spans="1:3" x14ac:dyDescent="0.25">
      <c r="A41" s="9" t="s">
        <v>81</v>
      </c>
      <c r="B41" s="4" t="s">
        <v>279</v>
      </c>
      <c r="C41" s="6">
        <v>61</v>
      </c>
    </row>
    <row r="42" spans="1:3" x14ac:dyDescent="0.25">
      <c r="A42" s="9" t="s">
        <v>81</v>
      </c>
      <c r="B42" s="4" t="s">
        <v>280</v>
      </c>
      <c r="C42" s="6">
        <v>9</v>
      </c>
    </row>
    <row r="43" spans="1:3" x14ac:dyDescent="0.25">
      <c r="A43" s="9" t="s">
        <v>81</v>
      </c>
      <c r="B43" s="4" t="s">
        <v>281</v>
      </c>
      <c r="C43" s="6">
        <v>4</v>
      </c>
    </row>
    <row r="44" spans="1:3" x14ac:dyDescent="0.25">
      <c r="A44" s="9" t="s">
        <v>82</v>
      </c>
      <c r="B44" s="4" t="s">
        <v>277</v>
      </c>
      <c r="C44" s="6">
        <v>35</v>
      </c>
    </row>
    <row r="45" spans="1:3" x14ac:dyDescent="0.25">
      <c r="A45" s="9" t="s">
        <v>82</v>
      </c>
      <c r="B45" s="4" t="s">
        <v>278</v>
      </c>
      <c r="C45" s="6">
        <v>6</v>
      </c>
    </row>
    <row r="46" spans="1:3" x14ac:dyDescent="0.25">
      <c r="A46" s="9" t="s">
        <v>82</v>
      </c>
      <c r="B46" s="4" t="s">
        <v>279</v>
      </c>
      <c r="C46" s="6">
        <v>72</v>
      </c>
    </row>
    <row r="47" spans="1:3" x14ac:dyDescent="0.25">
      <c r="A47" s="9" t="s">
        <v>82</v>
      </c>
      <c r="B47" s="4" t="s">
        <v>280</v>
      </c>
      <c r="C47" s="6">
        <v>14</v>
      </c>
    </row>
    <row r="48" spans="1:3" x14ac:dyDescent="0.25">
      <c r="A48" s="9" t="s">
        <v>82</v>
      </c>
      <c r="B48" s="4" t="s">
        <v>281</v>
      </c>
      <c r="C48" s="6">
        <v>1</v>
      </c>
    </row>
    <row r="49" spans="1:3" x14ac:dyDescent="0.25">
      <c r="A49" s="9" t="s">
        <v>83</v>
      </c>
      <c r="B49" s="4" t="s">
        <v>277</v>
      </c>
      <c r="C49" s="6">
        <v>28</v>
      </c>
    </row>
    <row r="50" spans="1:3" x14ac:dyDescent="0.25">
      <c r="A50" s="9" t="s">
        <v>83</v>
      </c>
      <c r="B50" s="4" t="s">
        <v>278</v>
      </c>
      <c r="C50" s="6">
        <v>7</v>
      </c>
    </row>
    <row r="51" spans="1:3" x14ac:dyDescent="0.25">
      <c r="A51" s="9" t="s">
        <v>83</v>
      </c>
      <c r="B51" s="4" t="s">
        <v>279</v>
      </c>
      <c r="C51" s="6">
        <v>58</v>
      </c>
    </row>
    <row r="52" spans="1:3" x14ac:dyDescent="0.25">
      <c r="A52" s="9" t="s">
        <v>83</v>
      </c>
      <c r="B52" s="4" t="s">
        <v>280</v>
      </c>
      <c r="C52" s="6">
        <v>16</v>
      </c>
    </row>
    <row r="53" spans="1:3" x14ac:dyDescent="0.25">
      <c r="A53" s="9" t="s">
        <v>83</v>
      </c>
      <c r="B53" s="4" t="s">
        <v>281</v>
      </c>
      <c r="C53" s="6">
        <v>5</v>
      </c>
    </row>
    <row r="54" spans="1:3" x14ac:dyDescent="0.25">
      <c r="A54" s="9" t="s">
        <v>84</v>
      </c>
      <c r="B54" s="4" t="s">
        <v>277</v>
      </c>
      <c r="C54" s="6">
        <v>47</v>
      </c>
    </row>
    <row r="55" spans="1:3" x14ac:dyDescent="0.25">
      <c r="A55" s="9" t="s">
        <v>84</v>
      </c>
      <c r="B55" s="4" t="s">
        <v>278</v>
      </c>
      <c r="C55" s="6">
        <v>23</v>
      </c>
    </row>
    <row r="56" spans="1:3" x14ac:dyDescent="0.25">
      <c r="A56" s="9" t="s">
        <v>84</v>
      </c>
      <c r="B56" s="4" t="s">
        <v>279</v>
      </c>
      <c r="C56" s="6">
        <v>63</v>
      </c>
    </row>
    <row r="57" spans="1:3" x14ac:dyDescent="0.25">
      <c r="A57" s="9" t="s">
        <v>84</v>
      </c>
      <c r="B57" s="4" t="s">
        <v>280</v>
      </c>
      <c r="C57" s="6">
        <v>12</v>
      </c>
    </row>
    <row r="58" spans="1:3" x14ac:dyDescent="0.25">
      <c r="A58" s="9" t="s">
        <v>84</v>
      </c>
      <c r="B58" s="4" t="s">
        <v>281</v>
      </c>
      <c r="C58" s="6">
        <v>17</v>
      </c>
    </row>
    <row r="59" spans="1:3" x14ac:dyDescent="0.25">
      <c r="A59" s="9"/>
    </row>
    <row r="60" spans="1:3" x14ac:dyDescent="0.25">
      <c r="A60" s="9"/>
    </row>
    <row r="61" spans="1:3" x14ac:dyDescent="0.25">
      <c r="A61" s="9"/>
    </row>
    <row r="62" spans="1:3" x14ac:dyDescent="0.25">
      <c r="A62" s="9"/>
    </row>
    <row r="63" spans="1:3" x14ac:dyDescent="0.25">
      <c r="A63" s="9"/>
    </row>
    <row r="64" spans="1:3"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54296875" defaultRowHeight="15" x14ac:dyDescent="0.25"/>
  <cols>
    <col min="1" max="1" width="16.26953125" customWidth="1"/>
    <col min="2" max="2" width="16.6328125" style="9" customWidth="1"/>
    <col min="3" max="3" width="24.26953125" bestFit="1" customWidth="1"/>
  </cols>
  <sheetData>
    <row r="1" spans="1:3" ht="21" x14ac:dyDescent="0.4">
      <c r="A1" s="11" t="s">
        <v>26</v>
      </c>
    </row>
    <row r="2" spans="1:3" x14ac:dyDescent="0.25">
      <c r="A2" s="9" t="s">
        <v>7</v>
      </c>
    </row>
    <row r="3" spans="1:3" ht="19.2" customHeight="1" x14ac:dyDescent="0.3">
      <c r="A3" s="10" t="s">
        <v>282</v>
      </c>
      <c r="B3" s="5" t="s">
        <v>186</v>
      </c>
      <c r="C3" s="7" t="s">
        <v>61</v>
      </c>
    </row>
    <row r="4" spans="1:3" x14ac:dyDescent="0.25">
      <c r="A4" s="9" t="s">
        <v>283</v>
      </c>
      <c r="B4" s="4" t="s">
        <v>191</v>
      </c>
      <c r="C4" s="6">
        <v>0</v>
      </c>
    </row>
    <row r="5" spans="1:3" x14ac:dyDescent="0.25">
      <c r="A5" s="9" t="s">
        <v>284</v>
      </c>
      <c r="B5" s="4" t="s">
        <v>191</v>
      </c>
      <c r="C5" s="6">
        <v>0</v>
      </c>
    </row>
    <row r="6" spans="1:3" x14ac:dyDescent="0.25">
      <c r="A6" s="9" t="s">
        <v>285</v>
      </c>
      <c r="B6" s="4" t="s">
        <v>191</v>
      </c>
      <c r="C6" s="6">
        <v>1</v>
      </c>
    </row>
    <row r="7" spans="1:3" x14ac:dyDescent="0.25">
      <c r="A7" s="9" t="s">
        <v>286</v>
      </c>
      <c r="B7" s="4" t="s">
        <v>191</v>
      </c>
      <c r="C7" s="6">
        <v>1</v>
      </c>
    </row>
    <row r="8" spans="1:3" x14ac:dyDescent="0.25">
      <c r="A8" s="9" t="s">
        <v>287</v>
      </c>
      <c r="B8" s="4" t="s">
        <v>191</v>
      </c>
      <c r="C8" s="6">
        <v>2</v>
      </c>
    </row>
    <row r="9" spans="1:3" x14ac:dyDescent="0.25">
      <c r="A9" s="9" t="s">
        <v>288</v>
      </c>
      <c r="B9" s="4" t="s">
        <v>191</v>
      </c>
      <c r="C9" s="6">
        <v>2</v>
      </c>
    </row>
    <row r="10" spans="1:3" x14ac:dyDescent="0.25">
      <c r="A10" s="9" t="s">
        <v>289</v>
      </c>
      <c r="B10" s="4" t="s">
        <v>190</v>
      </c>
      <c r="C10" s="6">
        <v>3</v>
      </c>
    </row>
    <row r="11" spans="1:3" x14ac:dyDescent="0.25">
      <c r="A11" s="9" t="s">
        <v>283</v>
      </c>
      <c r="B11" s="4" t="s">
        <v>190</v>
      </c>
      <c r="C11" s="6">
        <v>3</v>
      </c>
    </row>
    <row r="12" spans="1:3" x14ac:dyDescent="0.25">
      <c r="A12" s="9" t="s">
        <v>290</v>
      </c>
      <c r="B12" s="4" t="s">
        <v>191</v>
      </c>
      <c r="C12" s="6">
        <v>3</v>
      </c>
    </row>
    <row r="13" spans="1:3" x14ac:dyDescent="0.25">
      <c r="A13" s="9" t="s">
        <v>284</v>
      </c>
      <c r="B13" s="4" t="s">
        <v>190</v>
      </c>
      <c r="C13" s="6">
        <v>3</v>
      </c>
    </row>
    <row r="14" spans="1:3" x14ac:dyDescent="0.25">
      <c r="A14" s="9" t="s">
        <v>289</v>
      </c>
      <c r="B14" s="4" t="s">
        <v>191</v>
      </c>
      <c r="C14" s="6">
        <v>4</v>
      </c>
    </row>
    <row r="15" spans="1:3" x14ac:dyDescent="0.25">
      <c r="A15" s="9" t="s">
        <v>287</v>
      </c>
      <c r="B15" s="4" t="s">
        <v>190</v>
      </c>
      <c r="C15" s="6">
        <v>5</v>
      </c>
    </row>
    <row r="16" spans="1:3" x14ac:dyDescent="0.25">
      <c r="A16" s="9" t="s">
        <v>288</v>
      </c>
      <c r="B16" s="4" t="s">
        <v>190</v>
      </c>
      <c r="C16" s="6">
        <v>17</v>
      </c>
    </row>
    <row r="17" spans="1:3" x14ac:dyDescent="0.25">
      <c r="A17" s="9" t="s">
        <v>291</v>
      </c>
      <c r="B17" s="4" t="s">
        <v>190</v>
      </c>
      <c r="C17" s="6">
        <v>19</v>
      </c>
    </row>
    <row r="18" spans="1:3" x14ac:dyDescent="0.25">
      <c r="A18" s="9" t="s">
        <v>286</v>
      </c>
      <c r="B18" s="4" t="s">
        <v>190</v>
      </c>
      <c r="C18" s="6">
        <v>19</v>
      </c>
    </row>
    <row r="19" spans="1:3" x14ac:dyDescent="0.25">
      <c r="A19" s="9" t="s">
        <v>292</v>
      </c>
      <c r="B19" s="4" t="s">
        <v>191</v>
      </c>
      <c r="C19" s="6">
        <v>21</v>
      </c>
    </row>
    <row r="20" spans="1:3" x14ac:dyDescent="0.25">
      <c r="A20" s="9" t="s">
        <v>290</v>
      </c>
      <c r="B20" s="4" t="s">
        <v>190</v>
      </c>
      <c r="C20" s="6">
        <v>46</v>
      </c>
    </row>
    <row r="21" spans="1:3" x14ac:dyDescent="0.25">
      <c r="A21" s="9" t="s">
        <v>291</v>
      </c>
      <c r="B21" s="4" t="s">
        <v>191</v>
      </c>
      <c r="C21" s="6">
        <v>57</v>
      </c>
    </row>
    <row r="22" spans="1:3" x14ac:dyDescent="0.25">
      <c r="A22" s="9" t="s">
        <v>292</v>
      </c>
      <c r="B22" s="4" t="s">
        <v>190</v>
      </c>
      <c r="C22" s="6">
        <v>63</v>
      </c>
    </row>
    <row r="23" spans="1:3" x14ac:dyDescent="0.25">
      <c r="A23" s="9" t="s">
        <v>285</v>
      </c>
      <c r="B23" s="4" t="s">
        <v>190</v>
      </c>
      <c r="C23" s="6">
        <v>83</v>
      </c>
    </row>
    <row r="24" spans="1:3" x14ac:dyDescent="0.25">
      <c r="A24" s="9"/>
    </row>
    <row r="25" spans="1:3" x14ac:dyDescent="0.25">
      <c r="A25" s="9"/>
    </row>
    <row r="26" spans="1:3" x14ac:dyDescent="0.25">
      <c r="A26" s="9"/>
    </row>
    <row r="27" spans="1:3" x14ac:dyDescent="0.25">
      <c r="A27" s="9"/>
    </row>
    <row r="28" spans="1:3" x14ac:dyDescent="0.25">
      <c r="A28" s="9"/>
    </row>
    <row r="29" spans="1:3" x14ac:dyDescent="0.25">
      <c r="A29" s="9"/>
    </row>
    <row r="30" spans="1:3" x14ac:dyDescent="0.25">
      <c r="A30" s="9"/>
    </row>
    <row r="31" spans="1:3" x14ac:dyDescent="0.25">
      <c r="A31" s="9"/>
    </row>
    <row r="32" spans="1:3"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54296875" defaultRowHeight="15" x14ac:dyDescent="0.25"/>
  <cols>
    <col min="1" max="1" width="8.26953125" customWidth="1"/>
    <col min="2" max="2" width="14.26953125" customWidth="1"/>
    <col min="3" max="3" width="14.36328125" customWidth="1"/>
    <col min="4" max="4" width="24.26953125" bestFit="1" customWidth="1"/>
  </cols>
  <sheetData>
    <row r="1" spans="1:4" ht="21" x14ac:dyDescent="0.4">
      <c r="A1" s="27" t="s">
        <v>28</v>
      </c>
    </row>
    <row r="2" spans="1:4" x14ac:dyDescent="0.25">
      <c r="A2" s="9" t="s">
        <v>7</v>
      </c>
    </row>
    <row r="3" spans="1:4" ht="19.2" customHeight="1" x14ac:dyDescent="0.3">
      <c r="A3" s="10" t="s">
        <v>60</v>
      </c>
      <c r="B3" s="8" t="s">
        <v>186</v>
      </c>
      <c r="C3" s="8" t="s">
        <v>282</v>
      </c>
      <c r="D3" s="7" t="s">
        <v>61</v>
      </c>
    </row>
    <row r="4" spans="1:4" x14ac:dyDescent="0.25">
      <c r="A4" s="9" t="s">
        <v>62</v>
      </c>
      <c r="B4" s="1" t="s">
        <v>187</v>
      </c>
      <c r="C4" s="1" t="s">
        <v>293</v>
      </c>
      <c r="D4" s="6">
        <v>44</v>
      </c>
    </row>
    <row r="5" spans="1:4" x14ac:dyDescent="0.25">
      <c r="A5" s="9" t="s">
        <v>62</v>
      </c>
      <c r="B5" s="1" t="s">
        <v>187</v>
      </c>
      <c r="C5" s="1" t="s">
        <v>288</v>
      </c>
      <c r="D5" s="6">
        <v>16</v>
      </c>
    </row>
    <row r="6" spans="1:4" x14ac:dyDescent="0.25">
      <c r="A6" s="9" t="s">
        <v>62</v>
      </c>
      <c r="B6" s="1" t="s">
        <v>187</v>
      </c>
      <c r="C6" s="1" t="s">
        <v>294</v>
      </c>
      <c r="D6" s="6">
        <v>191</v>
      </c>
    </row>
    <row r="7" spans="1:4" x14ac:dyDescent="0.25">
      <c r="A7" s="9" t="s">
        <v>62</v>
      </c>
      <c r="B7" s="1" t="s">
        <v>187</v>
      </c>
      <c r="C7" s="1" t="s">
        <v>291</v>
      </c>
      <c r="D7" s="6">
        <v>3</v>
      </c>
    </row>
    <row r="8" spans="1:4" x14ac:dyDescent="0.25">
      <c r="A8" s="9" t="s">
        <v>62</v>
      </c>
      <c r="B8" s="1" t="s">
        <v>188</v>
      </c>
      <c r="C8" s="1" t="s">
        <v>293</v>
      </c>
      <c r="D8" s="6">
        <v>10</v>
      </c>
    </row>
    <row r="9" spans="1:4" x14ac:dyDescent="0.25">
      <c r="A9" s="9" t="s">
        <v>62</v>
      </c>
      <c r="B9" s="1" t="s">
        <v>188</v>
      </c>
      <c r="C9" s="1" t="s">
        <v>288</v>
      </c>
      <c r="D9" s="6">
        <v>4</v>
      </c>
    </row>
    <row r="10" spans="1:4" x14ac:dyDescent="0.25">
      <c r="A10" s="9" t="s">
        <v>62</v>
      </c>
      <c r="B10" s="1" t="s">
        <v>188</v>
      </c>
      <c r="C10" s="1" t="s">
        <v>294</v>
      </c>
      <c r="D10" s="6">
        <v>66</v>
      </c>
    </row>
    <row r="11" spans="1:4" x14ac:dyDescent="0.25">
      <c r="A11" s="9" t="s">
        <v>62</v>
      </c>
      <c r="B11" s="1" t="s">
        <v>188</v>
      </c>
      <c r="C11" s="1" t="s">
        <v>291</v>
      </c>
      <c r="D11" s="6">
        <v>164</v>
      </c>
    </row>
    <row r="12" spans="1:4" x14ac:dyDescent="0.25">
      <c r="A12" s="9" t="s">
        <v>63</v>
      </c>
      <c r="B12" s="1" t="s">
        <v>187</v>
      </c>
      <c r="C12" s="1" t="s">
        <v>293</v>
      </c>
      <c r="D12" s="6">
        <v>42</v>
      </c>
    </row>
    <row r="13" spans="1:4" x14ac:dyDescent="0.25">
      <c r="A13" s="9" t="s">
        <v>63</v>
      </c>
      <c r="B13" s="1" t="s">
        <v>187</v>
      </c>
      <c r="C13" s="1" t="s">
        <v>288</v>
      </c>
      <c r="D13" s="6">
        <v>19</v>
      </c>
    </row>
    <row r="14" spans="1:4" x14ac:dyDescent="0.25">
      <c r="A14" s="9" t="s">
        <v>63</v>
      </c>
      <c r="B14" s="1" t="s">
        <v>187</v>
      </c>
      <c r="C14" s="1" t="s">
        <v>294</v>
      </c>
      <c r="D14" s="6">
        <v>201</v>
      </c>
    </row>
    <row r="15" spans="1:4" x14ac:dyDescent="0.25">
      <c r="A15" s="9" t="s">
        <v>63</v>
      </c>
      <c r="B15" s="1" t="s">
        <v>187</v>
      </c>
      <c r="C15" s="1" t="s">
        <v>291</v>
      </c>
      <c r="D15" s="6">
        <v>16</v>
      </c>
    </row>
    <row r="16" spans="1:4" x14ac:dyDescent="0.25">
      <c r="A16" s="9" t="s">
        <v>63</v>
      </c>
      <c r="B16" s="1" t="s">
        <v>188</v>
      </c>
      <c r="C16" s="1" t="s">
        <v>293</v>
      </c>
      <c r="D16" s="6">
        <v>6</v>
      </c>
    </row>
    <row r="17" spans="1:4" x14ac:dyDescent="0.25">
      <c r="A17" s="9" t="s">
        <v>63</v>
      </c>
      <c r="B17" s="1" t="s">
        <v>188</v>
      </c>
      <c r="C17" s="1" t="s">
        <v>288</v>
      </c>
      <c r="D17" s="6">
        <v>2</v>
      </c>
    </row>
    <row r="18" spans="1:4" x14ac:dyDescent="0.25">
      <c r="A18" s="9" t="s">
        <v>63</v>
      </c>
      <c r="B18" s="1" t="s">
        <v>188</v>
      </c>
      <c r="C18" s="1" t="s">
        <v>294</v>
      </c>
      <c r="D18" s="6">
        <v>67</v>
      </c>
    </row>
    <row r="19" spans="1:4" x14ac:dyDescent="0.25">
      <c r="A19" s="9" t="s">
        <v>63</v>
      </c>
      <c r="B19" s="1" t="s">
        <v>188</v>
      </c>
      <c r="C19" s="1" t="s">
        <v>291</v>
      </c>
      <c r="D19" s="6">
        <v>112</v>
      </c>
    </row>
    <row r="20" spans="1:4" x14ac:dyDescent="0.25">
      <c r="A20" s="9" t="s">
        <v>64</v>
      </c>
      <c r="B20" s="1" t="s">
        <v>187</v>
      </c>
      <c r="C20" s="1" t="s">
        <v>293</v>
      </c>
      <c r="D20" s="6">
        <v>67</v>
      </c>
    </row>
    <row r="21" spans="1:4" x14ac:dyDescent="0.25">
      <c r="A21" s="9" t="s">
        <v>64</v>
      </c>
      <c r="B21" s="1" t="s">
        <v>187</v>
      </c>
      <c r="C21" s="1" t="s">
        <v>288</v>
      </c>
      <c r="D21" s="6">
        <v>25</v>
      </c>
    </row>
    <row r="22" spans="1:4" x14ac:dyDescent="0.25">
      <c r="A22" s="9" t="s">
        <v>64</v>
      </c>
      <c r="B22" s="1" t="s">
        <v>187</v>
      </c>
      <c r="C22" s="1" t="s">
        <v>294</v>
      </c>
      <c r="D22" s="6">
        <v>225</v>
      </c>
    </row>
    <row r="23" spans="1:4" x14ac:dyDescent="0.25">
      <c r="A23" s="9" t="s">
        <v>64</v>
      </c>
      <c r="B23" s="1" t="s">
        <v>187</v>
      </c>
      <c r="C23" s="1" t="s">
        <v>291</v>
      </c>
      <c r="D23" s="6">
        <v>12</v>
      </c>
    </row>
    <row r="24" spans="1:4" x14ac:dyDescent="0.25">
      <c r="A24" s="9" t="s">
        <v>64</v>
      </c>
      <c r="B24" s="1" t="s">
        <v>188</v>
      </c>
      <c r="C24" s="1" t="s">
        <v>293</v>
      </c>
      <c r="D24" s="6">
        <v>4</v>
      </c>
    </row>
    <row r="25" spans="1:4" x14ac:dyDescent="0.25">
      <c r="A25" s="9" t="s">
        <v>64</v>
      </c>
      <c r="B25" s="1" t="s">
        <v>188</v>
      </c>
      <c r="C25" s="1" t="s">
        <v>288</v>
      </c>
      <c r="D25" s="6">
        <v>4</v>
      </c>
    </row>
    <row r="26" spans="1:4" x14ac:dyDescent="0.25">
      <c r="A26" s="9" t="s">
        <v>64</v>
      </c>
      <c r="B26" s="1" t="s">
        <v>188</v>
      </c>
      <c r="C26" s="1" t="s">
        <v>294</v>
      </c>
      <c r="D26" s="6">
        <v>54</v>
      </c>
    </row>
    <row r="27" spans="1:4" x14ac:dyDescent="0.25">
      <c r="A27" s="9" t="s">
        <v>64</v>
      </c>
      <c r="B27" s="1" t="s">
        <v>188</v>
      </c>
      <c r="C27" s="1" t="s">
        <v>291</v>
      </c>
      <c r="D27" s="6">
        <v>139</v>
      </c>
    </row>
    <row r="28" spans="1:4" x14ac:dyDescent="0.25">
      <c r="A28" s="9" t="s">
        <v>65</v>
      </c>
      <c r="B28" s="1" t="s">
        <v>187</v>
      </c>
      <c r="C28" s="1" t="s">
        <v>293</v>
      </c>
      <c r="D28" s="6">
        <v>86</v>
      </c>
    </row>
    <row r="29" spans="1:4" x14ac:dyDescent="0.25">
      <c r="A29" s="9" t="s">
        <v>65</v>
      </c>
      <c r="B29" s="1" t="s">
        <v>187</v>
      </c>
      <c r="C29" s="1" t="s">
        <v>288</v>
      </c>
      <c r="D29" s="6">
        <v>33</v>
      </c>
    </row>
    <row r="30" spans="1:4" x14ac:dyDescent="0.25">
      <c r="A30" s="9" t="s">
        <v>65</v>
      </c>
      <c r="B30" s="1" t="s">
        <v>187</v>
      </c>
      <c r="C30" s="1" t="s">
        <v>294</v>
      </c>
      <c r="D30" s="6">
        <v>199</v>
      </c>
    </row>
    <row r="31" spans="1:4" x14ac:dyDescent="0.25">
      <c r="A31" s="9" t="s">
        <v>65</v>
      </c>
      <c r="B31" s="1" t="s">
        <v>187</v>
      </c>
      <c r="C31" s="1" t="s">
        <v>291</v>
      </c>
      <c r="D31" s="6">
        <v>7</v>
      </c>
    </row>
    <row r="32" spans="1:4" x14ac:dyDescent="0.25">
      <c r="A32" s="9" t="s">
        <v>65</v>
      </c>
      <c r="B32" s="1" t="s">
        <v>188</v>
      </c>
      <c r="C32" s="1" t="s">
        <v>293</v>
      </c>
      <c r="D32" s="6">
        <v>8</v>
      </c>
    </row>
    <row r="33" spans="1:4" x14ac:dyDescent="0.25">
      <c r="A33" s="9" t="s">
        <v>65</v>
      </c>
      <c r="B33" s="1" t="s">
        <v>188</v>
      </c>
      <c r="C33" s="1" t="s">
        <v>288</v>
      </c>
      <c r="D33" s="6">
        <v>4</v>
      </c>
    </row>
    <row r="34" spans="1:4" x14ac:dyDescent="0.25">
      <c r="A34" s="9" t="s">
        <v>65</v>
      </c>
      <c r="B34" s="1" t="s">
        <v>188</v>
      </c>
      <c r="C34" s="1" t="s">
        <v>294</v>
      </c>
      <c r="D34" s="6">
        <v>45</v>
      </c>
    </row>
    <row r="35" spans="1:4" x14ac:dyDescent="0.25">
      <c r="A35" s="9" t="s">
        <v>65</v>
      </c>
      <c r="B35" s="1" t="s">
        <v>188</v>
      </c>
      <c r="C35" s="1" t="s">
        <v>291</v>
      </c>
      <c r="D35" s="6">
        <v>137</v>
      </c>
    </row>
    <row r="36" spans="1:4" x14ac:dyDescent="0.25">
      <c r="A36" s="9" t="s">
        <v>66</v>
      </c>
      <c r="B36" s="1" t="s">
        <v>187</v>
      </c>
      <c r="C36" s="1" t="s">
        <v>293</v>
      </c>
      <c r="D36" s="6">
        <v>109</v>
      </c>
    </row>
    <row r="37" spans="1:4" x14ac:dyDescent="0.25">
      <c r="A37" s="9" t="s">
        <v>66</v>
      </c>
      <c r="B37" s="1" t="s">
        <v>187</v>
      </c>
      <c r="C37" s="1" t="s">
        <v>288</v>
      </c>
      <c r="D37" s="6">
        <v>26</v>
      </c>
    </row>
    <row r="38" spans="1:4" x14ac:dyDescent="0.25">
      <c r="A38" s="9" t="s">
        <v>66</v>
      </c>
      <c r="B38" s="1" t="s">
        <v>187</v>
      </c>
      <c r="C38" s="1" t="s">
        <v>294</v>
      </c>
      <c r="D38" s="6">
        <v>190</v>
      </c>
    </row>
    <row r="39" spans="1:4" x14ac:dyDescent="0.25">
      <c r="A39" s="9" t="s">
        <v>66</v>
      </c>
      <c r="B39" s="1" t="s">
        <v>187</v>
      </c>
      <c r="C39" s="1" t="s">
        <v>291</v>
      </c>
      <c r="D39" s="6">
        <v>11</v>
      </c>
    </row>
    <row r="40" spans="1:4" x14ac:dyDescent="0.25">
      <c r="A40" s="9" t="s">
        <v>66</v>
      </c>
      <c r="B40" s="1" t="s">
        <v>188</v>
      </c>
      <c r="C40" s="1" t="s">
        <v>293</v>
      </c>
      <c r="D40" s="6">
        <v>6</v>
      </c>
    </row>
    <row r="41" spans="1:4" x14ac:dyDescent="0.25">
      <c r="A41" s="9" t="s">
        <v>66</v>
      </c>
      <c r="B41" s="1" t="s">
        <v>188</v>
      </c>
      <c r="C41" s="1" t="s">
        <v>288</v>
      </c>
      <c r="D41" s="6">
        <v>1</v>
      </c>
    </row>
    <row r="42" spans="1:4" x14ac:dyDescent="0.25">
      <c r="A42" s="9" t="s">
        <v>66</v>
      </c>
      <c r="B42" s="1" t="s">
        <v>188</v>
      </c>
      <c r="C42" s="1" t="s">
        <v>294</v>
      </c>
      <c r="D42" s="6">
        <v>70</v>
      </c>
    </row>
    <row r="43" spans="1:4" x14ac:dyDescent="0.25">
      <c r="A43" s="9" t="s">
        <v>66</v>
      </c>
      <c r="B43" s="1" t="s">
        <v>188</v>
      </c>
      <c r="C43" s="1" t="s">
        <v>291</v>
      </c>
      <c r="D43" s="6">
        <v>103</v>
      </c>
    </row>
    <row r="44" spans="1:4" x14ac:dyDescent="0.25">
      <c r="A44" s="9" t="s">
        <v>67</v>
      </c>
      <c r="B44" s="1" t="s">
        <v>187</v>
      </c>
      <c r="C44" s="1" t="s">
        <v>293</v>
      </c>
      <c r="D44" s="6">
        <v>108</v>
      </c>
    </row>
    <row r="45" spans="1:4" x14ac:dyDescent="0.25">
      <c r="A45" s="9" t="s">
        <v>67</v>
      </c>
      <c r="B45" s="1" t="s">
        <v>187</v>
      </c>
      <c r="C45" s="1" t="s">
        <v>288</v>
      </c>
      <c r="D45" s="6">
        <v>31</v>
      </c>
    </row>
    <row r="46" spans="1:4" x14ac:dyDescent="0.25">
      <c r="A46" s="9" t="s">
        <v>67</v>
      </c>
      <c r="B46" s="1" t="s">
        <v>187</v>
      </c>
      <c r="C46" s="1" t="s">
        <v>294</v>
      </c>
      <c r="D46" s="6">
        <v>259</v>
      </c>
    </row>
    <row r="47" spans="1:4" x14ac:dyDescent="0.25">
      <c r="A47" s="9" t="s">
        <v>67</v>
      </c>
      <c r="B47" s="1" t="s">
        <v>187</v>
      </c>
      <c r="C47" s="1" t="s">
        <v>291</v>
      </c>
      <c r="D47" s="6">
        <v>14</v>
      </c>
    </row>
    <row r="48" spans="1:4" x14ac:dyDescent="0.25">
      <c r="A48" s="9" t="s">
        <v>67</v>
      </c>
      <c r="B48" s="1" t="s">
        <v>188</v>
      </c>
      <c r="C48" s="1" t="s">
        <v>293</v>
      </c>
      <c r="D48" s="6">
        <v>3</v>
      </c>
    </row>
    <row r="49" spans="1:4" x14ac:dyDescent="0.25">
      <c r="A49" s="9" t="s">
        <v>67</v>
      </c>
      <c r="B49" s="1" t="s">
        <v>188</v>
      </c>
      <c r="C49" s="1" t="s">
        <v>288</v>
      </c>
      <c r="D49" s="6">
        <v>3</v>
      </c>
    </row>
    <row r="50" spans="1:4" x14ac:dyDescent="0.25">
      <c r="A50" s="9" t="s">
        <v>67</v>
      </c>
      <c r="B50" s="1" t="s">
        <v>188</v>
      </c>
      <c r="C50" s="1" t="s">
        <v>294</v>
      </c>
      <c r="D50" s="6">
        <v>49</v>
      </c>
    </row>
    <row r="51" spans="1:4" x14ac:dyDescent="0.25">
      <c r="A51" s="9" t="s">
        <v>67</v>
      </c>
      <c r="B51" s="1" t="s">
        <v>188</v>
      </c>
      <c r="C51" s="1" t="s">
        <v>291</v>
      </c>
      <c r="D51" s="6">
        <v>116</v>
      </c>
    </row>
    <row r="52" spans="1:4" x14ac:dyDescent="0.25">
      <c r="A52" s="9" t="s">
        <v>68</v>
      </c>
      <c r="B52" s="1" t="s">
        <v>187</v>
      </c>
      <c r="C52" s="1" t="s">
        <v>293</v>
      </c>
      <c r="D52" s="6">
        <v>103</v>
      </c>
    </row>
    <row r="53" spans="1:4" x14ac:dyDescent="0.25">
      <c r="A53" s="9" t="s">
        <v>68</v>
      </c>
      <c r="B53" s="1" t="s">
        <v>187</v>
      </c>
      <c r="C53" s="1" t="s">
        <v>288</v>
      </c>
      <c r="D53" s="6">
        <v>29</v>
      </c>
    </row>
    <row r="54" spans="1:4" x14ac:dyDescent="0.25">
      <c r="A54" s="9" t="s">
        <v>68</v>
      </c>
      <c r="B54" s="1" t="s">
        <v>187</v>
      </c>
      <c r="C54" s="1" t="s">
        <v>294</v>
      </c>
      <c r="D54" s="6">
        <v>203</v>
      </c>
    </row>
    <row r="55" spans="1:4" x14ac:dyDescent="0.25">
      <c r="A55" s="9" t="s">
        <v>68</v>
      </c>
      <c r="B55" s="1" t="s">
        <v>187</v>
      </c>
      <c r="C55" s="1" t="s">
        <v>291</v>
      </c>
      <c r="D55" s="6">
        <v>14</v>
      </c>
    </row>
    <row r="56" spans="1:4" x14ac:dyDescent="0.25">
      <c r="A56" s="9" t="s">
        <v>68</v>
      </c>
      <c r="B56" s="1" t="s">
        <v>188</v>
      </c>
      <c r="C56" s="1" t="s">
        <v>293</v>
      </c>
      <c r="D56" s="6">
        <v>9</v>
      </c>
    </row>
    <row r="57" spans="1:4" x14ac:dyDescent="0.25">
      <c r="A57" s="9" t="s">
        <v>68</v>
      </c>
      <c r="B57" s="1" t="s">
        <v>188</v>
      </c>
      <c r="C57" s="1" t="s">
        <v>288</v>
      </c>
      <c r="D57" s="6">
        <v>7</v>
      </c>
    </row>
    <row r="58" spans="1:4" x14ac:dyDescent="0.25">
      <c r="A58" s="9" t="s">
        <v>68</v>
      </c>
      <c r="B58" s="1" t="s">
        <v>188</v>
      </c>
      <c r="C58" s="1" t="s">
        <v>294</v>
      </c>
      <c r="D58" s="6">
        <v>59</v>
      </c>
    </row>
    <row r="59" spans="1:4" x14ac:dyDescent="0.25">
      <c r="A59" s="9" t="s">
        <v>68</v>
      </c>
      <c r="B59" s="1" t="s">
        <v>188</v>
      </c>
      <c r="C59" s="1" t="s">
        <v>291</v>
      </c>
      <c r="D59" s="6">
        <v>104</v>
      </c>
    </row>
    <row r="60" spans="1:4" x14ac:dyDescent="0.25">
      <c r="A60" s="9" t="s">
        <v>69</v>
      </c>
      <c r="B60" s="1" t="s">
        <v>187</v>
      </c>
      <c r="C60" s="1" t="s">
        <v>293</v>
      </c>
      <c r="D60" s="6">
        <v>106</v>
      </c>
    </row>
    <row r="61" spans="1:4" x14ac:dyDescent="0.25">
      <c r="A61" s="9" t="s">
        <v>69</v>
      </c>
      <c r="B61" s="1" t="s">
        <v>187</v>
      </c>
      <c r="C61" s="1" t="s">
        <v>288</v>
      </c>
      <c r="D61" s="6">
        <v>47</v>
      </c>
    </row>
    <row r="62" spans="1:4" x14ac:dyDescent="0.25">
      <c r="A62" s="9" t="s">
        <v>69</v>
      </c>
      <c r="B62" s="1" t="s">
        <v>187</v>
      </c>
      <c r="C62" s="1" t="s">
        <v>294</v>
      </c>
      <c r="D62" s="6">
        <v>247</v>
      </c>
    </row>
    <row r="63" spans="1:4" x14ac:dyDescent="0.25">
      <c r="A63" s="9" t="s">
        <v>69</v>
      </c>
      <c r="B63" s="1" t="s">
        <v>187</v>
      </c>
      <c r="C63" s="1" t="s">
        <v>291</v>
      </c>
      <c r="D63" s="6">
        <v>11</v>
      </c>
    </row>
    <row r="64" spans="1:4" x14ac:dyDescent="0.25">
      <c r="A64" s="9" t="s">
        <v>69</v>
      </c>
      <c r="B64" s="1" t="s">
        <v>188</v>
      </c>
      <c r="C64" s="1" t="s">
        <v>293</v>
      </c>
      <c r="D64" s="6">
        <v>10</v>
      </c>
    </row>
    <row r="65" spans="1:4" x14ac:dyDescent="0.25">
      <c r="A65" s="9" t="s">
        <v>69</v>
      </c>
      <c r="B65" s="1" t="s">
        <v>188</v>
      </c>
      <c r="C65" s="1" t="s">
        <v>288</v>
      </c>
      <c r="D65" s="6">
        <v>2</v>
      </c>
    </row>
    <row r="66" spans="1:4" x14ac:dyDescent="0.25">
      <c r="A66" s="9" t="s">
        <v>69</v>
      </c>
      <c r="B66" s="1" t="s">
        <v>188</v>
      </c>
      <c r="C66" s="1" t="s">
        <v>294</v>
      </c>
      <c r="D66" s="6">
        <v>64</v>
      </c>
    </row>
    <row r="67" spans="1:4" x14ac:dyDescent="0.25">
      <c r="A67" s="9" t="s">
        <v>69</v>
      </c>
      <c r="B67" s="1" t="s">
        <v>188</v>
      </c>
      <c r="C67" s="1" t="s">
        <v>291</v>
      </c>
      <c r="D67" s="6">
        <v>97</v>
      </c>
    </row>
    <row r="68" spans="1:4" x14ac:dyDescent="0.25">
      <c r="A68" s="9" t="s">
        <v>70</v>
      </c>
      <c r="B68" s="1" t="s">
        <v>187</v>
      </c>
      <c r="C68" s="1" t="s">
        <v>293</v>
      </c>
      <c r="D68" s="6">
        <v>96</v>
      </c>
    </row>
    <row r="69" spans="1:4" x14ac:dyDescent="0.25">
      <c r="A69" s="9" t="s">
        <v>70</v>
      </c>
      <c r="B69" s="1" t="s">
        <v>187</v>
      </c>
      <c r="C69" s="1" t="s">
        <v>288</v>
      </c>
      <c r="D69" s="6">
        <v>35</v>
      </c>
    </row>
    <row r="70" spans="1:4" x14ac:dyDescent="0.25">
      <c r="A70" s="9" t="s">
        <v>70</v>
      </c>
      <c r="B70" s="1" t="s">
        <v>187</v>
      </c>
      <c r="C70" s="1" t="s">
        <v>294</v>
      </c>
      <c r="D70" s="6">
        <v>248</v>
      </c>
    </row>
    <row r="71" spans="1:4" x14ac:dyDescent="0.25">
      <c r="A71" s="9" t="s">
        <v>70</v>
      </c>
      <c r="B71" s="1" t="s">
        <v>187</v>
      </c>
      <c r="C71" s="1" t="s">
        <v>291</v>
      </c>
      <c r="D71" s="6">
        <v>10</v>
      </c>
    </row>
    <row r="72" spans="1:4" x14ac:dyDescent="0.25">
      <c r="A72" s="9" t="s">
        <v>70</v>
      </c>
      <c r="B72" s="1" t="s">
        <v>188</v>
      </c>
      <c r="C72" s="1" t="s">
        <v>293</v>
      </c>
      <c r="D72" s="6">
        <v>6</v>
      </c>
    </row>
    <row r="73" spans="1:4" x14ac:dyDescent="0.25">
      <c r="A73" s="9" t="s">
        <v>70</v>
      </c>
      <c r="B73" s="1" t="s">
        <v>188</v>
      </c>
      <c r="C73" s="1" t="s">
        <v>288</v>
      </c>
      <c r="D73" s="6">
        <v>0</v>
      </c>
    </row>
    <row r="74" spans="1:4" x14ac:dyDescent="0.25">
      <c r="A74" s="9" t="s">
        <v>70</v>
      </c>
      <c r="B74" s="1" t="s">
        <v>188</v>
      </c>
      <c r="C74" s="1" t="s">
        <v>294</v>
      </c>
      <c r="D74" s="6">
        <v>72</v>
      </c>
    </row>
    <row r="75" spans="1:4" x14ac:dyDescent="0.25">
      <c r="A75" s="9" t="s">
        <v>70</v>
      </c>
      <c r="B75" s="1" t="s">
        <v>188</v>
      </c>
      <c r="C75" s="1" t="s">
        <v>291</v>
      </c>
      <c r="D75" s="6">
        <v>128</v>
      </c>
    </row>
    <row r="76" spans="1:4" x14ac:dyDescent="0.25">
      <c r="A76" s="9" t="s">
        <v>71</v>
      </c>
      <c r="B76" s="1" t="s">
        <v>187</v>
      </c>
      <c r="C76" s="1" t="s">
        <v>293</v>
      </c>
      <c r="D76" s="6">
        <v>86</v>
      </c>
    </row>
    <row r="77" spans="1:4" x14ac:dyDescent="0.25">
      <c r="A77" s="9" t="s">
        <v>71</v>
      </c>
      <c r="B77" s="1" t="s">
        <v>187</v>
      </c>
      <c r="C77" s="1" t="s">
        <v>288</v>
      </c>
      <c r="D77" s="6">
        <v>34</v>
      </c>
    </row>
    <row r="78" spans="1:4" x14ac:dyDescent="0.25">
      <c r="A78" s="9" t="s">
        <v>71</v>
      </c>
      <c r="B78" s="1" t="s">
        <v>187</v>
      </c>
      <c r="C78" s="1" t="s">
        <v>294</v>
      </c>
      <c r="D78" s="6">
        <v>220</v>
      </c>
    </row>
    <row r="79" spans="1:4" x14ac:dyDescent="0.25">
      <c r="A79" s="9" t="s">
        <v>71</v>
      </c>
      <c r="B79" s="1" t="s">
        <v>187</v>
      </c>
      <c r="C79" s="1" t="s">
        <v>291</v>
      </c>
      <c r="D79" s="6">
        <v>13</v>
      </c>
    </row>
    <row r="80" spans="1:4" x14ac:dyDescent="0.25">
      <c r="A80" s="9" t="s">
        <v>71</v>
      </c>
      <c r="B80" s="1" t="s">
        <v>188</v>
      </c>
      <c r="C80" s="1" t="s">
        <v>293</v>
      </c>
      <c r="D80" s="6">
        <v>5</v>
      </c>
    </row>
    <row r="81" spans="1:4" x14ac:dyDescent="0.25">
      <c r="A81" s="9" t="s">
        <v>71</v>
      </c>
      <c r="B81" s="1" t="s">
        <v>188</v>
      </c>
      <c r="C81" s="1" t="s">
        <v>288</v>
      </c>
      <c r="D81" s="6">
        <v>6</v>
      </c>
    </row>
    <row r="82" spans="1:4" x14ac:dyDescent="0.25">
      <c r="A82" s="9" t="s">
        <v>71</v>
      </c>
      <c r="B82" s="1" t="s">
        <v>188</v>
      </c>
      <c r="C82" s="1" t="s">
        <v>294</v>
      </c>
      <c r="D82" s="6">
        <v>64</v>
      </c>
    </row>
    <row r="83" spans="1:4" x14ac:dyDescent="0.25">
      <c r="A83" s="9" t="s">
        <v>71</v>
      </c>
      <c r="B83" s="1" t="s">
        <v>188</v>
      </c>
      <c r="C83" s="1" t="s">
        <v>291</v>
      </c>
      <c r="D83" s="6">
        <v>111</v>
      </c>
    </row>
    <row r="84" spans="1:4" x14ac:dyDescent="0.25">
      <c r="A84" s="9" t="s">
        <v>72</v>
      </c>
      <c r="B84" s="1" t="s">
        <v>187</v>
      </c>
      <c r="C84" s="1" t="s">
        <v>293</v>
      </c>
      <c r="D84" s="6">
        <v>69</v>
      </c>
    </row>
    <row r="85" spans="1:4" x14ac:dyDescent="0.25">
      <c r="A85" s="9" t="s">
        <v>72</v>
      </c>
      <c r="B85" s="1" t="s">
        <v>187</v>
      </c>
      <c r="C85" s="1" t="s">
        <v>288</v>
      </c>
      <c r="D85" s="6">
        <v>32</v>
      </c>
    </row>
    <row r="86" spans="1:4" x14ac:dyDescent="0.25">
      <c r="A86" s="9" t="s">
        <v>72</v>
      </c>
      <c r="B86" s="1" t="s">
        <v>187</v>
      </c>
      <c r="C86" s="1" t="s">
        <v>294</v>
      </c>
      <c r="D86" s="6">
        <v>243</v>
      </c>
    </row>
    <row r="87" spans="1:4" x14ac:dyDescent="0.25">
      <c r="A87" s="9" t="s">
        <v>72</v>
      </c>
      <c r="B87" s="1" t="s">
        <v>187</v>
      </c>
      <c r="C87" s="1" t="s">
        <v>291</v>
      </c>
      <c r="D87" s="6">
        <v>28</v>
      </c>
    </row>
    <row r="88" spans="1:4" x14ac:dyDescent="0.25">
      <c r="A88" s="9" t="s">
        <v>72</v>
      </c>
      <c r="B88" s="1" t="s">
        <v>188</v>
      </c>
      <c r="C88" s="1" t="s">
        <v>293</v>
      </c>
      <c r="D88" s="6">
        <v>6</v>
      </c>
    </row>
    <row r="89" spans="1:4" x14ac:dyDescent="0.25">
      <c r="A89" s="9" t="s">
        <v>72</v>
      </c>
      <c r="B89" s="1" t="s">
        <v>188</v>
      </c>
      <c r="C89" s="1" t="s">
        <v>288</v>
      </c>
      <c r="D89" s="6">
        <v>5</v>
      </c>
    </row>
    <row r="90" spans="1:4" x14ac:dyDescent="0.25">
      <c r="A90" s="9" t="s">
        <v>72</v>
      </c>
      <c r="B90" s="1" t="s">
        <v>188</v>
      </c>
      <c r="C90" s="1" t="s">
        <v>294</v>
      </c>
      <c r="D90" s="6">
        <v>90</v>
      </c>
    </row>
    <row r="91" spans="1:4" x14ac:dyDescent="0.25">
      <c r="A91" s="9" t="s">
        <v>72</v>
      </c>
      <c r="B91" s="1" t="s">
        <v>188</v>
      </c>
      <c r="C91" s="1" t="s">
        <v>291</v>
      </c>
      <c r="D91" s="6">
        <v>114</v>
      </c>
    </row>
    <row r="92" spans="1:4" x14ac:dyDescent="0.25">
      <c r="A92" s="9" t="s">
        <v>73</v>
      </c>
      <c r="B92" s="1" t="s">
        <v>187</v>
      </c>
      <c r="C92" s="1" t="s">
        <v>293</v>
      </c>
      <c r="D92" s="6">
        <v>71</v>
      </c>
    </row>
    <row r="93" spans="1:4" x14ac:dyDescent="0.25">
      <c r="A93" s="9" t="s">
        <v>73</v>
      </c>
      <c r="B93" s="1" t="s">
        <v>187</v>
      </c>
      <c r="C93" s="1" t="s">
        <v>288</v>
      </c>
      <c r="D93" s="6">
        <v>44</v>
      </c>
    </row>
    <row r="94" spans="1:4" x14ac:dyDescent="0.25">
      <c r="A94" s="9" t="s">
        <v>73</v>
      </c>
      <c r="B94" s="1" t="s">
        <v>187</v>
      </c>
      <c r="C94" s="1" t="s">
        <v>294</v>
      </c>
      <c r="D94" s="6">
        <v>207</v>
      </c>
    </row>
    <row r="95" spans="1:4" x14ac:dyDescent="0.25">
      <c r="A95" s="9" t="s">
        <v>73</v>
      </c>
      <c r="B95" s="1" t="s">
        <v>187</v>
      </c>
      <c r="C95" s="1" t="s">
        <v>291</v>
      </c>
      <c r="D95" s="6">
        <v>22</v>
      </c>
    </row>
    <row r="96" spans="1:4" x14ac:dyDescent="0.25">
      <c r="A96" s="9" t="s">
        <v>73</v>
      </c>
      <c r="B96" s="1" t="s">
        <v>188</v>
      </c>
      <c r="C96" s="1" t="s">
        <v>293</v>
      </c>
      <c r="D96" s="6">
        <v>8</v>
      </c>
    </row>
    <row r="97" spans="1:4" x14ac:dyDescent="0.25">
      <c r="A97" s="9" t="s">
        <v>73</v>
      </c>
      <c r="B97" s="1" t="s">
        <v>188</v>
      </c>
      <c r="C97" s="1" t="s">
        <v>288</v>
      </c>
      <c r="D97" s="6">
        <v>3</v>
      </c>
    </row>
    <row r="98" spans="1:4" x14ac:dyDescent="0.25">
      <c r="A98" s="9" t="s">
        <v>73</v>
      </c>
      <c r="B98" s="1" t="s">
        <v>188</v>
      </c>
      <c r="C98" s="1" t="s">
        <v>294</v>
      </c>
      <c r="D98" s="6">
        <v>76</v>
      </c>
    </row>
    <row r="99" spans="1:4" x14ac:dyDescent="0.25">
      <c r="A99" s="9" t="s">
        <v>73</v>
      </c>
      <c r="B99" s="1" t="s">
        <v>188</v>
      </c>
      <c r="C99" s="1" t="s">
        <v>291</v>
      </c>
      <c r="D99" s="6">
        <v>101</v>
      </c>
    </row>
    <row r="100" spans="1:4" x14ac:dyDescent="0.25">
      <c r="A100" s="9" t="s">
        <v>74</v>
      </c>
      <c r="B100" s="1" t="s">
        <v>187</v>
      </c>
      <c r="C100" s="1" t="s">
        <v>293</v>
      </c>
      <c r="D100" s="6">
        <v>58</v>
      </c>
    </row>
    <row r="101" spans="1:4" x14ac:dyDescent="0.25">
      <c r="A101" s="9" t="s">
        <v>74</v>
      </c>
      <c r="B101" s="1" t="s">
        <v>187</v>
      </c>
      <c r="C101" s="1" t="s">
        <v>288</v>
      </c>
      <c r="D101" s="6">
        <v>38</v>
      </c>
    </row>
    <row r="102" spans="1:4" x14ac:dyDescent="0.25">
      <c r="A102" s="9" t="s">
        <v>74</v>
      </c>
      <c r="B102" s="1" t="s">
        <v>187</v>
      </c>
      <c r="C102" s="1" t="s">
        <v>294</v>
      </c>
      <c r="D102" s="6">
        <v>229</v>
      </c>
    </row>
    <row r="103" spans="1:4" x14ac:dyDescent="0.25">
      <c r="A103" s="9" t="s">
        <v>74</v>
      </c>
      <c r="B103" s="1" t="s">
        <v>187</v>
      </c>
      <c r="C103" s="1" t="s">
        <v>291</v>
      </c>
      <c r="D103" s="6">
        <v>27</v>
      </c>
    </row>
    <row r="104" spans="1:4" x14ac:dyDescent="0.25">
      <c r="A104" s="9" t="s">
        <v>74</v>
      </c>
      <c r="B104" s="1" t="s">
        <v>188</v>
      </c>
      <c r="C104" s="1" t="s">
        <v>293</v>
      </c>
      <c r="D104" s="6">
        <v>6</v>
      </c>
    </row>
    <row r="105" spans="1:4" x14ac:dyDescent="0.25">
      <c r="A105" s="9" t="s">
        <v>74</v>
      </c>
      <c r="B105" s="1" t="s">
        <v>188</v>
      </c>
      <c r="C105" s="1" t="s">
        <v>288</v>
      </c>
      <c r="D105" s="6">
        <v>2</v>
      </c>
    </row>
    <row r="106" spans="1:4" x14ac:dyDescent="0.25">
      <c r="A106" s="9" t="s">
        <v>74</v>
      </c>
      <c r="B106" s="1" t="s">
        <v>188</v>
      </c>
      <c r="C106" s="1" t="s">
        <v>294</v>
      </c>
      <c r="D106" s="6">
        <v>69</v>
      </c>
    </row>
    <row r="107" spans="1:4" x14ac:dyDescent="0.25">
      <c r="A107" s="9" t="s">
        <v>74</v>
      </c>
      <c r="B107" s="1" t="s">
        <v>188</v>
      </c>
      <c r="C107" s="1" t="s">
        <v>291</v>
      </c>
      <c r="D107" s="6">
        <v>103</v>
      </c>
    </row>
    <row r="108" spans="1:4" x14ac:dyDescent="0.25">
      <c r="A108" s="9" t="s">
        <v>75</v>
      </c>
      <c r="B108" s="1" t="s">
        <v>187</v>
      </c>
      <c r="C108" s="1" t="s">
        <v>293</v>
      </c>
      <c r="D108" s="6">
        <v>59</v>
      </c>
    </row>
    <row r="109" spans="1:4" x14ac:dyDescent="0.25">
      <c r="A109" s="9" t="s">
        <v>75</v>
      </c>
      <c r="B109" s="1" t="s">
        <v>187</v>
      </c>
      <c r="C109" s="1" t="s">
        <v>288</v>
      </c>
      <c r="D109" s="6">
        <v>33</v>
      </c>
    </row>
    <row r="110" spans="1:4" x14ac:dyDescent="0.25">
      <c r="A110" s="9" t="s">
        <v>75</v>
      </c>
      <c r="B110" s="1" t="s">
        <v>187</v>
      </c>
      <c r="C110" s="1" t="s">
        <v>294</v>
      </c>
      <c r="D110" s="6">
        <v>203</v>
      </c>
    </row>
    <row r="111" spans="1:4" x14ac:dyDescent="0.25">
      <c r="A111" s="9" t="s">
        <v>75</v>
      </c>
      <c r="B111" s="1" t="s">
        <v>187</v>
      </c>
      <c r="C111" s="1" t="s">
        <v>291</v>
      </c>
      <c r="D111" s="6">
        <v>21</v>
      </c>
    </row>
    <row r="112" spans="1:4" x14ac:dyDescent="0.25">
      <c r="A112" s="9" t="s">
        <v>75</v>
      </c>
      <c r="B112" s="1" t="s">
        <v>188</v>
      </c>
      <c r="C112" s="1" t="s">
        <v>293</v>
      </c>
      <c r="D112" s="6">
        <v>7</v>
      </c>
    </row>
    <row r="113" spans="1:4" x14ac:dyDescent="0.25">
      <c r="A113" s="9" t="s">
        <v>75</v>
      </c>
      <c r="B113" s="1" t="s">
        <v>188</v>
      </c>
      <c r="C113" s="1" t="s">
        <v>288</v>
      </c>
      <c r="D113" s="6">
        <v>3</v>
      </c>
    </row>
    <row r="114" spans="1:4" x14ac:dyDescent="0.25">
      <c r="A114" s="9" t="s">
        <v>75</v>
      </c>
      <c r="B114" s="1" t="s">
        <v>188</v>
      </c>
      <c r="C114" s="1" t="s">
        <v>294</v>
      </c>
      <c r="D114" s="6">
        <v>53</v>
      </c>
    </row>
    <row r="115" spans="1:4" x14ac:dyDescent="0.25">
      <c r="A115" s="9" t="s">
        <v>75</v>
      </c>
      <c r="B115" s="1" t="s">
        <v>188</v>
      </c>
      <c r="C115" s="1" t="s">
        <v>291</v>
      </c>
      <c r="D115" s="6">
        <v>108</v>
      </c>
    </row>
    <row r="116" spans="1:4" x14ac:dyDescent="0.25">
      <c r="A116" s="9" t="s">
        <v>76</v>
      </c>
      <c r="B116" s="1" t="s">
        <v>187</v>
      </c>
      <c r="C116" s="1" t="s">
        <v>293</v>
      </c>
      <c r="D116" s="6">
        <v>72</v>
      </c>
    </row>
    <row r="117" spans="1:4" x14ac:dyDescent="0.25">
      <c r="A117" s="9" t="s">
        <v>76</v>
      </c>
      <c r="B117" s="1" t="s">
        <v>187</v>
      </c>
      <c r="C117" s="1" t="s">
        <v>288</v>
      </c>
      <c r="D117" s="6">
        <v>32</v>
      </c>
    </row>
    <row r="118" spans="1:4" x14ac:dyDescent="0.25">
      <c r="A118" s="9" t="s">
        <v>76</v>
      </c>
      <c r="B118" s="1" t="s">
        <v>187</v>
      </c>
      <c r="C118" s="1" t="s">
        <v>294</v>
      </c>
      <c r="D118" s="6">
        <v>153</v>
      </c>
    </row>
    <row r="119" spans="1:4" x14ac:dyDescent="0.25">
      <c r="A119" s="9" t="s">
        <v>76</v>
      </c>
      <c r="B119" s="1" t="s">
        <v>187</v>
      </c>
      <c r="C119" s="1" t="s">
        <v>291</v>
      </c>
      <c r="D119" s="6">
        <v>31</v>
      </c>
    </row>
    <row r="120" spans="1:4" x14ac:dyDescent="0.25">
      <c r="A120" s="9" t="s">
        <v>76</v>
      </c>
      <c r="B120" s="1" t="s">
        <v>188</v>
      </c>
      <c r="C120" s="1" t="s">
        <v>293</v>
      </c>
      <c r="D120" s="6">
        <v>8</v>
      </c>
    </row>
    <row r="121" spans="1:4" x14ac:dyDescent="0.25">
      <c r="A121" s="9" t="s">
        <v>76</v>
      </c>
      <c r="B121" s="1" t="s">
        <v>188</v>
      </c>
      <c r="C121" s="1" t="s">
        <v>288</v>
      </c>
      <c r="D121" s="6">
        <v>6</v>
      </c>
    </row>
    <row r="122" spans="1:4" x14ac:dyDescent="0.25">
      <c r="A122" s="9" t="s">
        <v>76</v>
      </c>
      <c r="B122" s="1" t="s">
        <v>188</v>
      </c>
      <c r="C122" s="1" t="s">
        <v>294</v>
      </c>
      <c r="D122" s="6">
        <v>47</v>
      </c>
    </row>
    <row r="123" spans="1:4" x14ac:dyDescent="0.25">
      <c r="A123" s="9" t="s">
        <v>76</v>
      </c>
      <c r="B123" s="1" t="s">
        <v>188</v>
      </c>
      <c r="C123" s="1" t="s">
        <v>291</v>
      </c>
      <c r="D123" s="6">
        <v>66</v>
      </c>
    </row>
    <row r="124" spans="1:4" x14ac:dyDescent="0.25">
      <c r="A124" s="9" t="s">
        <v>77</v>
      </c>
      <c r="B124" s="1" t="s">
        <v>187</v>
      </c>
      <c r="C124" s="1" t="s">
        <v>293</v>
      </c>
      <c r="D124" s="6">
        <v>81</v>
      </c>
    </row>
    <row r="125" spans="1:4" x14ac:dyDescent="0.25">
      <c r="A125" s="9" t="s">
        <v>77</v>
      </c>
      <c r="B125" s="1" t="s">
        <v>187</v>
      </c>
      <c r="C125" s="1" t="s">
        <v>288</v>
      </c>
      <c r="D125" s="6">
        <v>29</v>
      </c>
    </row>
    <row r="126" spans="1:4" x14ac:dyDescent="0.25">
      <c r="A126" s="9" t="s">
        <v>77</v>
      </c>
      <c r="B126" s="1" t="s">
        <v>187</v>
      </c>
      <c r="C126" s="1" t="s">
        <v>294</v>
      </c>
      <c r="D126" s="6">
        <v>147</v>
      </c>
    </row>
    <row r="127" spans="1:4" x14ac:dyDescent="0.25">
      <c r="A127" s="9" t="s">
        <v>77</v>
      </c>
      <c r="B127" s="1" t="s">
        <v>187</v>
      </c>
      <c r="C127" s="1" t="s">
        <v>291</v>
      </c>
      <c r="D127" s="6">
        <v>26</v>
      </c>
    </row>
    <row r="128" spans="1:4" x14ac:dyDescent="0.25">
      <c r="A128" s="9" t="s">
        <v>77</v>
      </c>
      <c r="B128" s="1" t="s">
        <v>188</v>
      </c>
      <c r="C128" s="1" t="s">
        <v>293</v>
      </c>
      <c r="D128" s="6">
        <v>5</v>
      </c>
    </row>
    <row r="129" spans="1:4" x14ac:dyDescent="0.25">
      <c r="A129" s="9" t="s">
        <v>77</v>
      </c>
      <c r="B129" s="1" t="s">
        <v>188</v>
      </c>
      <c r="C129" s="1" t="s">
        <v>288</v>
      </c>
      <c r="D129" s="6">
        <v>2</v>
      </c>
    </row>
    <row r="130" spans="1:4" x14ac:dyDescent="0.25">
      <c r="A130" s="9" t="s">
        <v>77</v>
      </c>
      <c r="B130" s="1" t="s">
        <v>188</v>
      </c>
      <c r="C130" s="1" t="s">
        <v>294</v>
      </c>
      <c r="D130" s="6">
        <v>42</v>
      </c>
    </row>
    <row r="131" spans="1:4" x14ac:dyDescent="0.25">
      <c r="A131" s="9" t="s">
        <v>77</v>
      </c>
      <c r="B131" s="1" t="s">
        <v>188</v>
      </c>
      <c r="C131" s="1" t="s">
        <v>291</v>
      </c>
      <c r="D131" s="6">
        <v>81</v>
      </c>
    </row>
    <row r="132" spans="1:4" x14ac:dyDescent="0.25">
      <c r="A132" s="9" t="s">
        <v>78</v>
      </c>
      <c r="B132" s="1" t="s">
        <v>187</v>
      </c>
      <c r="C132" s="1" t="s">
        <v>293</v>
      </c>
      <c r="D132" s="6">
        <v>63</v>
      </c>
    </row>
    <row r="133" spans="1:4" x14ac:dyDescent="0.25">
      <c r="A133" s="9" t="s">
        <v>78</v>
      </c>
      <c r="B133" s="1" t="s">
        <v>187</v>
      </c>
      <c r="C133" s="1" t="s">
        <v>288</v>
      </c>
      <c r="D133" s="6">
        <v>33</v>
      </c>
    </row>
    <row r="134" spans="1:4" x14ac:dyDescent="0.25">
      <c r="A134" s="9" t="s">
        <v>78</v>
      </c>
      <c r="B134" s="1" t="s">
        <v>187</v>
      </c>
      <c r="C134" s="1" t="s">
        <v>294</v>
      </c>
      <c r="D134" s="6">
        <v>121</v>
      </c>
    </row>
    <row r="135" spans="1:4" x14ac:dyDescent="0.25">
      <c r="A135" s="9" t="s">
        <v>78</v>
      </c>
      <c r="B135" s="1" t="s">
        <v>187</v>
      </c>
      <c r="C135" s="1" t="s">
        <v>291</v>
      </c>
      <c r="D135" s="6">
        <v>26</v>
      </c>
    </row>
    <row r="136" spans="1:4" x14ac:dyDescent="0.25">
      <c r="A136" s="9" t="s">
        <v>78</v>
      </c>
      <c r="B136" s="1" t="s">
        <v>188</v>
      </c>
      <c r="C136" s="1" t="s">
        <v>293</v>
      </c>
      <c r="D136" s="6">
        <v>1</v>
      </c>
    </row>
    <row r="137" spans="1:4" x14ac:dyDescent="0.25">
      <c r="A137" s="9" t="s">
        <v>78</v>
      </c>
      <c r="B137" s="1" t="s">
        <v>188</v>
      </c>
      <c r="C137" s="1" t="s">
        <v>288</v>
      </c>
      <c r="D137" s="6">
        <v>1</v>
      </c>
    </row>
    <row r="138" spans="1:4" x14ac:dyDescent="0.25">
      <c r="A138" s="9" t="s">
        <v>78</v>
      </c>
      <c r="B138" s="1" t="s">
        <v>188</v>
      </c>
      <c r="C138" s="1" t="s">
        <v>294</v>
      </c>
      <c r="D138" s="6">
        <v>40</v>
      </c>
    </row>
    <row r="139" spans="1:4" x14ac:dyDescent="0.25">
      <c r="A139" s="9" t="s">
        <v>78</v>
      </c>
      <c r="B139" s="1" t="s">
        <v>188</v>
      </c>
      <c r="C139" s="1" t="s">
        <v>291</v>
      </c>
      <c r="D139" s="6">
        <v>59</v>
      </c>
    </row>
    <row r="140" spans="1:4" x14ac:dyDescent="0.25">
      <c r="A140" s="9" t="s">
        <v>79</v>
      </c>
      <c r="B140" s="1" t="s">
        <v>187</v>
      </c>
      <c r="C140" s="1" t="s">
        <v>293</v>
      </c>
      <c r="D140" s="6">
        <v>69</v>
      </c>
    </row>
    <row r="141" spans="1:4" x14ac:dyDescent="0.25">
      <c r="A141" s="9" t="s">
        <v>79</v>
      </c>
      <c r="B141" s="1" t="s">
        <v>187</v>
      </c>
      <c r="C141" s="1" t="s">
        <v>288</v>
      </c>
      <c r="D141" s="6">
        <v>31</v>
      </c>
    </row>
    <row r="142" spans="1:4" x14ac:dyDescent="0.25">
      <c r="A142" s="9" t="s">
        <v>79</v>
      </c>
      <c r="B142" s="1" t="s">
        <v>187</v>
      </c>
      <c r="C142" s="1" t="s">
        <v>294</v>
      </c>
      <c r="D142" s="6">
        <v>103</v>
      </c>
    </row>
    <row r="143" spans="1:4" x14ac:dyDescent="0.25">
      <c r="A143" s="9" t="s">
        <v>79</v>
      </c>
      <c r="B143" s="1" t="s">
        <v>187</v>
      </c>
      <c r="C143" s="1" t="s">
        <v>291</v>
      </c>
      <c r="D143" s="6">
        <v>26</v>
      </c>
    </row>
    <row r="144" spans="1:4" x14ac:dyDescent="0.25">
      <c r="A144" s="9" t="s">
        <v>79</v>
      </c>
      <c r="B144" s="1" t="s">
        <v>188</v>
      </c>
      <c r="C144" s="1" t="s">
        <v>293</v>
      </c>
      <c r="D144" s="6">
        <v>2</v>
      </c>
    </row>
    <row r="145" spans="1:4" x14ac:dyDescent="0.25">
      <c r="A145" s="9" t="s">
        <v>79</v>
      </c>
      <c r="B145" s="1" t="s">
        <v>188</v>
      </c>
      <c r="C145" s="1" t="s">
        <v>288</v>
      </c>
      <c r="D145" s="6">
        <v>6</v>
      </c>
    </row>
    <row r="146" spans="1:4" x14ac:dyDescent="0.25">
      <c r="A146" s="9" t="s">
        <v>79</v>
      </c>
      <c r="B146" s="1" t="s">
        <v>188</v>
      </c>
      <c r="C146" s="1" t="s">
        <v>294</v>
      </c>
      <c r="D146" s="6">
        <v>34</v>
      </c>
    </row>
    <row r="147" spans="1:4" x14ac:dyDescent="0.25">
      <c r="A147" s="9" t="s">
        <v>79</v>
      </c>
      <c r="B147" s="1" t="s">
        <v>188</v>
      </c>
      <c r="C147" s="1" t="s">
        <v>291</v>
      </c>
      <c r="D147" s="6">
        <v>75</v>
      </c>
    </row>
    <row r="148" spans="1:4" x14ac:dyDescent="0.25">
      <c r="A148" s="9" t="s">
        <v>80</v>
      </c>
      <c r="B148" s="1" t="s">
        <v>187</v>
      </c>
      <c r="C148" s="1" t="s">
        <v>293</v>
      </c>
      <c r="D148" s="6">
        <v>73</v>
      </c>
    </row>
    <row r="149" spans="1:4" x14ac:dyDescent="0.25">
      <c r="A149" s="9" t="s">
        <v>80</v>
      </c>
      <c r="B149" s="1" t="s">
        <v>187</v>
      </c>
      <c r="C149" s="1" t="s">
        <v>288</v>
      </c>
      <c r="D149" s="6">
        <v>29</v>
      </c>
    </row>
    <row r="150" spans="1:4" x14ac:dyDescent="0.25">
      <c r="A150" s="9" t="s">
        <v>80</v>
      </c>
      <c r="B150" s="1" t="s">
        <v>187</v>
      </c>
      <c r="C150" s="1" t="s">
        <v>294</v>
      </c>
      <c r="D150" s="6">
        <v>92</v>
      </c>
    </row>
    <row r="151" spans="1:4" x14ac:dyDescent="0.25">
      <c r="A151" s="9" t="s">
        <v>80</v>
      </c>
      <c r="B151" s="1" t="s">
        <v>187</v>
      </c>
      <c r="C151" s="1" t="s">
        <v>291</v>
      </c>
      <c r="D151" s="6">
        <v>30</v>
      </c>
    </row>
    <row r="152" spans="1:4" x14ac:dyDescent="0.25">
      <c r="A152" s="9" t="s">
        <v>80</v>
      </c>
      <c r="B152" s="1" t="s">
        <v>188</v>
      </c>
      <c r="C152" s="1" t="s">
        <v>293</v>
      </c>
      <c r="D152" s="6">
        <v>7</v>
      </c>
    </row>
    <row r="153" spans="1:4" x14ac:dyDescent="0.25">
      <c r="A153" s="9" t="s">
        <v>80</v>
      </c>
      <c r="B153" s="1" t="s">
        <v>188</v>
      </c>
      <c r="C153" s="1" t="s">
        <v>288</v>
      </c>
      <c r="D153" s="6">
        <v>1</v>
      </c>
    </row>
    <row r="154" spans="1:4" x14ac:dyDescent="0.25">
      <c r="A154" s="9" t="s">
        <v>80</v>
      </c>
      <c r="B154" s="1" t="s">
        <v>188</v>
      </c>
      <c r="C154" s="1" t="s">
        <v>294</v>
      </c>
      <c r="D154" s="6">
        <v>43</v>
      </c>
    </row>
    <row r="155" spans="1:4" x14ac:dyDescent="0.25">
      <c r="A155" s="9" t="s">
        <v>80</v>
      </c>
      <c r="B155" s="1" t="s">
        <v>188</v>
      </c>
      <c r="C155" s="1" t="s">
        <v>291</v>
      </c>
      <c r="D155" s="6">
        <v>70</v>
      </c>
    </row>
    <row r="156" spans="1:4" x14ac:dyDescent="0.25">
      <c r="A156" s="9" t="s">
        <v>81</v>
      </c>
      <c r="B156" s="1" t="s">
        <v>187</v>
      </c>
      <c r="C156" s="1" t="s">
        <v>293</v>
      </c>
      <c r="D156" s="6">
        <v>55</v>
      </c>
    </row>
    <row r="157" spans="1:4" x14ac:dyDescent="0.25">
      <c r="A157" s="9" t="s">
        <v>81</v>
      </c>
      <c r="B157" s="1" t="s">
        <v>187</v>
      </c>
      <c r="C157" s="1" t="s">
        <v>288</v>
      </c>
      <c r="D157" s="6">
        <v>32</v>
      </c>
    </row>
    <row r="158" spans="1:4" x14ac:dyDescent="0.25">
      <c r="A158" s="9" t="s">
        <v>81</v>
      </c>
      <c r="B158" s="1" t="s">
        <v>187</v>
      </c>
      <c r="C158" s="1" t="s">
        <v>294</v>
      </c>
      <c r="D158" s="6">
        <v>85</v>
      </c>
    </row>
    <row r="159" spans="1:4" x14ac:dyDescent="0.25">
      <c r="A159" s="9" t="s">
        <v>81</v>
      </c>
      <c r="B159" s="1" t="s">
        <v>187</v>
      </c>
      <c r="C159" s="1" t="s">
        <v>291</v>
      </c>
      <c r="D159" s="6">
        <v>21</v>
      </c>
    </row>
    <row r="160" spans="1:4" x14ac:dyDescent="0.25">
      <c r="A160" s="9" t="s">
        <v>81</v>
      </c>
      <c r="B160" s="1" t="s">
        <v>188</v>
      </c>
      <c r="C160" s="1" t="s">
        <v>293</v>
      </c>
      <c r="D160" s="6">
        <v>5</v>
      </c>
    </row>
    <row r="161" spans="1:4" x14ac:dyDescent="0.25">
      <c r="A161" s="9" t="s">
        <v>81</v>
      </c>
      <c r="B161" s="1" t="s">
        <v>188</v>
      </c>
      <c r="C161" s="1" t="s">
        <v>288</v>
      </c>
      <c r="D161" s="6">
        <v>5</v>
      </c>
    </row>
    <row r="162" spans="1:4" x14ac:dyDescent="0.25">
      <c r="A162" s="9" t="s">
        <v>81</v>
      </c>
      <c r="B162" s="1" t="s">
        <v>188</v>
      </c>
      <c r="C162" s="1" t="s">
        <v>294</v>
      </c>
      <c r="D162" s="6">
        <v>30</v>
      </c>
    </row>
    <row r="163" spans="1:4" x14ac:dyDescent="0.25">
      <c r="A163" s="9" t="s">
        <v>81</v>
      </c>
      <c r="B163" s="1" t="s">
        <v>188</v>
      </c>
      <c r="C163" s="1" t="s">
        <v>291</v>
      </c>
      <c r="D163" s="6">
        <v>47</v>
      </c>
    </row>
    <row r="164" spans="1:4" x14ac:dyDescent="0.25">
      <c r="A164" s="9" t="s">
        <v>82</v>
      </c>
      <c r="B164" s="1" t="s">
        <v>187</v>
      </c>
      <c r="C164" s="1" t="s">
        <v>293</v>
      </c>
      <c r="D164" s="6">
        <v>66</v>
      </c>
    </row>
    <row r="165" spans="1:4" x14ac:dyDescent="0.25">
      <c r="A165" s="9" t="s">
        <v>82</v>
      </c>
      <c r="B165" s="1" t="s">
        <v>187</v>
      </c>
      <c r="C165" s="1" t="s">
        <v>288</v>
      </c>
      <c r="D165" s="6">
        <v>26</v>
      </c>
    </row>
    <row r="166" spans="1:4" x14ac:dyDescent="0.25">
      <c r="A166" s="9" t="s">
        <v>82</v>
      </c>
      <c r="B166" s="1" t="s">
        <v>187</v>
      </c>
      <c r="C166" s="1" t="s">
        <v>294</v>
      </c>
      <c r="D166" s="6">
        <v>112</v>
      </c>
    </row>
    <row r="167" spans="1:4" x14ac:dyDescent="0.25">
      <c r="A167" s="9" t="s">
        <v>82</v>
      </c>
      <c r="B167" s="1" t="s">
        <v>187</v>
      </c>
      <c r="C167" s="1" t="s">
        <v>291</v>
      </c>
      <c r="D167" s="6">
        <v>33</v>
      </c>
    </row>
    <row r="168" spans="1:4" x14ac:dyDescent="0.25">
      <c r="A168" s="9" t="s">
        <v>82</v>
      </c>
      <c r="B168" s="1" t="s">
        <v>188</v>
      </c>
      <c r="C168" s="1" t="s">
        <v>293</v>
      </c>
      <c r="D168" s="6">
        <v>2</v>
      </c>
    </row>
    <row r="169" spans="1:4" x14ac:dyDescent="0.25">
      <c r="A169" s="9" t="s">
        <v>82</v>
      </c>
      <c r="B169" s="1" t="s">
        <v>188</v>
      </c>
      <c r="C169" s="1" t="s">
        <v>288</v>
      </c>
      <c r="D169" s="6">
        <v>3</v>
      </c>
    </row>
    <row r="170" spans="1:4" x14ac:dyDescent="0.25">
      <c r="A170" s="9" t="s">
        <v>82</v>
      </c>
      <c r="B170" s="1" t="s">
        <v>188</v>
      </c>
      <c r="C170" s="1" t="s">
        <v>294</v>
      </c>
      <c r="D170" s="6">
        <v>22</v>
      </c>
    </row>
    <row r="171" spans="1:4" x14ac:dyDescent="0.25">
      <c r="A171" s="9" t="s">
        <v>82</v>
      </c>
      <c r="B171" s="1" t="s">
        <v>188</v>
      </c>
      <c r="C171" s="1" t="s">
        <v>291</v>
      </c>
      <c r="D171" s="6">
        <v>60</v>
      </c>
    </row>
    <row r="172" spans="1:4" x14ac:dyDescent="0.25">
      <c r="A172" s="9" t="s">
        <v>83</v>
      </c>
      <c r="B172" s="1" t="s">
        <v>187</v>
      </c>
      <c r="C172" s="1" t="s">
        <v>293</v>
      </c>
      <c r="D172" s="6">
        <v>61</v>
      </c>
    </row>
    <row r="173" spans="1:4" x14ac:dyDescent="0.25">
      <c r="A173" s="9" t="s">
        <v>83</v>
      </c>
      <c r="B173" s="1" t="s">
        <v>187</v>
      </c>
      <c r="C173" s="1" t="s">
        <v>288</v>
      </c>
      <c r="D173" s="6">
        <v>40</v>
      </c>
    </row>
    <row r="174" spans="1:4" x14ac:dyDescent="0.25">
      <c r="A174" s="9" t="s">
        <v>83</v>
      </c>
      <c r="B174" s="1" t="s">
        <v>187</v>
      </c>
      <c r="C174" s="1" t="s">
        <v>294</v>
      </c>
      <c r="D174" s="6">
        <v>88</v>
      </c>
    </row>
    <row r="175" spans="1:4" x14ac:dyDescent="0.25">
      <c r="A175" s="9" t="s">
        <v>83</v>
      </c>
      <c r="B175" s="1" t="s">
        <v>187</v>
      </c>
      <c r="C175" s="1" t="s">
        <v>291</v>
      </c>
      <c r="D175" s="6">
        <v>23</v>
      </c>
    </row>
    <row r="176" spans="1:4" x14ac:dyDescent="0.25">
      <c r="A176" s="9" t="s">
        <v>83</v>
      </c>
      <c r="B176" s="1" t="s">
        <v>188</v>
      </c>
      <c r="C176" s="1" t="s">
        <v>293</v>
      </c>
      <c r="D176" s="6">
        <v>3</v>
      </c>
    </row>
    <row r="177" spans="1:4" x14ac:dyDescent="0.25">
      <c r="A177" s="9" t="s">
        <v>83</v>
      </c>
      <c r="B177" s="1" t="s">
        <v>188</v>
      </c>
      <c r="C177" s="1" t="s">
        <v>288</v>
      </c>
      <c r="D177" s="6">
        <v>6</v>
      </c>
    </row>
    <row r="178" spans="1:4" x14ac:dyDescent="0.25">
      <c r="A178" s="9" t="s">
        <v>83</v>
      </c>
      <c r="B178" s="1" t="s">
        <v>188</v>
      </c>
      <c r="C178" s="1" t="s">
        <v>294</v>
      </c>
      <c r="D178" s="6">
        <v>33</v>
      </c>
    </row>
    <row r="179" spans="1:4" x14ac:dyDescent="0.25">
      <c r="A179" s="9" t="s">
        <v>83</v>
      </c>
      <c r="B179" s="1" t="s">
        <v>188</v>
      </c>
      <c r="C179" s="1" t="s">
        <v>291</v>
      </c>
      <c r="D179" s="6">
        <v>44</v>
      </c>
    </row>
    <row r="180" spans="1:4" x14ac:dyDescent="0.25">
      <c r="A180" s="9" t="s">
        <v>84</v>
      </c>
      <c r="B180" s="1" t="s">
        <v>187</v>
      </c>
      <c r="C180" s="1" t="s">
        <v>293</v>
      </c>
      <c r="D180" s="6">
        <v>89</v>
      </c>
    </row>
    <row r="181" spans="1:4" x14ac:dyDescent="0.25">
      <c r="A181" s="9" t="s">
        <v>84</v>
      </c>
      <c r="B181" s="1" t="s">
        <v>187</v>
      </c>
      <c r="C181" s="1" t="s">
        <v>288</v>
      </c>
      <c r="D181" s="6">
        <v>39</v>
      </c>
    </row>
    <row r="182" spans="1:4" x14ac:dyDescent="0.25">
      <c r="A182" s="9" t="s">
        <v>84</v>
      </c>
      <c r="B182" s="1" t="s">
        <v>187</v>
      </c>
      <c r="C182" s="1" t="s">
        <v>294</v>
      </c>
      <c r="D182" s="6">
        <v>114</v>
      </c>
    </row>
    <row r="183" spans="1:4" x14ac:dyDescent="0.25">
      <c r="A183" s="9" t="s">
        <v>84</v>
      </c>
      <c r="B183" s="1" t="s">
        <v>187</v>
      </c>
      <c r="C183" s="1" t="s">
        <v>291</v>
      </c>
      <c r="D183" s="6">
        <v>19</v>
      </c>
    </row>
    <row r="184" spans="1:4" x14ac:dyDescent="0.25">
      <c r="A184" s="9" t="s">
        <v>84</v>
      </c>
      <c r="B184" s="1" t="s">
        <v>188</v>
      </c>
      <c r="C184" s="1" t="s">
        <v>293</v>
      </c>
      <c r="D184" s="6">
        <v>5</v>
      </c>
    </row>
    <row r="185" spans="1:4" x14ac:dyDescent="0.25">
      <c r="A185" s="9" t="s">
        <v>84</v>
      </c>
      <c r="B185" s="1" t="s">
        <v>188</v>
      </c>
      <c r="C185" s="1" t="s">
        <v>288</v>
      </c>
      <c r="D185" s="6">
        <v>3</v>
      </c>
    </row>
    <row r="186" spans="1:4" x14ac:dyDescent="0.25">
      <c r="A186" s="9" t="s">
        <v>84</v>
      </c>
      <c r="B186" s="1" t="s">
        <v>188</v>
      </c>
      <c r="C186" s="1" t="s">
        <v>294</v>
      </c>
      <c r="D186" s="6">
        <v>26</v>
      </c>
    </row>
    <row r="187" spans="1:4" x14ac:dyDescent="0.25">
      <c r="A187" s="9" t="s">
        <v>84</v>
      </c>
      <c r="B187" s="1" t="s">
        <v>188</v>
      </c>
      <c r="C187" s="1" t="s">
        <v>291</v>
      </c>
      <c r="D187" s="6">
        <v>57</v>
      </c>
    </row>
    <row r="188" spans="1:4" x14ac:dyDescent="0.25">
      <c r="A188" s="9"/>
    </row>
    <row r="189" spans="1:4" x14ac:dyDescent="0.25">
      <c r="A189" s="9"/>
    </row>
    <row r="190" spans="1:4" x14ac:dyDescent="0.25">
      <c r="A190" s="9"/>
    </row>
    <row r="191" spans="1:4" x14ac:dyDescent="0.25">
      <c r="A191" s="9"/>
    </row>
    <row r="192" spans="1:4"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54296875" defaultRowHeight="15" x14ac:dyDescent="0.25"/>
  <cols>
    <col min="1" max="1" width="8.08984375" customWidth="1"/>
    <col min="2" max="2" width="25.1796875" customWidth="1"/>
    <col min="3" max="3" width="12.81640625" customWidth="1"/>
    <col min="4" max="4" width="13" customWidth="1"/>
  </cols>
  <sheetData>
    <row r="1" spans="1:50" ht="21" x14ac:dyDescent="0.4">
      <c r="A1" s="27" t="s">
        <v>30</v>
      </c>
    </row>
    <row r="2" spans="1:50" x14ac:dyDescent="0.25">
      <c r="A2" s="9" t="s">
        <v>7</v>
      </c>
    </row>
    <row r="3" spans="1:50" x14ac:dyDescent="0.25">
      <c r="A3" s="28" t="s">
        <v>59</v>
      </c>
    </row>
    <row r="4" spans="1:50" ht="32.4" customHeight="1" x14ac:dyDescent="0.3">
      <c r="A4" s="10" t="s">
        <v>60</v>
      </c>
      <c r="B4" s="7" t="s">
        <v>295</v>
      </c>
      <c r="C4" s="7" t="s">
        <v>86</v>
      </c>
      <c r="D4" s="7" t="s">
        <v>87</v>
      </c>
    </row>
    <row r="5" spans="1:50" x14ac:dyDescent="0.25">
      <c r="A5" s="9" t="s">
        <v>74</v>
      </c>
      <c r="B5" s="12">
        <v>57.2</v>
      </c>
      <c r="C5" s="12">
        <v>53.1</v>
      </c>
      <c r="D5" s="12">
        <v>61.1</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75</v>
      </c>
      <c r="B6" s="12">
        <v>56.6</v>
      </c>
      <c r="C6" s="12">
        <v>52.3</v>
      </c>
      <c r="D6" s="12">
        <v>60.8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76</v>
      </c>
      <c r="B7" s="12">
        <v>58.8</v>
      </c>
      <c r="C7" s="12">
        <v>54.1</v>
      </c>
      <c r="D7" s="12">
        <v>63.3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77</v>
      </c>
      <c r="B8" s="12">
        <v>58.3</v>
      </c>
      <c r="C8" s="12">
        <v>53.6</v>
      </c>
      <c r="D8" s="12">
        <v>63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78</v>
      </c>
      <c r="B9" s="12">
        <v>61.3</v>
      </c>
      <c r="C9" s="12">
        <v>56.1</v>
      </c>
      <c r="D9" s="12">
        <v>66.3</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79</v>
      </c>
      <c r="B10" s="12">
        <v>57</v>
      </c>
      <c r="C10" s="12">
        <v>51.8</v>
      </c>
      <c r="D10" s="12">
        <v>62.1</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80</v>
      </c>
      <c r="B11" s="12">
        <v>56.2</v>
      </c>
      <c r="C11" s="12">
        <v>51</v>
      </c>
      <c r="D11" s="12">
        <v>61.3</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81</v>
      </c>
      <c r="B12" s="12">
        <v>60.7</v>
      </c>
      <c r="C12" s="12">
        <v>54.9</v>
      </c>
      <c r="D12" s="12">
        <v>66.2</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82</v>
      </c>
      <c r="B13" s="12">
        <v>57.8</v>
      </c>
      <c r="C13" s="12">
        <v>52.4</v>
      </c>
      <c r="D13" s="12">
        <v>63</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83</v>
      </c>
      <c r="B14" s="12">
        <v>59.6</v>
      </c>
      <c r="C14" s="12">
        <v>54</v>
      </c>
      <c r="D14" s="12">
        <v>64.900000000000006</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t="s">
        <v>84</v>
      </c>
      <c r="B15" s="12">
        <v>62.5</v>
      </c>
      <c r="C15" s="12">
        <v>57.3</v>
      </c>
      <c r="D15" s="12">
        <v>67.3</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54296875" defaultRowHeight="15" x14ac:dyDescent="0.25"/>
  <cols>
    <col min="1" max="1" width="8.08984375" customWidth="1"/>
    <col min="2" max="2" width="27.453125" customWidth="1"/>
    <col min="3" max="4" width="13.90625" customWidth="1"/>
  </cols>
  <sheetData>
    <row r="1" spans="1:50" ht="21" x14ac:dyDescent="0.4">
      <c r="A1" s="27" t="s">
        <v>32</v>
      </c>
    </row>
    <row r="2" spans="1:50" x14ac:dyDescent="0.25">
      <c r="A2" s="9" t="s">
        <v>7</v>
      </c>
    </row>
    <row r="3" spans="1:50" x14ac:dyDescent="0.25">
      <c r="A3" s="28" t="s">
        <v>59</v>
      </c>
    </row>
    <row r="4" spans="1:50" ht="34.200000000000003" customHeight="1" x14ac:dyDescent="0.3">
      <c r="A4" s="10" t="s">
        <v>60</v>
      </c>
      <c r="B4" s="7" t="s">
        <v>296</v>
      </c>
      <c r="C4" s="7" t="s">
        <v>86</v>
      </c>
      <c r="D4" s="7" t="s">
        <v>87</v>
      </c>
    </row>
    <row r="5" spans="1:50" x14ac:dyDescent="0.25">
      <c r="A5" s="9" t="s">
        <v>79</v>
      </c>
      <c r="B5" s="12">
        <v>95.1</v>
      </c>
      <c r="C5" s="12">
        <v>92.3</v>
      </c>
      <c r="D5" s="12">
        <v>96.9</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80</v>
      </c>
      <c r="B6" s="12">
        <v>97.3</v>
      </c>
      <c r="C6" s="12">
        <v>95</v>
      </c>
      <c r="D6" s="12">
        <v>98.6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81</v>
      </c>
      <c r="B7" s="12">
        <v>96.3</v>
      </c>
      <c r="C7" s="12">
        <v>93.3</v>
      </c>
      <c r="D7" s="12">
        <v>98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82</v>
      </c>
      <c r="B8" s="12">
        <v>98.1</v>
      </c>
      <c r="C8" s="12">
        <v>95.9</v>
      </c>
      <c r="D8" s="12">
        <v>99.1</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83</v>
      </c>
      <c r="B9" s="12">
        <v>97.6</v>
      </c>
      <c r="C9" s="12">
        <v>95</v>
      </c>
      <c r="D9" s="12">
        <v>98.8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84</v>
      </c>
      <c r="B10" s="12">
        <v>97.6</v>
      </c>
      <c r="C10" s="12">
        <v>95.3</v>
      </c>
      <c r="D10" s="12">
        <v>98.8</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workbookViewId="0"/>
  </sheetViews>
  <sheetFormatPr defaultColWidth="11.54296875" defaultRowHeight="15" x14ac:dyDescent="0.25"/>
  <cols>
    <col min="1" max="1" width="8.26953125" customWidth="1"/>
    <col min="2" max="2" width="40.54296875" bestFit="1" customWidth="1"/>
    <col min="3" max="3" width="13.36328125" customWidth="1"/>
    <col min="4" max="4" width="12.7265625" customWidth="1"/>
  </cols>
  <sheetData>
    <row r="1" spans="1:50" ht="21" x14ac:dyDescent="0.4">
      <c r="A1" s="27" t="s">
        <v>34</v>
      </c>
    </row>
    <row r="2" spans="1:50" x14ac:dyDescent="0.25">
      <c r="A2" s="9" t="s">
        <v>7</v>
      </c>
    </row>
    <row r="3" spans="1:50" x14ac:dyDescent="0.25">
      <c r="A3" s="28" t="s">
        <v>59</v>
      </c>
    </row>
    <row r="4" spans="1:50" x14ac:dyDescent="0.25">
      <c r="A4" s="28" t="s">
        <v>386</v>
      </c>
    </row>
    <row r="5" spans="1:50" ht="36" customHeight="1" x14ac:dyDescent="0.3">
      <c r="A5" s="10" t="s">
        <v>60</v>
      </c>
      <c r="B5" s="7" t="s">
        <v>297</v>
      </c>
      <c r="C5" s="7" t="s">
        <v>86</v>
      </c>
      <c r="D5" s="7" t="s">
        <v>87</v>
      </c>
    </row>
    <row r="6" spans="1:50" x14ac:dyDescent="0.25">
      <c r="A6" s="9" t="s">
        <v>79</v>
      </c>
      <c r="B6" s="12">
        <v>11.4</v>
      </c>
      <c r="C6" s="12">
        <v>8.5</v>
      </c>
      <c r="D6" s="12">
        <v>15.3</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15.7</v>
      </c>
      <c r="C7" s="12">
        <v>12.2</v>
      </c>
      <c r="D7" s="12">
        <v>19.899999999999999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10.9</v>
      </c>
      <c r="C8" s="12">
        <v>7.7</v>
      </c>
      <c r="D8" s="12">
        <v>15.2</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14.5</v>
      </c>
      <c r="C9" s="12">
        <v>11.1</v>
      </c>
      <c r="D9" s="12">
        <v>18.8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18.100000000000001</v>
      </c>
      <c r="C10" s="12">
        <v>14.1</v>
      </c>
      <c r="D10" s="12">
        <v>22.9</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16</v>
      </c>
      <c r="C11" s="12">
        <v>12.6</v>
      </c>
      <c r="D11" s="12">
        <v>20.3</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54296875" defaultRowHeight="15" x14ac:dyDescent="0.25"/>
  <cols>
    <col min="1" max="1" width="15.81640625" customWidth="1"/>
    <col min="2" max="2" width="22.08984375" customWidth="1"/>
    <col min="3" max="3" width="13.81640625" customWidth="1"/>
    <col min="4" max="4" width="13.36328125" customWidth="1"/>
  </cols>
  <sheetData>
    <row r="1" spans="1:50" ht="21" x14ac:dyDescent="0.4">
      <c r="A1" s="27" t="s">
        <v>36</v>
      </c>
    </row>
    <row r="2" spans="1:50" x14ac:dyDescent="0.25">
      <c r="A2" s="9" t="s">
        <v>7</v>
      </c>
    </row>
    <row r="3" spans="1:50" x14ac:dyDescent="0.25">
      <c r="A3" s="28" t="s">
        <v>59</v>
      </c>
    </row>
    <row r="4" spans="1:50" ht="33.6" customHeight="1" x14ac:dyDescent="0.3">
      <c r="A4" s="5" t="s">
        <v>298</v>
      </c>
      <c r="B4" s="7" t="s">
        <v>299</v>
      </c>
      <c r="C4" s="7" t="s">
        <v>86</v>
      </c>
      <c r="D4" s="7" t="s">
        <v>87</v>
      </c>
    </row>
    <row r="5" spans="1:50" x14ac:dyDescent="0.25">
      <c r="A5" s="9" t="s">
        <v>300</v>
      </c>
      <c r="B5" s="12">
        <v>13.2</v>
      </c>
      <c r="C5" s="12">
        <v>11.2</v>
      </c>
      <c r="D5" s="12">
        <v>15.6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301</v>
      </c>
      <c r="B6" s="12">
        <v>11.9</v>
      </c>
      <c r="C6" s="12">
        <v>9.3000000000000007</v>
      </c>
      <c r="D6" s="12">
        <v>14.9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302</v>
      </c>
      <c r="B7" s="12">
        <v>9.6999999999999993</v>
      </c>
      <c r="C7" s="12">
        <v>7.3</v>
      </c>
      <c r="D7" s="12">
        <v>12.8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303</v>
      </c>
      <c r="B8" s="12">
        <v>3.1</v>
      </c>
      <c r="C8" s="12">
        <v>1.6</v>
      </c>
      <c r="D8" s="12">
        <v>5.3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304</v>
      </c>
      <c r="B9" s="12">
        <v>3.6</v>
      </c>
      <c r="C9" s="12">
        <v>2.1</v>
      </c>
      <c r="D9" s="12">
        <v>5.7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305</v>
      </c>
      <c r="B10" s="12">
        <v>1.6</v>
      </c>
      <c r="C10" s="12">
        <v>0.7</v>
      </c>
      <c r="D10" s="12">
        <v>3.2</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306</v>
      </c>
      <c r="B11" s="12">
        <v>2</v>
      </c>
      <c r="C11" s="12">
        <v>1</v>
      </c>
      <c r="D11" s="12">
        <v>3.6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307</v>
      </c>
      <c r="B12" s="12">
        <v>2.6</v>
      </c>
      <c r="C12" s="12">
        <v>1.4</v>
      </c>
      <c r="D12" s="12">
        <v>4.4000000000000004</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308</v>
      </c>
      <c r="B13" s="12">
        <v>3</v>
      </c>
      <c r="C13" s="12">
        <v>1.6</v>
      </c>
      <c r="D13" s="12">
        <v>5.0999999999999996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309</v>
      </c>
      <c r="B14" s="12">
        <v>2.2000000000000002</v>
      </c>
      <c r="C14" s="12">
        <v>1</v>
      </c>
      <c r="D14" s="12">
        <v>4.0999999999999996</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54296875" defaultRowHeight="15" x14ac:dyDescent="0.25"/>
  <cols>
    <col min="1" max="1" width="7.54296875" customWidth="1"/>
    <col min="2" max="2" width="39.90625" bestFit="1" customWidth="1"/>
    <col min="3" max="3" width="14.26953125" customWidth="1"/>
    <col min="4" max="4" width="14.6328125" customWidth="1"/>
  </cols>
  <sheetData>
    <row r="1" spans="1:50" ht="21" x14ac:dyDescent="0.4">
      <c r="A1" s="27" t="s">
        <v>38</v>
      </c>
    </row>
    <row r="2" spans="1:50" x14ac:dyDescent="0.25">
      <c r="A2" s="9" t="s">
        <v>7</v>
      </c>
    </row>
    <row r="3" spans="1:50" x14ac:dyDescent="0.25">
      <c r="A3" s="28" t="s">
        <v>59</v>
      </c>
    </row>
    <row r="4" spans="1:50" ht="33.6" customHeight="1" x14ac:dyDescent="0.3">
      <c r="A4" s="10" t="s">
        <v>60</v>
      </c>
      <c r="B4" s="7" t="s">
        <v>310</v>
      </c>
      <c r="C4" s="7" t="s">
        <v>86</v>
      </c>
      <c r="D4" s="7" t="s">
        <v>87</v>
      </c>
    </row>
    <row r="5" spans="1:50" x14ac:dyDescent="0.25">
      <c r="A5" s="9" t="s">
        <v>78</v>
      </c>
      <c r="B5" s="12">
        <v>71.099999999999994</v>
      </c>
      <c r="C5" s="12">
        <v>64.599999999999994</v>
      </c>
      <c r="D5" s="12">
        <v>76.8</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79</v>
      </c>
      <c r="B6" s="12">
        <v>78</v>
      </c>
      <c r="C6" s="12">
        <v>71.8</v>
      </c>
      <c r="D6" s="12">
        <v>83.2</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73.400000000000006</v>
      </c>
      <c r="C7" s="12">
        <v>66.8</v>
      </c>
      <c r="D7" s="12">
        <v>79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65.900000000000006</v>
      </c>
      <c r="C8" s="12">
        <v>58.6</v>
      </c>
      <c r="D8" s="12">
        <v>72.5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73</v>
      </c>
      <c r="C9" s="12">
        <v>66.3</v>
      </c>
      <c r="D9" s="12">
        <v>78.8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69.900000000000006</v>
      </c>
      <c r="C10" s="12">
        <v>62.9</v>
      </c>
      <c r="D10" s="12">
        <v>76.099999999999994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71.3</v>
      </c>
      <c r="C11" s="12">
        <v>65</v>
      </c>
      <c r="D11" s="12">
        <v>76.8</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54296875" defaultRowHeight="15" x14ac:dyDescent="0.25"/>
  <cols>
    <col min="1" max="1" width="8.08984375" customWidth="1"/>
    <col min="2" max="2" width="34.81640625" bestFit="1" customWidth="1"/>
    <col min="3" max="3" width="13.7265625" customWidth="1"/>
    <col min="4" max="4" width="13.90625" customWidth="1"/>
  </cols>
  <sheetData>
    <row r="1" spans="1:50" ht="21" x14ac:dyDescent="0.4">
      <c r="A1" s="27" t="s">
        <v>40</v>
      </c>
    </row>
    <row r="2" spans="1:50" x14ac:dyDescent="0.25">
      <c r="A2" s="9" t="s">
        <v>7</v>
      </c>
    </row>
    <row r="3" spans="1:50" x14ac:dyDescent="0.25">
      <c r="A3" s="28" t="s">
        <v>59</v>
      </c>
    </row>
    <row r="4" spans="1:50" ht="34.799999999999997" customHeight="1" x14ac:dyDescent="0.3">
      <c r="A4" s="10" t="s">
        <v>60</v>
      </c>
      <c r="B4" s="7" t="s">
        <v>311</v>
      </c>
      <c r="C4" s="7" t="s">
        <v>86</v>
      </c>
      <c r="D4" s="7" t="s">
        <v>87</v>
      </c>
    </row>
    <row r="5" spans="1:50" x14ac:dyDescent="0.25">
      <c r="A5" s="9" t="s">
        <v>78</v>
      </c>
      <c r="B5" s="12">
        <v>98.6</v>
      </c>
      <c r="C5" s="12">
        <v>96</v>
      </c>
      <c r="D5" s="12">
        <v>99.5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79</v>
      </c>
      <c r="B6" s="12">
        <v>99.6</v>
      </c>
      <c r="C6" s="12">
        <v>97.6</v>
      </c>
      <c r="D6" s="12">
        <v>99.9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99.6</v>
      </c>
      <c r="C7" s="12">
        <v>97.5</v>
      </c>
      <c r="D7" s="12">
        <v>99.9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99.4</v>
      </c>
      <c r="C8" s="12">
        <v>96.6</v>
      </c>
      <c r="D8" s="12">
        <v>99.9</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96.8</v>
      </c>
      <c r="C9" s="12">
        <v>93.2</v>
      </c>
      <c r="D9" s="12">
        <v>98.5</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100</v>
      </c>
      <c r="C10" s="12">
        <v>97.9</v>
      </c>
      <c r="D10" s="12">
        <v>100</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96.7</v>
      </c>
      <c r="C11" s="12">
        <v>93.4</v>
      </c>
      <c r="D11" s="12">
        <v>98.4</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54296875" defaultRowHeight="15" x14ac:dyDescent="0.25"/>
  <cols>
    <col min="1" max="1" width="9.90625" customWidth="1"/>
    <col min="2" max="2" width="46.1796875" bestFit="1" customWidth="1"/>
    <col min="3" max="3" width="13.90625" customWidth="1"/>
    <col min="4" max="4" width="13.36328125" customWidth="1"/>
  </cols>
  <sheetData>
    <row r="1" spans="1:50" ht="21" x14ac:dyDescent="0.4">
      <c r="A1" s="27" t="s">
        <v>42</v>
      </c>
    </row>
    <row r="2" spans="1:50" x14ac:dyDescent="0.25">
      <c r="A2" s="9" t="s">
        <v>7</v>
      </c>
    </row>
    <row r="3" spans="1:50" x14ac:dyDescent="0.25">
      <c r="A3" s="28" t="s">
        <v>59</v>
      </c>
    </row>
    <row r="4" spans="1:50" ht="33.6" customHeight="1" x14ac:dyDescent="0.3">
      <c r="A4" s="10" t="s">
        <v>60</v>
      </c>
      <c r="B4" s="7" t="s">
        <v>312</v>
      </c>
      <c r="C4" s="7" t="s">
        <v>86</v>
      </c>
      <c r="D4" s="7" t="s">
        <v>87</v>
      </c>
    </row>
    <row r="5" spans="1:50" x14ac:dyDescent="0.25">
      <c r="A5" s="9" t="s">
        <v>78</v>
      </c>
      <c r="B5" s="12">
        <v>9.8000000000000007</v>
      </c>
      <c r="C5" s="12">
        <v>6.5</v>
      </c>
      <c r="D5" s="12">
        <v>14.5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79</v>
      </c>
      <c r="B6" s="12">
        <v>12.6</v>
      </c>
      <c r="C6" s="12">
        <v>8.9</v>
      </c>
      <c r="D6" s="12">
        <v>17.5</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10.3</v>
      </c>
      <c r="C7" s="12">
        <v>7</v>
      </c>
      <c r="D7" s="12">
        <v>15</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12.1</v>
      </c>
      <c r="C8" s="12">
        <v>8</v>
      </c>
      <c r="D8" s="12">
        <v>18</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8</v>
      </c>
      <c r="C9" s="12">
        <v>4.9000000000000004</v>
      </c>
      <c r="D9" s="12">
        <v>12.7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9.6999999999999993</v>
      </c>
      <c r="C10" s="12">
        <v>6.1</v>
      </c>
      <c r="D10" s="12">
        <v>14.9</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15</v>
      </c>
      <c r="C11" s="12">
        <v>10.8</v>
      </c>
      <c r="D11" s="12">
        <v>20.3</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54296875" defaultRowHeight="15" x14ac:dyDescent="0.25"/>
  <cols>
    <col min="1" max="1" width="8.54296875" customWidth="1"/>
    <col min="2" max="2" width="26.453125" bestFit="1" customWidth="1"/>
  </cols>
  <sheetData>
    <row r="1" spans="1:2" ht="21" x14ac:dyDescent="0.4">
      <c r="A1" s="27" t="s">
        <v>373</v>
      </c>
    </row>
    <row r="2" spans="1:2" x14ac:dyDescent="0.25">
      <c r="A2" s="9" t="s">
        <v>7</v>
      </c>
    </row>
    <row r="3" spans="1:2" ht="34.200000000000003" customHeight="1" x14ac:dyDescent="0.3">
      <c r="A3" s="10" t="s">
        <v>60</v>
      </c>
      <c r="B3" s="7" t="s">
        <v>313</v>
      </c>
    </row>
    <row r="4" spans="1:2" x14ac:dyDescent="0.25">
      <c r="A4" s="9" t="s">
        <v>62</v>
      </c>
      <c r="B4" s="6">
        <v>63</v>
      </c>
    </row>
    <row r="5" spans="1:2" x14ac:dyDescent="0.25">
      <c r="A5" s="9" t="s">
        <v>63</v>
      </c>
      <c r="B5" s="6">
        <v>52</v>
      </c>
    </row>
    <row r="6" spans="1:2" x14ac:dyDescent="0.25">
      <c r="A6" s="9" t="s">
        <v>64</v>
      </c>
      <c r="B6" s="6">
        <v>34</v>
      </c>
    </row>
    <row r="7" spans="1:2" x14ac:dyDescent="0.25">
      <c r="A7" s="9" t="s">
        <v>65</v>
      </c>
      <c r="B7" s="6">
        <v>36</v>
      </c>
    </row>
    <row r="8" spans="1:2" x14ac:dyDescent="0.25">
      <c r="A8" s="9" t="s">
        <v>66</v>
      </c>
      <c r="B8" s="6">
        <v>40</v>
      </c>
    </row>
    <row r="9" spans="1:2" x14ac:dyDescent="0.25">
      <c r="A9" s="9" t="s">
        <v>67</v>
      </c>
      <c r="B9" s="6">
        <v>35</v>
      </c>
    </row>
    <row r="10" spans="1:2" x14ac:dyDescent="0.25">
      <c r="A10" s="9" t="s">
        <v>68</v>
      </c>
      <c r="B10" s="6">
        <v>42</v>
      </c>
    </row>
    <row r="11" spans="1:2" x14ac:dyDescent="0.25">
      <c r="A11" s="9" t="s">
        <v>69</v>
      </c>
      <c r="B11" s="6">
        <v>44</v>
      </c>
    </row>
    <row r="12" spans="1:2" x14ac:dyDescent="0.25">
      <c r="A12" s="9" t="s">
        <v>70</v>
      </c>
      <c r="B12" s="6">
        <v>41</v>
      </c>
    </row>
    <row r="13" spans="1:2" x14ac:dyDescent="0.25">
      <c r="A13" s="9" t="s">
        <v>71</v>
      </c>
      <c r="B13" s="6">
        <v>40</v>
      </c>
    </row>
    <row r="14" spans="1:2" x14ac:dyDescent="0.25">
      <c r="A14" s="9" t="s">
        <v>72</v>
      </c>
      <c r="B14" s="6">
        <v>62</v>
      </c>
    </row>
    <row r="15" spans="1:2" x14ac:dyDescent="0.25">
      <c r="A15" s="9" t="s">
        <v>73</v>
      </c>
      <c r="B15" s="6">
        <v>52</v>
      </c>
    </row>
    <row r="16" spans="1:2" x14ac:dyDescent="0.25">
      <c r="A16" s="9" t="s">
        <v>74</v>
      </c>
      <c r="B16" s="6">
        <v>52</v>
      </c>
    </row>
    <row r="17" spans="1:2" x14ac:dyDescent="0.25">
      <c r="A17" s="9" t="s">
        <v>75</v>
      </c>
      <c r="B17" s="6">
        <v>21</v>
      </c>
    </row>
    <row r="18" spans="1:2" x14ac:dyDescent="0.25">
      <c r="A18" s="9" t="s">
        <v>76</v>
      </c>
      <c r="B18" s="6">
        <v>27</v>
      </c>
    </row>
    <row r="19" spans="1:2" x14ac:dyDescent="0.25">
      <c r="A19" s="9" t="s">
        <v>77</v>
      </c>
      <c r="B19" s="6">
        <v>15</v>
      </c>
    </row>
    <row r="20" spans="1:2" x14ac:dyDescent="0.25">
      <c r="A20" s="9" t="s">
        <v>78</v>
      </c>
      <c r="B20" s="6">
        <v>14</v>
      </c>
    </row>
    <row r="21" spans="1:2" x14ac:dyDescent="0.25">
      <c r="A21" s="9" t="s">
        <v>79</v>
      </c>
      <c r="B21" s="6">
        <v>19</v>
      </c>
    </row>
    <row r="22" spans="1:2" x14ac:dyDescent="0.25">
      <c r="A22" s="9" t="s">
        <v>80</v>
      </c>
      <c r="B22" s="6">
        <v>16</v>
      </c>
    </row>
    <row r="23" spans="1:2" x14ac:dyDescent="0.25">
      <c r="A23" s="9" t="s">
        <v>81</v>
      </c>
      <c r="B23" s="6">
        <v>18</v>
      </c>
    </row>
    <row r="24" spans="1:2" x14ac:dyDescent="0.25">
      <c r="A24" s="9" t="s">
        <v>82</v>
      </c>
      <c r="B24" s="6">
        <v>10</v>
      </c>
    </row>
    <row r="25" spans="1:2" x14ac:dyDescent="0.25">
      <c r="A25" s="9" t="s">
        <v>83</v>
      </c>
      <c r="B25" s="6">
        <v>14</v>
      </c>
    </row>
    <row r="26" spans="1:2" x14ac:dyDescent="0.25">
      <c r="A26" s="9" t="s">
        <v>84</v>
      </c>
      <c r="B26" s="6">
        <v>8</v>
      </c>
    </row>
    <row r="27" spans="1:2" x14ac:dyDescent="0.25">
      <c r="A27" s="9"/>
    </row>
    <row r="28" spans="1:2" x14ac:dyDescent="0.25">
      <c r="A28" s="9"/>
    </row>
    <row r="29" spans="1:2" x14ac:dyDescent="0.25">
      <c r="A29" s="9"/>
    </row>
    <row r="30" spans="1:2" x14ac:dyDescent="0.25">
      <c r="A30" s="9"/>
    </row>
    <row r="31" spans="1:2" x14ac:dyDescent="0.25">
      <c r="A31" s="9"/>
    </row>
    <row r="32" spans="1:2"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54296875" defaultRowHeight="15" x14ac:dyDescent="0.25"/>
  <cols>
    <col min="1" max="1" width="8.1796875" customWidth="1"/>
    <col min="2" max="2" width="27.26953125" bestFit="1" customWidth="1"/>
    <col min="3" max="3" width="13.453125" customWidth="1"/>
    <col min="4" max="4" width="13.1796875" customWidth="1"/>
  </cols>
  <sheetData>
    <row r="1" spans="1:50" ht="21" x14ac:dyDescent="0.4">
      <c r="A1" s="27" t="s">
        <v>374</v>
      </c>
    </row>
    <row r="2" spans="1:50" x14ac:dyDescent="0.25">
      <c r="A2" s="9" t="s">
        <v>7</v>
      </c>
    </row>
    <row r="3" spans="1:50" x14ac:dyDescent="0.25">
      <c r="A3" s="28" t="s">
        <v>59</v>
      </c>
    </row>
    <row r="4" spans="1:50" ht="34.799999999999997" customHeight="1" x14ac:dyDescent="0.3">
      <c r="A4" s="10" t="s">
        <v>60</v>
      </c>
      <c r="B4" s="7" t="s">
        <v>314</v>
      </c>
      <c r="C4" s="7" t="s">
        <v>86</v>
      </c>
      <c r="D4" s="7" t="s">
        <v>87</v>
      </c>
    </row>
    <row r="5" spans="1:50" x14ac:dyDescent="0.25">
      <c r="A5" s="9" t="s">
        <v>62</v>
      </c>
      <c r="B5" s="12">
        <v>6.6</v>
      </c>
      <c r="C5" s="12">
        <v>5.0999999999999996</v>
      </c>
      <c r="D5" s="12">
        <v>8.5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63</v>
      </c>
      <c r="B6" s="12">
        <v>5.5</v>
      </c>
      <c r="C6" s="12">
        <v>4.0999999999999996</v>
      </c>
      <c r="D6" s="12">
        <v>7.3</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64</v>
      </c>
      <c r="B7" s="12">
        <v>3.6</v>
      </c>
      <c r="C7" s="12">
        <v>2.5</v>
      </c>
      <c r="D7" s="12">
        <v>5.0999999999999996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65</v>
      </c>
      <c r="B8" s="12">
        <v>3.9</v>
      </c>
      <c r="C8" s="12">
        <v>2.7</v>
      </c>
      <c r="D8" s="12">
        <v>5.4</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66</v>
      </c>
      <c r="B9" s="12">
        <v>4.3</v>
      </c>
      <c r="C9" s="12">
        <v>3.1</v>
      </c>
      <c r="D9" s="12">
        <v>5.9</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67</v>
      </c>
      <c r="B10" s="12">
        <v>3.8</v>
      </c>
      <c r="C10" s="12">
        <v>2.7</v>
      </c>
      <c r="D10" s="12">
        <v>5.3</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68</v>
      </c>
      <c r="B11" s="12">
        <v>4.5999999999999996</v>
      </c>
      <c r="C11" s="12">
        <v>3.3</v>
      </c>
      <c r="D11" s="12">
        <v>6.2</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69</v>
      </c>
      <c r="B12" s="12">
        <v>4.8</v>
      </c>
      <c r="C12" s="12">
        <v>3.5</v>
      </c>
      <c r="D12" s="12">
        <v>6.4</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70</v>
      </c>
      <c r="B13" s="12">
        <v>4.4000000000000004</v>
      </c>
      <c r="C13" s="12">
        <v>3.2</v>
      </c>
      <c r="D13" s="12">
        <v>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71</v>
      </c>
      <c r="B14" s="12">
        <v>4.3</v>
      </c>
      <c r="C14" s="12">
        <v>3.1</v>
      </c>
      <c r="D14" s="12">
        <v>5.9</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t="s">
        <v>72</v>
      </c>
      <c r="B15" s="12">
        <v>6.6</v>
      </c>
      <c r="C15" s="12">
        <v>5.0999999999999996</v>
      </c>
      <c r="D15" s="12">
        <v>8.5</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t="s">
        <v>73</v>
      </c>
      <c r="B16" s="12">
        <v>5.5</v>
      </c>
      <c r="C16" s="12">
        <v>4.0999999999999996</v>
      </c>
      <c r="D16" s="12">
        <v>7.3</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t="s">
        <v>74</v>
      </c>
      <c r="B17" s="12">
        <v>5.5</v>
      </c>
      <c r="C17" s="12">
        <v>4.0999999999999996</v>
      </c>
      <c r="D17" s="12">
        <v>7.2</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t="s">
        <v>75</v>
      </c>
      <c r="B18" s="12">
        <v>2.2000000000000002</v>
      </c>
      <c r="C18" s="12">
        <v>1.4</v>
      </c>
      <c r="D18" s="12">
        <v>3.4</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t="s">
        <v>76</v>
      </c>
      <c r="B19" s="12">
        <v>2.8</v>
      </c>
      <c r="C19" s="12">
        <v>1.9</v>
      </c>
      <c r="D19" s="12">
        <v>4.0999999999999996</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t="s">
        <v>77</v>
      </c>
      <c r="B20" s="12">
        <v>1.6</v>
      </c>
      <c r="C20" s="12">
        <v>0.9</v>
      </c>
      <c r="D20" s="12">
        <v>2.6</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t="s">
        <v>78</v>
      </c>
      <c r="B21" s="12">
        <v>1.4</v>
      </c>
      <c r="C21" s="12">
        <v>0.8</v>
      </c>
      <c r="D21" s="12">
        <v>2.4</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t="s">
        <v>79</v>
      </c>
      <c r="B22" s="12">
        <v>2</v>
      </c>
      <c r="C22" s="12">
        <v>1.2</v>
      </c>
      <c r="D22" s="12">
        <v>3.1</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t="s">
        <v>80</v>
      </c>
      <c r="B23" s="12">
        <v>1.7</v>
      </c>
      <c r="C23" s="12">
        <v>0.9</v>
      </c>
      <c r="D23" s="12">
        <v>2.7</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t="s">
        <v>81</v>
      </c>
      <c r="B24" s="12">
        <v>1.9</v>
      </c>
      <c r="C24" s="12">
        <v>1.1000000000000001</v>
      </c>
      <c r="D24" s="12">
        <v>3</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t="s">
        <v>82</v>
      </c>
      <c r="B25" s="12">
        <v>1</v>
      </c>
      <c r="C25" s="12">
        <v>0.5</v>
      </c>
      <c r="D25" s="12">
        <v>1.9</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t="s">
        <v>83</v>
      </c>
      <c r="B26" s="12">
        <v>1.5</v>
      </c>
      <c r="C26" s="12">
        <v>0.8</v>
      </c>
      <c r="D26" s="12">
        <v>2.4</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t="s">
        <v>84</v>
      </c>
      <c r="B27" s="12">
        <v>0.8</v>
      </c>
      <c r="C27" s="12">
        <v>0.4</v>
      </c>
      <c r="D27" s="12">
        <v>1.6</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defaultColWidth="11.54296875" defaultRowHeight="15" x14ac:dyDescent="0.25"/>
  <cols>
    <col min="1" max="1" width="8" customWidth="1"/>
    <col min="2" max="2" width="14.1796875" customWidth="1"/>
    <col min="3" max="3" width="26.453125" bestFit="1" customWidth="1"/>
  </cols>
  <sheetData>
    <row r="1" spans="1:3" ht="21" x14ac:dyDescent="0.4">
      <c r="A1" s="27" t="s">
        <v>46</v>
      </c>
    </row>
    <row r="2" spans="1:3" x14ac:dyDescent="0.25">
      <c r="A2" s="9" t="s">
        <v>7</v>
      </c>
    </row>
    <row r="3" spans="1:3" ht="33.6" customHeight="1" x14ac:dyDescent="0.3">
      <c r="A3" s="10" t="s">
        <v>60</v>
      </c>
      <c r="B3" s="8" t="s">
        <v>186</v>
      </c>
      <c r="C3" s="7" t="s">
        <v>313</v>
      </c>
    </row>
    <row r="4" spans="1:3" x14ac:dyDescent="0.25">
      <c r="A4" s="9" t="s">
        <v>62</v>
      </c>
      <c r="B4" s="1" t="s">
        <v>188</v>
      </c>
      <c r="C4" s="6">
        <v>46</v>
      </c>
    </row>
    <row r="5" spans="1:3" x14ac:dyDescent="0.25">
      <c r="A5" s="9" t="s">
        <v>63</v>
      </c>
      <c r="B5" s="1" t="s">
        <v>188</v>
      </c>
      <c r="C5" s="6">
        <v>38</v>
      </c>
    </row>
    <row r="6" spans="1:3" x14ac:dyDescent="0.25">
      <c r="A6" s="9" t="s">
        <v>64</v>
      </c>
      <c r="B6" s="1" t="s">
        <v>188</v>
      </c>
      <c r="C6" s="6">
        <v>23</v>
      </c>
    </row>
    <row r="7" spans="1:3" x14ac:dyDescent="0.25">
      <c r="A7" s="9" t="s">
        <v>65</v>
      </c>
      <c r="B7" s="1" t="s">
        <v>188</v>
      </c>
      <c r="C7" s="6">
        <v>26</v>
      </c>
    </row>
    <row r="8" spans="1:3" x14ac:dyDescent="0.25">
      <c r="A8" s="9" t="s">
        <v>66</v>
      </c>
      <c r="B8" s="1" t="s">
        <v>188</v>
      </c>
      <c r="C8" s="6">
        <v>36</v>
      </c>
    </row>
    <row r="9" spans="1:3" x14ac:dyDescent="0.25">
      <c r="A9" s="9" t="s">
        <v>67</v>
      </c>
      <c r="B9" s="1" t="s">
        <v>188</v>
      </c>
      <c r="C9" s="6">
        <v>21</v>
      </c>
    </row>
    <row r="10" spans="1:3" x14ac:dyDescent="0.25">
      <c r="A10" s="9" t="s">
        <v>68</v>
      </c>
      <c r="B10" s="1" t="s">
        <v>188</v>
      </c>
      <c r="C10" s="6">
        <v>23</v>
      </c>
    </row>
    <row r="11" spans="1:3" x14ac:dyDescent="0.25">
      <c r="A11" s="9" t="s">
        <v>69</v>
      </c>
      <c r="B11" s="1" t="s">
        <v>188</v>
      </c>
      <c r="C11" s="6">
        <v>32</v>
      </c>
    </row>
    <row r="12" spans="1:3" x14ac:dyDescent="0.25">
      <c r="A12" s="9" t="s">
        <v>70</v>
      </c>
      <c r="B12" s="1" t="s">
        <v>188</v>
      </c>
      <c r="C12" s="6">
        <v>29</v>
      </c>
    </row>
    <row r="13" spans="1:3" x14ac:dyDescent="0.25">
      <c r="A13" s="9" t="s">
        <v>71</v>
      </c>
      <c r="B13" s="1" t="s">
        <v>188</v>
      </c>
      <c r="C13" s="6">
        <v>24</v>
      </c>
    </row>
    <row r="14" spans="1:3" x14ac:dyDescent="0.25">
      <c r="A14" s="9" t="s">
        <v>72</v>
      </c>
      <c r="B14" s="1" t="s">
        <v>188</v>
      </c>
      <c r="C14" s="6">
        <v>37</v>
      </c>
    </row>
    <row r="15" spans="1:3" x14ac:dyDescent="0.25">
      <c r="A15" s="9" t="s">
        <v>73</v>
      </c>
      <c r="B15" s="1" t="s">
        <v>188</v>
      </c>
      <c r="C15" s="6">
        <v>25</v>
      </c>
    </row>
    <row r="16" spans="1:3" x14ac:dyDescent="0.25">
      <c r="A16" s="9" t="s">
        <v>74</v>
      </c>
      <c r="B16" s="1" t="s">
        <v>188</v>
      </c>
      <c r="C16" s="6">
        <v>24</v>
      </c>
    </row>
    <row r="17" spans="1:3" x14ac:dyDescent="0.25">
      <c r="A17" s="9" t="s">
        <v>75</v>
      </c>
      <c r="B17" s="1" t="s">
        <v>188</v>
      </c>
      <c r="C17" s="6">
        <v>13</v>
      </c>
    </row>
    <row r="18" spans="1:3" x14ac:dyDescent="0.25">
      <c r="A18" s="9" t="s">
        <v>76</v>
      </c>
      <c r="B18" s="1" t="s">
        <v>188</v>
      </c>
      <c r="C18" s="6">
        <v>21</v>
      </c>
    </row>
    <row r="19" spans="1:3" x14ac:dyDescent="0.25">
      <c r="A19" s="9" t="s">
        <v>77</v>
      </c>
      <c r="B19" s="1" t="s">
        <v>188</v>
      </c>
      <c r="C19" s="6">
        <v>11</v>
      </c>
    </row>
    <row r="20" spans="1:3" x14ac:dyDescent="0.25">
      <c r="A20" s="9" t="s">
        <v>78</v>
      </c>
      <c r="B20" s="1" t="s">
        <v>188</v>
      </c>
      <c r="C20" s="6">
        <v>11</v>
      </c>
    </row>
    <row r="21" spans="1:3" x14ac:dyDescent="0.25">
      <c r="A21" s="9" t="s">
        <v>79</v>
      </c>
      <c r="B21" s="1" t="s">
        <v>188</v>
      </c>
      <c r="C21" s="6">
        <v>11</v>
      </c>
    </row>
    <row r="22" spans="1:3" x14ac:dyDescent="0.25">
      <c r="A22" s="9" t="s">
        <v>80</v>
      </c>
      <c r="B22" s="1" t="s">
        <v>188</v>
      </c>
      <c r="C22" s="6">
        <v>12</v>
      </c>
    </row>
    <row r="23" spans="1:3" x14ac:dyDescent="0.25">
      <c r="A23" s="9" t="s">
        <v>81</v>
      </c>
      <c r="B23" s="1" t="s">
        <v>188</v>
      </c>
      <c r="C23" s="6">
        <v>15</v>
      </c>
    </row>
    <row r="24" spans="1:3" x14ac:dyDescent="0.25">
      <c r="A24" s="9" t="s">
        <v>82</v>
      </c>
      <c r="B24" s="1" t="s">
        <v>188</v>
      </c>
      <c r="C24" s="6">
        <v>9</v>
      </c>
    </row>
    <row r="25" spans="1:3" x14ac:dyDescent="0.25">
      <c r="A25" s="9" t="s">
        <v>83</v>
      </c>
      <c r="B25" s="1" t="s">
        <v>188</v>
      </c>
      <c r="C25" s="6">
        <v>10</v>
      </c>
    </row>
    <row r="26" spans="1:3" x14ac:dyDescent="0.25">
      <c r="A26" s="9" t="s">
        <v>84</v>
      </c>
      <c r="B26" s="1" t="s">
        <v>188</v>
      </c>
      <c r="C26" s="6" t="s">
        <v>396</v>
      </c>
    </row>
    <row r="27" spans="1:3" x14ac:dyDescent="0.25">
      <c r="A27" s="9"/>
    </row>
    <row r="28" spans="1:3" x14ac:dyDescent="0.25">
      <c r="A28" s="9"/>
    </row>
    <row r="29" spans="1:3" x14ac:dyDescent="0.25">
      <c r="A29" s="9"/>
    </row>
    <row r="30" spans="1:3" x14ac:dyDescent="0.25">
      <c r="A30" s="9"/>
    </row>
    <row r="31" spans="1:3" x14ac:dyDescent="0.25">
      <c r="A31" s="9"/>
    </row>
    <row r="32" spans="1:3"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54296875" defaultRowHeight="15" x14ac:dyDescent="0.25"/>
  <cols>
    <col min="1" max="1" width="7.81640625" customWidth="1"/>
    <col min="2" max="2" width="32.6328125" customWidth="1"/>
    <col min="3" max="4" width="14" customWidth="1"/>
  </cols>
  <sheetData>
    <row r="1" spans="1:50" ht="21" x14ac:dyDescent="0.4">
      <c r="A1" s="27" t="s">
        <v>356</v>
      </c>
    </row>
    <row r="2" spans="1:50" x14ac:dyDescent="0.25">
      <c r="A2" s="9" t="s">
        <v>7</v>
      </c>
    </row>
    <row r="3" spans="1:50" x14ac:dyDescent="0.25">
      <c r="A3" s="28" t="s">
        <v>59</v>
      </c>
    </row>
    <row r="4" spans="1:50" x14ac:dyDescent="0.25">
      <c r="A4" s="28" t="s">
        <v>387</v>
      </c>
    </row>
    <row r="5" spans="1:50" ht="52.8" customHeight="1" x14ac:dyDescent="0.3">
      <c r="A5" s="10" t="s">
        <v>60</v>
      </c>
      <c r="B5" s="7" t="s">
        <v>315</v>
      </c>
      <c r="C5" s="7" t="s">
        <v>86</v>
      </c>
      <c r="D5" s="7" t="s">
        <v>87</v>
      </c>
    </row>
    <row r="6" spans="1:50" x14ac:dyDescent="0.25">
      <c r="A6" s="9" t="s">
        <v>79</v>
      </c>
      <c r="B6" s="12">
        <v>58.5</v>
      </c>
      <c r="C6" s="12">
        <v>51.2</v>
      </c>
      <c r="D6" s="12">
        <v>65.400000000000006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67.400000000000006</v>
      </c>
      <c r="C7" s="12">
        <v>60.3</v>
      </c>
      <c r="D7" s="12">
        <v>73.8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47.4</v>
      </c>
      <c r="C8" s="12">
        <v>39.799999999999997</v>
      </c>
      <c r="D8" s="12">
        <v>55.2</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60</v>
      </c>
      <c r="C9" s="12">
        <v>52.3</v>
      </c>
      <c r="D9" s="12">
        <v>67.3</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65.099999999999994</v>
      </c>
      <c r="C10" s="12">
        <v>56.6</v>
      </c>
      <c r="D10" s="12">
        <v>72.8</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60.6</v>
      </c>
      <c r="C11" s="12">
        <v>52.8</v>
      </c>
      <c r="D11" s="12">
        <v>68</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X1000"/>
  <sheetViews>
    <sheetView workbookViewId="0"/>
  </sheetViews>
  <sheetFormatPr defaultColWidth="11.54296875" defaultRowHeight="15" x14ac:dyDescent="0.25"/>
  <cols>
    <col min="1" max="1" width="8.453125" customWidth="1"/>
    <col min="2" max="2" width="45.26953125" customWidth="1"/>
    <col min="3" max="3" width="14.08984375" customWidth="1"/>
    <col min="4" max="4" width="14" customWidth="1"/>
  </cols>
  <sheetData>
    <row r="1" spans="1:50" ht="21" x14ac:dyDescent="0.4">
      <c r="A1" s="27" t="s">
        <v>360</v>
      </c>
    </row>
    <row r="2" spans="1:50" x14ac:dyDescent="0.25">
      <c r="A2" s="9" t="s">
        <v>7</v>
      </c>
    </row>
    <row r="3" spans="1:50" x14ac:dyDescent="0.25">
      <c r="A3" s="28" t="s">
        <v>59</v>
      </c>
    </row>
    <row r="4" spans="1:50" x14ac:dyDescent="0.25">
      <c r="A4" s="28" t="s">
        <v>387</v>
      </c>
    </row>
    <row r="5" spans="1:50" ht="34.799999999999997" customHeight="1" x14ac:dyDescent="0.3">
      <c r="A5" s="10" t="s">
        <v>60</v>
      </c>
      <c r="B5" s="7" t="s">
        <v>316</v>
      </c>
      <c r="C5" s="7" t="s">
        <v>86</v>
      </c>
      <c r="D5" s="7" t="s">
        <v>87</v>
      </c>
    </row>
    <row r="6" spans="1:50" x14ac:dyDescent="0.25">
      <c r="A6" s="9" t="s">
        <v>79</v>
      </c>
      <c r="B6" s="12">
        <v>65.599999999999994</v>
      </c>
      <c r="C6" s="12">
        <v>58.7</v>
      </c>
      <c r="D6" s="12">
        <v>71.900000000000006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62.3</v>
      </c>
      <c r="C7" s="12">
        <v>55.1</v>
      </c>
      <c r="D7" s="12">
        <v>69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62.4</v>
      </c>
      <c r="C8" s="12">
        <v>54.6</v>
      </c>
      <c r="D8" s="12">
        <v>69.599999999999994</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65.7</v>
      </c>
      <c r="C9" s="12">
        <v>58.4</v>
      </c>
      <c r="D9" s="12">
        <v>72.3</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69.400000000000006</v>
      </c>
      <c r="C10" s="12">
        <v>59.7</v>
      </c>
      <c r="D10" s="12">
        <v>77.599999999999994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70.599999999999994</v>
      </c>
      <c r="C11" s="12">
        <v>62.2</v>
      </c>
      <c r="D11" s="12">
        <v>77.900000000000006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54296875" defaultRowHeight="15" x14ac:dyDescent="0.25"/>
  <cols>
    <col min="1" max="1" width="9.26953125" customWidth="1"/>
    <col min="2" max="2" width="9.1796875" customWidth="1"/>
    <col min="3" max="3" width="16" customWidth="1"/>
    <col min="4" max="4" width="16.6328125" customWidth="1"/>
    <col min="5" max="5" width="18.08984375" customWidth="1"/>
    <col min="6" max="6" width="13.1796875" customWidth="1"/>
    <col min="7" max="7" width="12.54296875" customWidth="1"/>
  </cols>
  <sheetData>
    <row r="1" spans="1:50" ht="21" x14ac:dyDescent="0.4">
      <c r="A1" s="27" t="s">
        <v>359</v>
      </c>
    </row>
    <row r="2" spans="1:50" x14ac:dyDescent="0.25">
      <c r="A2" s="9" t="s">
        <v>7</v>
      </c>
    </row>
    <row r="3" spans="1:50" x14ac:dyDescent="0.25">
      <c r="A3" s="28" t="s">
        <v>387</v>
      </c>
    </row>
    <row r="4" spans="1:50" x14ac:dyDescent="0.25">
      <c r="A4" s="28" t="s">
        <v>388</v>
      </c>
    </row>
    <row r="5" spans="1:50" ht="19.8" customHeight="1" x14ac:dyDescent="0.3">
      <c r="A5" s="10" t="s">
        <v>60</v>
      </c>
      <c r="B5" s="7" t="s">
        <v>317</v>
      </c>
      <c r="C5" s="7" t="s">
        <v>318</v>
      </c>
      <c r="D5" s="7" t="s">
        <v>319</v>
      </c>
      <c r="E5" s="7" t="s">
        <v>320</v>
      </c>
      <c r="F5" s="7" t="s">
        <v>321</v>
      </c>
      <c r="G5" s="7" t="s">
        <v>322</v>
      </c>
    </row>
    <row r="6" spans="1:50" x14ac:dyDescent="0.25">
      <c r="A6" s="9" t="s">
        <v>79</v>
      </c>
      <c r="B6" s="12">
        <v>72</v>
      </c>
      <c r="C6" s="12">
        <v>41</v>
      </c>
      <c r="D6" s="12">
        <v>131</v>
      </c>
      <c r="E6" s="12">
        <v>90</v>
      </c>
      <c r="F6" s="12">
        <v>0</v>
      </c>
      <c r="G6" s="12">
        <v>266</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95</v>
      </c>
      <c r="C7" s="12">
        <v>46</v>
      </c>
      <c r="D7" s="12">
        <v>173</v>
      </c>
      <c r="E7" s="12">
        <v>127</v>
      </c>
      <c r="F7" s="12">
        <v>0</v>
      </c>
      <c r="G7" s="12">
        <v>363.5</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58.5</v>
      </c>
      <c r="C8" s="12">
        <v>26.5</v>
      </c>
      <c r="D8" s="12">
        <v>139.5</v>
      </c>
      <c r="E8" s="12">
        <v>113</v>
      </c>
      <c r="F8" s="12">
        <v>0</v>
      </c>
      <c r="G8" s="12">
        <v>309</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79</v>
      </c>
      <c r="C9" s="12">
        <v>35</v>
      </c>
      <c r="D9" s="12">
        <v>158.25</v>
      </c>
      <c r="E9" s="12">
        <v>123.25</v>
      </c>
      <c r="F9" s="12">
        <v>0</v>
      </c>
      <c r="G9" s="12">
        <v>343.125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90</v>
      </c>
      <c r="C10" s="12">
        <v>43</v>
      </c>
      <c r="D10" s="12">
        <v>150</v>
      </c>
      <c r="E10" s="12">
        <v>107</v>
      </c>
      <c r="F10" s="12">
        <v>0</v>
      </c>
      <c r="G10" s="12">
        <v>310.5</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76</v>
      </c>
      <c r="C11" s="12">
        <v>41.5</v>
      </c>
      <c r="D11" s="12">
        <v>127</v>
      </c>
      <c r="E11" s="12">
        <v>85.5</v>
      </c>
      <c r="F11" s="12">
        <v>0</v>
      </c>
      <c r="G11" s="12">
        <v>255.25</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54296875" defaultRowHeight="15" x14ac:dyDescent="0.25"/>
  <cols>
    <col min="1" max="1" width="9.6328125" customWidth="1"/>
    <col min="2" max="2" width="44.26953125" bestFit="1" customWidth="1"/>
    <col min="3" max="3" width="14.453125" customWidth="1"/>
    <col min="4" max="4" width="14.54296875" customWidth="1"/>
  </cols>
  <sheetData>
    <row r="1" spans="1:50" ht="21" x14ac:dyDescent="0.4">
      <c r="A1" s="27" t="s">
        <v>358</v>
      </c>
    </row>
    <row r="2" spans="1:50" x14ac:dyDescent="0.25">
      <c r="A2" s="9" t="s">
        <v>7</v>
      </c>
    </row>
    <row r="3" spans="1:50" x14ac:dyDescent="0.25">
      <c r="A3" s="28" t="s">
        <v>59</v>
      </c>
    </row>
    <row r="4" spans="1:50" ht="64.2" customHeight="1" x14ac:dyDescent="0.3">
      <c r="A4" s="10" t="s">
        <v>60</v>
      </c>
      <c r="B4" s="7" t="s">
        <v>323</v>
      </c>
      <c r="C4" s="7" t="s">
        <v>86</v>
      </c>
      <c r="D4" s="7" t="s">
        <v>87</v>
      </c>
    </row>
    <row r="5" spans="1:50" x14ac:dyDescent="0.25">
      <c r="A5" s="9" t="s">
        <v>79</v>
      </c>
      <c r="B5" s="12">
        <v>81.599999999999994</v>
      </c>
      <c r="C5" s="12">
        <v>66.599999999999994</v>
      </c>
      <c r="D5" s="12">
        <v>90.8</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80</v>
      </c>
      <c r="B6" s="12">
        <v>79.5</v>
      </c>
      <c r="C6" s="12">
        <v>65.5</v>
      </c>
      <c r="D6" s="12">
        <v>88.8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81</v>
      </c>
      <c r="B7" s="12">
        <v>59.1</v>
      </c>
      <c r="C7" s="12">
        <v>38.700000000000003</v>
      </c>
      <c r="D7" s="12">
        <v>76.7</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82</v>
      </c>
      <c r="B8" s="12">
        <v>68.400000000000006</v>
      </c>
      <c r="C8" s="12">
        <v>52.5</v>
      </c>
      <c r="D8" s="12">
        <v>80.900000000000006</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83</v>
      </c>
      <c r="B9" s="12">
        <v>78.3</v>
      </c>
      <c r="C9" s="12">
        <v>64.400000000000006</v>
      </c>
      <c r="D9" s="12">
        <v>87.7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54296875" defaultRowHeight="15" x14ac:dyDescent="0.25"/>
  <cols>
    <col min="1" max="1" width="9" customWidth="1"/>
    <col min="2" max="2" width="43.1796875" customWidth="1"/>
    <col min="3" max="3" width="14.453125" customWidth="1"/>
    <col min="4" max="4" width="14.54296875" customWidth="1"/>
  </cols>
  <sheetData>
    <row r="1" spans="1:50" ht="21" x14ac:dyDescent="0.4">
      <c r="A1" s="27" t="s">
        <v>361</v>
      </c>
    </row>
    <row r="2" spans="1:50" x14ac:dyDescent="0.25">
      <c r="A2" s="9" t="s">
        <v>7</v>
      </c>
    </row>
    <row r="3" spans="1:50" x14ac:dyDescent="0.25">
      <c r="A3" s="9" t="s">
        <v>59</v>
      </c>
    </row>
    <row r="4" spans="1:50" ht="65.400000000000006" customHeight="1" x14ac:dyDescent="0.3">
      <c r="A4" s="10" t="s">
        <v>60</v>
      </c>
      <c r="B4" s="7" t="s">
        <v>324</v>
      </c>
      <c r="C4" s="7" t="s">
        <v>86</v>
      </c>
      <c r="D4" s="7" t="s">
        <v>87</v>
      </c>
    </row>
    <row r="5" spans="1:50" x14ac:dyDescent="0.25">
      <c r="A5" s="9" t="s">
        <v>79</v>
      </c>
      <c r="B5" s="12">
        <v>90.1</v>
      </c>
      <c r="C5" s="12">
        <v>86.3</v>
      </c>
      <c r="D5" s="12">
        <v>92.9</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80</v>
      </c>
      <c r="B6" s="12">
        <v>86.8</v>
      </c>
      <c r="C6" s="12">
        <v>82.5</v>
      </c>
      <c r="D6" s="12">
        <v>90.1</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81</v>
      </c>
      <c r="B7" s="12">
        <v>80.3</v>
      </c>
      <c r="C7" s="12">
        <v>74.900000000000006</v>
      </c>
      <c r="D7" s="12">
        <v>84.8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82</v>
      </c>
      <c r="B8" s="12">
        <v>81</v>
      </c>
      <c r="C8" s="12">
        <v>76.2</v>
      </c>
      <c r="D8" s="12">
        <v>85.1</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83</v>
      </c>
      <c r="B9" s="12">
        <v>83.2</v>
      </c>
      <c r="C9" s="12">
        <v>78.3</v>
      </c>
      <c r="D9" s="12">
        <v>87.2</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54296875" defaultRowHeight="15" x14ac:dyDescent="0.25"/>
  <cols>
    <col min="1" max="1" width="8.08984375" customWidth="1"/>
    <col min="2" max="2" width="16.6328125" customWidth="1"/>
    <col min="3" max="3" width="33.6328125" customWidth="1"/>
  </cols>
  <sheetData>
    <row r="1" spans="1:3" ht="21" x14ac:dyDescent="0.4">
      <c r="A1" s="27" t="s">
        <v>362</v>
      </c>
    </row>
    <row r="2" spans="1:3" x14ac:dyDescent="0.25">
      <c r="A2" s="9" t="s">
        <v>7</v>
      </c>
    </row>
    <row r="3" spans="1:3" ht="51.6" customHeight="1" x14ac:dyDescent="0.3">
      <c r="A3" s="10" t="s">
        <v>60</v>
      </c>
      <c r="B3" s="8" t="s">
        <v>325</v>
      </c>
      <c r="C3" s="7" t="s">
        <v>326</v>
      </c>
    </row>
    <row r="4" spans="1:3" x14ac:dyDescent="0.25">
      <c r="A4" s="9" t="s">
        <v>74</v>
      </c>
      <c r="B4" s="1" t="s">
        <v>327</v>
      </c>
      <c r="C4" s="6" t="s">
        <v>328</v>
      </c>
    </row>
    <row r="5" spans="1:3" x14ac:dyDescent="0.25">
      <c r="A5" s="9" t="s">
        <v>74</v>
      </c>
      <c r="B5" s="1" t="s">
        <v>329</v>
      </c>
      <c r="C5" s="6" t="s">
        <v>107</v>
      </c>
    </row>
    <row r="6" spans="1:3" x14ac:dyDescent="0.25">
      <c r="A6" s="9" t="s">
        <v>74</v>
      </c>
      <c r="B6" s="1" t="s">
        <v>330</v>
      </c>
      <c r="C6" s="6" t="s">
        <v>331</v>
      </c>
    </row>
    <row r="7" spans="1:3" x14ac:dyDescent="0.25">
      <c r="A7" s="9" t="s">
        <v>74</v>
      </c>
      <c r="B7" s="1" t="s">
        <v>332</v>
      </c>
      <c r="C7" s="6" t="s">
        <v>156</v>
      </c>
    </row>
    <row r="8" spans="1:3" x14ac:dyDescent="0.25">
      <c r="A8" s="9" t="s">
        <v>75</v>
      </c>
      <c r="B8" s="1" t="s">
        <v>327</v>
      </c>
      <c r="C8" s="6" t="s">
        <v>333</v>
      </c>
    </row>
    <row r="9" spans="1:3" x14ac:dyDescent="0.25">
      <c r="A9" s="9" t="s">
        <v>75</v>
      </c>
      <c r="B9" s="1" t="s">
        <v>329</v>
      </c>
      <c r="C9" s="6" t="s">
        <v>334</v>
      </c>
    </row>
    <row r="10" spans="1:3" x14ac:dyDescent="0.25">
      <c r="A10" s="9" t="s">
        <v>75</v>
      </c>
      <c r="B10" s="1" t="s">
        <v>330</v>
      </c>
      <c r="C10" s="6" t="s">
        <v>180</v>
      </c>
    </row>
    <row r="11" spans="1:3" x14ac:dyDescent="0.25">
      <c r="A11" s="9" t="s">
        <v>75</v>
      </c>
      <c r="B11" s="1" t="s">
        <v>332</v>
      </c>
      <c r="C11" s="6" t="s">
        <v>331</v>
      </c>
    </row>
    <row r="12" spans="1:3" x14ac:dyDescent="0.25">
      <c r="A12" s="9" t="s">
        <v>76</v>
      </c>
      <c r="B12" s="1" t="s">
        <v>327</v>
      </c>
      <c r="C12" s="6" t="s">
        <v>328</v>
      </c>
    </row>
    <row r="13" spans="1:3" x14ac:dyDescent="0.25">
      <c r="A13" s="9" t="s">
        <v>76</v>
      </c>
      <c r="B13" s="1" t="s">
        <v>329</v>
      </c>
      <c r="C13" s="6" t="s">
        <v>335</v>
      </c>
    </row>
    <row r="14" spans="1:3" x14ac:dyDescent="0.25">
      <c r="A14" s="9" t="s">
        <v>76</v>
      </c>
      <c r="B14" s="1" t="s">
        <v>330</v>
      </c>
      <c r="C14" s="6" t="s">
        <v>335</v>
      </c>
    </row>
    <row r="15" spans="1:3" x14ac:dyDescent="0.25">
      <c r="A15" s="9" t="s">
        <v>76</v>
      </c>
      <c r="B15" s="1" t="s">
        <v>332</v>
      </c>
      <c r="C15" s="6" t="s">
        <v>149</v>
      </c>
    </row>
    <row r="16" spans="1:3" x14ac:dyDescent="0.25">
      <c r="A16" s="9" t="s">
        <v>77</v>
      </c>
      <c r="B16" s="1" t="s">
        <v>327</v>
      </c>
      <c r="C16" s="6" t="s">
        <v>173</v>
      </c>
    </row>
    <row r="17" spans="1:3" x14ac:dyDescent="0.25">
      <c r="A17" s="9" t="s">
        <v>77</v>
      </c>
      <c r="B17" s="1" t="s">
        <v>329</v>
      </c>
      <c r="C17" s="6" t="s">
        <v>336</v>
      </c>
    </row>
    <row r="18" spans="1:3" x14ac:dyDescent="0.25">
      <c r="A18" s="9" t="s">
        <v>77</v>
      </c>
      <c r="B18" s="1" t="s">
        <v>330</v>
      </c>
      <c r="C18" s="6" t="s">
        <v>337</v>
      </c>
    </row>
    <row r="19" spans="1:3" x14ac:dyDescent="0.25">
      <c r="A19" s="9" t="s">
        <v>77</v>
      </c>
      <c r="B19" s="1" t="s">
        <v>332</v>
      </c>
      <c r="C19" s="6" t="s">
        <v>338</v>
      </c>
    </row>
    <row r="20" spans="1:3" x14ac:dyDescent="0.25">
      <c r="A20" s="9" t="s">
        <v>78</v>
      </c>
      <c r="B20" s="1" t="s">
        <v>327</v>
      </c>
      <c r="C20" s="6" t="s">
        <v>177</v>
      </c>
    </row>
    <row r="21" spans="1:3" x14ac:dyDescent="0.25">
      <c r="A21" s="9" t="s">
        <v>78</v>
      </c>
      <c r="B21" s="1" t="s">
        <v>329</v>
      </c>
      <c r="C21" s="6" t="s">
        <v>183</v>
      </c>
    </row>
    <row r="22" spans="1:3" x14ac:dyDescent="0.25">
      <c r="A22" s="9" t="s">
        <v>78</v>
      </c>
      <c r="B22" s="1" t="s">
        <v>330</v>
      </c>
      <c r="C22" s="6" t="s">
        <v>183</v>
      </c>
    </row>
    <row r="23" spans="1:3" x14ac:dyDescent="0.25">
      <c r="A23" s="9" t="s">
        <v>78</v>
      </c>
      <c r="B23" s="1" t="s">
        <v>332</v>
      </c>
      <c r="C23" s="6" t="s">
        <v>183</v>
      </c>
    </row>
    <row r="24" spans="1:3" x14ac:dyDescent="0.25">
      <c r="A24" s="9" t="s">
        <v>79</v>
      </c>
      <c r="B24" s="1" t="s">
        <v>327</v>
      </c>
      <c r="C24" s="6" t="s">
        <v>108</v>
      </c>
    </row>
    <row r="25" spans="1:3" x14ac:dyDescent="0.25">
      <c r="A25" s="9" t="s">
        <v>79</v>
      </c>
      <c r="B25" s="1" t="s">
        <v>329</v>
      </c>
      <c r="C25" s="6" t="s">
        <v>339</v>
      </c>
    </row>
    <row r="26" spans="1:3" x14ac:dyDescent="0.25">
      <c r="A26" s="9" t="s">
        <v>79</v>
      </c>
      <c r="B26" s="1" t="s">
        <v>330</v>
      </c>
      <c r="C26" s="6" t="s">
        <v>331</v>
      </c>
    </row>
    <row r="27" spans="1:3" x14ac:dyDescent="0.25">
      <c r="A27" s="9" t="s">
        <v>79</v>
      </c>
      <c r="B27" s="1" t="s">
        <v>332</v>
      </c>
      <c r="C27" s="6" t="s">
        <v>340</v>
      </c>
    </row>
    <row r="28" spans="1:3" x14ac:dyDescent="0.25">
      <c r="A28" s="9" t="s">
        <v>80</v>
      </c>
      <c r="B28" s="1" t="s">
        <v>327</v>
      </c>
      <c r="C28" s="6" t="s">
        <v>335</v>
      </c>
    </row>
    <row r="29" spans="1:3" x14ac:dyDescent="0.25">
      <c r="A29" s="9" t="s">
        <v>80</v>
      </c>
      <c r="B29" s="1" t="s">
        <v>329</v>
      </c>
      <c r="C29" s="6" t="s">
        <v>337</v>
      </c>
    </row>
    <row r="30" spans="1:3" x14ac:dyDescent="0.25">
      <c r="A30" s="9" t="s">
        <v>80</v>
      </c>
      <c r="B30" s="1" t="s">
        <v>330</v>
      </c>
      <c r="C30" s="6" t="s">
        <v>341</v>
      </c>
    </row>
    <row r="31" spans="1:3" x14ac:dyDescent="0.25">
      <c r="A31" s="9" t="s">
        <v>80</v>
      </c>
      <c r="B31" s="1" t="s">
        <v>332</v>
      </c>
      <c r="C31" s="6" t="s">
        <v>183</v>
      </c>
    </row>
    <row r="32" spans="1:3" x14ac:dyDescent="0.25">
      <c r="A32" s="9" t="s">
        <v>81</v>
      </c>
      <c r="B32" s="1" t="s">
        <v>327</v>
      </c>
      <c r="C32" s="6" t="s">
        <v>98</v>
      </c>
    </row>
    <row r="33" spans="1:3" x14ac:dyDescent="0.25">
      <c r="A33" s="9" t="s">
        <v>81</v>
      </c>
      <c r="B33" s="1" t="s">
        <v>329</v>
      </c>
      <c r="C33" s="6" t="s">
        <v>114</v>
      </c>
    </row>
    <row r="34" spans="1:3" x14ac:dyDescent="0.25">
      <c r="A34" s="9" t="s">
        <v>81</v>
      </c>
      <c r="B34" s="1" t="s">
        <v>330</v>
      </c>
      <c r="C34" s="6" t="s">
        <v>156</v>
      </c>
    </row>
    <row r="35" spans="1:3" x14ac:dyDescent="0.25">
      <c r="A35" s="9" t="s">
        <v>81</v>
      </c>
      <c r="B35" s="1" t="s">
        <v>332</v>
      </c>
      <c r="C35" s="6" t="s">
        <v>342</v>
      </c>
    </row>
    <row r="36" spans="1:3" x14ac:dyDescent="0.25">
      <c r="A36" s="9" t="s">
        <v>82</v>
      </c>
      <c r="B36" s="1" t="s">
        <v>327</v>
      </c>
      <c r="C36" s="6" t="s">
        <v>343</v>
      </c>
    </row>
    <row r="37" spans="1:3" x14ac:dyDescent="0.25">
      <c r="A37" s="9" t="s">
        <v>82</v>
      </c>
      <c r="B37" s="1" t="s">
        <v>329</v>
      </c>
      <c r="C37" s="6" t="s">
        <v>343</v>
      </c>
    </row>
    <row r="38" spans="1:3" x14ac:dyDescent="0.25">
      <c r="A38" s="9" t="s">
        <v>82</v>
      </c>
      <c r="B38" s="1" t="s">
        <v>330</v>
      </c>
      <c r="C38" s="6" t="s">
        <v>150</v>
      </c>
    </row>
    <row r="39" spans="1:3" x14ac:dyDescent="0.25">
      <c r="A39" s="9" t="s">
        <v>82</v>
      </c>
      <c r="B39" s="1" t="s">
        <v>332</v>
      </c>
      <c r="C39" s="6" t="s">
        <v>158</v>
      </c>
    </row>
    <row r="40" spans="1:3" x14ac:dyDescent="0.25">
      <c r="A40" s="9" t="s">
        <v>83</v>
      </c>
      <c r="B40" s="1" t="s">
        <v>327</v>
      </c>
      <c r="C40" s="6" t="s">
        <v>333</v>
      </c>
    </row>
    <row r="41" spans="1:3" x14ac:dyDescent="0.25">
      <c r="A41" s="9" t="s">
        <v>83</v>
      </c>
      <c r="B41" s="1" t="s">
        <v>329</v>
      </c>
      <c r="C41" s="6" t="s">
        <v>172</v>
      </c>
    </row>
    <row r="42" spans="1:3" x14ac:dyDescent="0.25">
      <c r="A42" s="9" t="s">
        <v>83</v>
      </c>
      <c r="B42" s="1" t="s">
        <v>330</v>
      </c>
      <c r="C42" s="6" t="s">
        <v>342</v>
      </c>
    </row>
    <row r="43" spans="1:3" x14ac:dyDescent="0.25">
      <c r="A43" s="9" t="s">
        <v>83</v>
      </c>
      <c r="B43" s="1" t="s">
        <v>332</v>
      </c>
      <c r="C43" s="6" t="s">
        <v>182</v>
      </c>
    </row>
    <row r="44" spans="1:3" x14ac:dyDescent="0.25">
      <c r="A44" s="9"/>
    </row>
    <row r="45" spans="1:3" x14ac:dyDescent="0.25">
      <c r="A45" s="9"/>
    </row>
    <row r="46" spans="1:3" x14ac:dyDescent="0.25">
      <c r="A46" s="9"/>
    </row>
    <row r="47" spans="1:3" x14ac:dyDescent="0.25">
      <c r="A47" s="9"/>
    </row>
    <row r="48" spans="1:3"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X1000"/>
  <sheetViews>
    <sheetView workbookViewId="0"/>
  </sheetViews>
  <sheetFormatPr defaultColWidth="11.54296875" defaultRowHeight="15" x14ac:dyDescent="0.25"/>
  <cols>
    <col min="1" max="1" width="9.08984375" customWidth="1"/>
    <col min="2" max="2" width="34.1796875" customWidth="1"/>
    <col min="3" max="3" width="14.6328125" customWidth="1"/>
    <col min="4" max="4" width="14.7265625" customWidth="1"/>
  </cols>
  <sheetData>
    <row r="1" spans="1:50" ht="21" x14ac:dyDescent="0.4">
      <c r="A1" s="27" t="s">
        <v>357</v>
      </c>
    </row>
    <row r="2" spans="1:50" x14ac:dyDescent="0.25">
      <c r="A2" s="9" t="s">
        <v>7</v>
      </c>
    </row>
    <row r="3" spans="1:50" x14ac:dyDescent="0.25">
      <c r="A3" s="9" t="s">
        <v>59</v>
      </c>
    </row>
    <row r="4" spans="1:50" x14ac:dyDescent="0.25">
      <c r="A4" s="9" t="s">
        <v>389</v>
      </c>
    </row>
    <row r="5" spans="1:50" x14ac:dyDescent="0.25">
      <c r="A5" s="9" t="s">
        <v>390</v>
      </c>
    </row>
    <row r="6" spans="1:50" ht="66" customHeight="1" x14ac:dyDescent="0.3">
      <c r="A6" s="10" t="s">
        <v>60</v>
      </c>
      <c r="B6" s="7" t="s">
        <v>344</v>
      </c>
      <c r="C6" s="7" t="s">
        <v>86</v>
      </c>
      <c r="D6" s="7" t="s">
        <v>87</v>
      </c>
    </row>
    <row r="7" spans="1:50" x14ac:dyDescent="0.25">
      <c r="A7" s="9" t="s">
        <v>78</v>
      </c>
      <c r="B7" s="12">
        <v>3.9</v>
      </c>
      <c r="C7" s="12">
        <v>2.2999999999999998</v>
      </c>
      <c r="D7" s="12">
        <v>6.8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79</v>
      </c>
      <c r="B8" s="12">
        <v>4.5999999999999996</v>
      </c>
      <c r="C8" s="12">
        <v>2.8</v>
      </c>
      <c r="D8" s="12">
        <v>7.5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80</v>
      </c>
      <c r="B9" s="12">
        <v>4.5</v>
      </c>
      <c r="C9" s="12">
        <v>2.7</v>
      </c>
      <c r="D9" s="12">
        <v>7.4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81</v>
      </c>
      <c r="B10" s="12">
        <v>7</v>
      </c>
      <c r="C10" s="12">
        <v>4.4000000000000004</v>
      </c>
      <c r="D10" s="12">
        <v>10.9</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82</v>
      </c>
      <c r="B11" s="12">
        <v>3.7</v>
      </c>
      <c r="C11" s="12">
        <v>2.1</v>
      </c>
      <c r="D11" s="12">
        <v>6.6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83</v>
      </c>
      <c r="B12" s="12">
        <v>4.7</v>
      </c>
      <c r="C12" s="12">
        <v>2.8</v>
      </c>
      <c r="D12" s="12">
        <v>7.9</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54296875" defaultRowHeight="15" x14ac:dyDescent="0.25"/>
  <cols>
    <col min="1" max="1" width="9.6328125" customWidth="1"/>
    <col min="2" max="2" width="32.6328125" customWidth="1"/>
    <col min="3" max="4" width="16.6328125" customWidth="1"/>
  </cols>
  <sheetData>
    <row r="1" spans="1:50" ht="21" x14ac:dyDescent="0.4">
      <c r="A1" s="11" t="s">
        <v>363</v>
      </c>
    </row>
    <row r="2" spans="1:50" x14ac:dyDescent="0.25">
      <c r="A2" s="9" t="s">
        <v>7</v>
      </c>
    </row>
    <row r="3" spans="1:50" x14ac:dyDescent="0.25">
      <c r="A3" s="9" t="s">
        <v>59</v>
      </c>
    </row>
    <row r="4" spans="1:50" x14ac:dyDescent="0.25">
      <c r="A4" s="9" t="s">
        <v>391</v>
      </c>
    </row>
    <row r="5" spans="1:50" ht="64.8" customHeight="1" x14ac:dyDescent="0.3">
      <c r="A5" s="10" t="s">
        <v>60</v>
      </c>
      <c r="B5" s="7" t="s">
        <v>393</v>
      </c>
      <c r="C5" s="7" t="s">
        <v>86</v>
      </c>
      <c r="D5" s="7" t="s">
        <v>87</v>
      </c>
    </row>
    <row r="6" spans="1:50" x14ac:dyDescent="0.25">
      <c r="A6" s="9" t="s">
        <v>79</v>
      </c>
      <c r="B6" s="12">
        <v>13</v>
      </c>
      <c r="C6" s="12">
        <v>9</v>
      </c>
      <c r="D6" s="12">
        <v>18.399999999999999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17.2</v>
      </c>
      <c r="C7" s="12">
        <v>12.6</v>
      </c>
      <c r="D7" s="12">
        <v>23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12.1</v>
      </c>
      <c r="C8" s="12">
        <v>8.1</v>
      </c>
      <c r="D8" s="12">
        <v>17.8</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13.3</v>
      </c>
      <c r="C9" s="12">
        <v>9.1999999999999993</v>
      </c>
      <c r="D9" s="12">
        <v>18.899999999999999</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20.3</v>
      </c>
      <c r="C10" s="12">
        <v>15.1</v>
      </c>
      <c r="D10" s="12">
        <v>26.8</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16.2</v>
      </c>
      <c r="C11" s="12">
        <v>11.9</v>
      </c>
      <c r="D11" s="12">
        <v>21.6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X100"/>
  <sheetViews>
    <sheetView workbookViewId="0"/>
  </sheetViews>
  <sheetFormatPr defaultColWidth="11.54296875" defaultRowHeight="15" x14ac:dyDescent="0.25"/>
  <cols>
    <col min="1" max="1" width="15.08984375" customWidth="1"/>
    <col min="2" max="2" width="25.453125" bestFit="1" customWidth="1"/>
  </cols>
  <sheetData>
    <row r="1" spans="1:50" ht="21" x14ac:dyDescent="0.4">
      <c r="A1" s="27" t="s">
        <v>395</v>
      </c>
    </row>
    <row r="2" spans="1:50" x14ac:dyDescent="0.25">
      <c r="A2" t="s">
        <v>7</v>
      </c>
    </row>
    <row r="3" spans="1:50" x14ac:dyDescent="0.25">
      <c r="A3" t="s">
        <v>391</v>
      </c>
    </row>
    <row r="4" spans="1:50" ht="35.4" customHeight="1" x14ac:dyDescent="0.3">
      <c r="A4" s="8" t="s">
        <v>345</v>
      </c>
      <c r="B4" s="7" t="s">
        <v>346</v>
      </c>
    </row>
    <row r="5" spans="1:50" ht="30" x14ac:dyDescent="0.25">
      <c r="A5" s="1" t="s">
        <v>347</v>
      </c>
      <c r="B5" s="12">
        <v>29.4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30" x14ac:dyDescent="0.25">
      <c r="A6" s="1" t="s">
        <v>348</v>
      </c>
      <c r="B6" s="12">
        <v>52.6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ht="30" x14ac:dyDescent="0.25">
      <c r="A7" s="1" t="s">
        <v>349</v>
      </c>
      <c r="B7" s="12">
        <v>36.4</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ht="30" x14ac:dyDescent="0.25">
      <c r="A8" s="1" t="s">
        <v>350</v>
      </c>
      <c r="B8" s="12">
        <v>33.299999999999997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2:50"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2:50"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2:50" x14ac:dyDescent="0.2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2: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2: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2: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2: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2: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2: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2: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2: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2: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2: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2: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2: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2: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X1000"/>
  <sheetViews>
    <sheetView workbookViewId="0"/>
  </sheetViews>
  <sheetFormatPr defaultColWidth="11.54296875" defaultRowHeight="15" x14ac:dyDescent="0.25"/>
  <cols>
    <col min="1" max="1" width="8.453125" customWidth="1"/>
    <col min="2" max="2" width="30.26953125" bestFit="1" customWidth="1"/>
    <col min="3" max="3" width="14.7265625" customWidth="1"/>
    <col min="4" max="4" width="14.54296875" customWidth="1"/>
  </cols>
  <sheetData>
    <row r="1" spans="1:50" ht="21" x14ac:dyDescent="0.4">
      <c r="A1" s="27" t="s">
        <v>365</v>
      </c>
    </row>
    <row r="2" spans="1:50" x14ac:dyDescent="0.25">
      <c r="A2" s="9" t="s">
        <v>7</v>
      </c>
    </row>
    <row r="3" spans="1:50" x14ac:dyDescent="0.25">
      <c r="A3" s="9" t="s">
        <v>59</v>
      </c>
    </row>
    <row r="4" spans="1:50" ht="63" customHeight="1" x14ac:dyDescent="0.3">
      <c r="A4" s="10" t="s">
        <v>60</v>
      </c>
      <c r="B4" s="7" t="s">
        <v>392</v>
      </c>
      <c r="C4" s="7" t="s">
        <v>86</v>
      </c>
      <c r="D4" s="7" t="s">
        <v>87</v>
      </c>
    </row>
    <row r="5" spans="1:50" x14ac:dyDescent="0.25">
      <c r="A5" s="9" t="s">
        <v>78</v>
      </c>
      <c r="B5" s="12">
        <v>44.9</v>
      </c>
      <c r="C5" s="12">
        <v>38.6</v>
      </c>
      <c r="D5" s="12">
        <v>51.3</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79</v>
      </c>
      <c r="B6" s="12">
        <v>41.9</v>
      </c>
      <c r="C6" s="12">
        <v>35.6</v>
      </c>
      <c r="D6" s="12">
        <v>48.4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80</v>
      </c>
      <c r="B7" s="12">
        <v>45.9</v>
      </c>
      <c r="C7" s="12">
        <v>39.200000000000003</v>
      </c>
      <c r="D7" s="12">
        <v>52.7</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81</v>
      </c>
      <c r="B8" s="12">
        <v>48.4</v>
      </c>
      <c r="C8" s="12">
        <v>41.3</v>
      </c>
      <c r="D8" s="12">
        <v>55.5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82</v>
      </c>
      <c r="B9" s="12">
        <v>48.9</v>
      </c>
      <c r="C9" s="12">
        <v>42.3</v>
      </c>
      <c r="D9" s="12">
        <v>55.4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83</v>
      </c>
      <c r="B10" s="12">
        <v>54.3</v>
      </c>
      <c r="C10" s="12">
        <v>46.6</v>
      </c>
      <c r="D10" s="12">
        <v>61.8</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84</v>
      </c>
      <c r="B11" s="12">
        <v>59.9</v>
      </c>
      <c r="C11" s="12">
        <v>52.7</v>
      </c>
      <c r="D11" s="12">
        <v>66.7</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18"/>
  <sheetViews>
    <sheetView workbookViewId="0"/>
  </sheetViews>
  <sheetFormatPr defaultColWidth="11.54296875" defaultRowHeight="15" x14ac:dyDescent="0.25"/>
  <cols>
    <col min="1" max="1" width="26.6328125" customWidth="1"/>
    <col min="2" max="24" width="9" customWidth="1"/>
  </cols>
  <sheetData>
    <row r="1" spans="1:24" ht="21" x14ac:dyDescent="0.4">
      <c r="A1" s="16" t="s">
        <v>378</v>
      </c>
    </row>
    <row r="2" spans="1:24" x14ac:dyDescent="0.25">
      <c r="A2" t="s">
        <v>7</v>
      </c>
    </row>
    <row r="3" spans="1:24" ht="19.2" customHeight="1" x14ac:dyDescent="0.3">
      <c r="A3" s="8" t="s">
        <v>351</v>
      </c>
      <c r="B3" s="7" t="s">
        <v>62</v>
      </c>
      <c r="C3" s="7" t="s">
        <v>63</v>
      </c>
      <c r="D3" s="7" t="s">
        <v>64</v>
      </c>
      <c r="E3" s="7" t="s">
        <v>65</v>
      </c>
      <c r="F3" s="7" t="s">
        <v>66</v>
      </c>
      <c r="G3" s="7" t="s">
        <v>67</v>
      </c>
      <c r="H3" s="7" t="s">
        <v>68</v>
      </c>
      <c r="I3" s="7" t="s">
        <v>69</v>
      </c>
      <c r="J3" s="7" t="s">
        <v>70</v>
      </c>
      <c r="K3" s="7" t="s">
        <v>71</v>
      </c>
      <c r="L3" s="7" t="s">
        <v>72</v>
      </c>
      <c r="M3" s="7" t="s">
        <v>73</v>
      </c>
      <c r="N3" s="7" t="s">
        <v>74</v>
      </c>
      <c r="O3" s="7" t="s">
        <v>75</v>
      </c>
      <c r="P3" s="7" t="s">
        <v>76</v>
      </c>
      <c r="Q3" s="7" t="s">
        <v>77</v>
      </c>
      <c r="R3" s="7" t="s">
        <v>78</v>
      </c>
      <c r="S3" s="7" t="s">
        <v>79</v>
      </c>
      <c r="T3" s="7" t="s">
        <v>80</v>
      </c>
      <c r="U3" s="7" t="s">
        <v>81</v>
      </c>
      <c r="V3" s="7" t="s">
        <v>82</v>
      </c>
      <c r="W3" s="7" t="s">
        <v>83</v>
      </c>
      <c r="X3" s="7" t="s">
        <v>84</v>
      </c>
    </row>
    <row r="4" spans="1:24" x14ac:dyDescent="0.25">
      <c r="A4" s="1" t="s">
        <v>119</v>
      </c>
      <c r="B4" s="6">
        <v>6</v>
      </c>
      <c r="C4" s="6">
        <v>9</v>
      </c>
      <c r="D4" s="6">
        <v>9</v>
      </c>
      <c r="E4" s="6">
        <v>10</v>
      </c>
      <c r="F4" s="6">
        <v>4</v>
      </c>
      <c r="G4" s="6">
        <v>11</v>
      </c>
      <c r="H4" s="6">
        <v>6</v>
      </c>
      <c r="I4" s="6">
        <v>6</v>
      </c>
      <c r="J4" s="6">
        <v>3</v>
      </c>
      <c r="K4" s="6">
        <v>8</v>
      </c>
      <c r="L4" s="6">
        <v>12</v>
      </c>
      <c r="M4" s="6">
        <v>3</v>
      </c>
      <c r="N4" s="6">
        <v>5</v>
      </c>
      <c r="O4" s="6">
        <v>11</v>
      </c>
      <c r="P4" s="6">
        <v>8</v>
      </c>
      <c r="Q4" s="6">
        <v>10</v>
      </c>
      <c r="R4" s="6">
        <v>4</v>
      </c>
      <c r="S4" s="6">
        <v>2</v>
      </c>
      <c r="T4" s="6">
        <v>8</v>
      </c>
      <c r="U4" s="6">
        <v>4</v>
      </c>
      <c r="V4" s="6">
        <v>7</v>
      </c>
      <c r="W4" s="6">
        <v>9</v>
      </c>
      <c r="X4" s="6">
        <v>10</v>
      </c>
    </row>
    <row r="5" spans="1:24" x14ac:dyDescent="0.25">
      <c r="A5" s="1" t="s">
        <v>120</v>
      </c>
      <c r="B5" s="6">
        <v>144</v>
      </c>
      <c r="C5" s="6">
        <v>118</v>
      </c>
      <c r="D5" s="6">
        <v>141</v>
      </c>
      <c r="E5" s="6">
        <v>110</v>
      </c>
      <c r="F5" s="6">
        <v>158</v>
      </c>
      <c r="G5" s="6">
        <v>185</v>
      </c>
      <c r="H5" s="6">
        <v>170</v>
      </c>
      <c r="I5" s="6">
        <v>171</v>
      </c>
      <c r="J5" s="6">
        <v>205</v>
      </c>
      <c r="K5" s="6">
        <v>172</v>
      </c>
      <c r="L5" s="6">
        <v>173</v>
      </c>
      <c r="M5" s="6">
        <v>170</v>
      </c>
      <c r="N5" s="6">
        <v>155</v>
      </c>
      <c r="O5" s="6">
        <v>95</v>
      </c>
      <c r="P5" s="6">
        <v>102</v>
      </c>
      <c r="Q5" s="6">
        <v>91</v>
      </c>
      <c r="R5" s="6">
        <v>91</v>
      </c>
      <c r="S5" s="6">
        <v>73</v>
      </c>
      <c r="T5" s="6">
        <v>68</v>
      </c>
      <c r="U5" s="6">
        <v>73</v>
      </c>
      <c r="V5" s="6">
        <v>76</v>
      </c>
      <c r="W5" s="6">
        <v>64</v>
      </c>
      <c r="X5" s="6">
        <v>92</v>
      </c>
    </row>
    <row r="6" spans="1:24" x14ac:dyDescent="0.25">
      <c r="A6" s="1" t="s">
        <v>121</v>
      </c>
      <c r="B6" s="6">
        <v>21</v>
      </c>
      <c r="C6" s="6">
        <v>29</v>
      </c>
      <c r="D6" s="6">
        <v>27</v>
      </c>
      <c r="E6" s="6">
        <v>18</v>
      </c>
      <c r="F6" s="6">
        <v>24</v>
      </c>
      <c r="G6" s="6">
        <v>23</v>
      </c>
      <c r="H6" s="6">
        <v>23</v>
      </c>
      <c r="I6" s="6">
        <v>22</v>
      </c>
      <c r="J6" s="6">
        <v>30</v>
      </c>
      <c r="K6" s="6">
        <v>25</v>
      </c>
      <c r="L6" s="6">
        <v>20</v>
      </c>
      <c r="M6" s="6">
        <v>20</v>
      </c>
      <c r="N6" s="6">
        <v>22</v>
      </c>
      <c r="O6" s="6">
        <v>19</v>
      </c>
      <c r="P6" s="6">
        <v>11</v>
      </c>
      <c r="Q6" s="6">
        <v>18</v>
      </c>
      <c r="R6" s="6">
        <v>7</v>
      </c>
      <c r="S6" s="6">
        <v>12</v>
      </c>
      <c r="T6" s="6">
        <v>14</v>
      </c>
      <c r="U6" s="6">
        <v>8</v>
      </c>
      <c r="V6" s="6">
        <v>14</v>
      </c>
      <c r="W6" s="6">
        <v>10</v>
      </c>
      <c r="X6" s="6">
        <v>8</v>
      </c>
    </row>
    <row r="7" spans="1:24" x14ac:dyDescent="0.25">
      <c r="A7" s="1" t="s">
        <v>122</v>
      </c>
      <c r="B7" s="6">
        <v>16</v>
      </c>
      <c r="C7" s="6">
        <v>14</v>
      </c>
      <c r="D7" s="6">
        <v>21</v>
      </c>
      <c r="E7" s="6">
        <v>18</v>
      </c>
      <c r="F7" s="6">
        <v>15</v>
      </c>
      <c r="G7" s="6">
        <v>16</v>
      </c>
      <c r="H7" s="6">
        <v>20</v>
      </c>
      <c r="I7" s="6">
        <v>9</v>
      </c>
      <c r="J7" s="6">
        <v>11</v>
      </c>
      <c r="K7" s="6">
        <v>22</v>
      </c>
      <c r="L7" s="6">
        <v>22</v>
      </c>
      <c r="M7" s="6">
        <v>21</v>
      </c>
      <c r="N7" s="6">
        <v>19</v>
      </c>
      <c r="O7" s="6">
        <v>30</v>
      </c>
      <c r="P7" s="6">
        <v>18</v>
      </c>
      <c r="Q7" s="6">
        <v>10</v>
      </c>
      <c r="R7" s="6">
        <v>15</v>
      </c>
      <c r="S7" s="6">
        <v>15</v>
      </c>
      <c r="T7" s="6">
        <v>18</v>
      </c>
      <c r="U7" s="6">
        <v>9</v>
      </c>
      <c r="V7" s="6">
        <v>14</v>
      </c>
      <c r="W7" s="6">
        <v>27</v>
      </c>
      <c r="X7" s="6">
        <v>17</v>
      </c>
    </row>
    <row r="8" spans="1:24" x14ac:dyDescent="0.25">
      <c r="A8" s="1" t="s">
        <v>123</v>
      </c>
      <c r="B8" s="6">
        <v>15</v>
      </c>
      <c r="C8" s="6">
        <v>5</v>
      </c>
      <c r="D8" s="6">
        <v>6</v>
      </c>
      <c r="E8" s="6">
        <v>10</v>
      </c>
      <c r="F8" s="6">
        <v>5</v>
      </c>
      <c r="G8" s="6">
        <v>13</v>
      </c>
      <c r="H8" s="6">
        <v>5</v>
      </c>
      <c r="I8" s="6">
        <v>10</v>
      </c>
      <c r="J8" s="6">
        <v>7</v>
      </c>
      <c r="K8" s="6">
        <v>2</v>
      </c>
      <c r="L8" s="6">
        <v>15</v>
      </c>
      <c r="M8" s="6">
        <v>6</v>
      </c>
      <c r="N8" s="6">
        <v>4</v>
      </c>
      <c r="O8" s="6">
        <v>10</v>
      </c>
      <c r="P8" s="6">
        <v>3</v>
      </c>
      <c r="Q8" s="6">
        <v>6</v>
      </c>
      <c r="R8" s="6">
        <v>7</v>
      </c>
      <c r="S8" s="6">
        <v>10</v>
      </c>
      <c r="T8" s="6">
        <v>8</v>
      </c>
      <c r="U8" s="6">
        <v>5</v>
      </c>
      <c r="V8" s="6">
        <v>6</v>
      </c>
      <c r="W8" s="6">
        <v>5</v>
      </c>
      <c r="X8" s="6">
        <v>12</v>
      </c>
    </row>
    <row r="9" spans="1:24" x14ac:dyDescent="0.25">
      <c r="A9" s="1" t="s">
        <v>124</v>
      </c>
      <c r="B9" s="6">
        <v>9</v>
      </c>
      <c r="C9" s="6">
        <v>14</v>
      </c>
      <c r="D9" s="6">
        <v>15</v>
      </c>
      <c r="E9" s="6">
        <v>14</v>
      </c>
      <c r="F9" s="6">
        <v>7</v>
      </c>
      <c r="G9" s="6">
        <v>17</v>
      </c>
      <c r="H9" s="6">
        <v>16</v>
      </c>
      <c r="I9" s="6">
        <v>12</v>
      </c>
      <c r="J9" s="6">
        <v>9</v>
      </c>
      <c r="K9" s="6">
        <v>19</v>
      </c>
      <c r="L9" s="6">
        <v>24</v>
      </c>
      <c r="M9" s="6">
        <v>25</v>
      </c>
      <c r="N9" s="6">
        <v>16</v>
      </c>
      <c r="O9" s="6">
        <v>18</v>
      </c>
      <c r="P9" s="6">
        <v>17</v>
      </c>
      <c r="Q9" s="6">
        <v>13</v>
      </c>
      <c r="R9" s="6">
        <v>17</v>
      </c>
      <c r="S9" s="6">
        <v>19</v>
      </c>
      <c r="T9" s="6">
        <v>18</v>
      </c>
      <c r="U9" s="6">
        <v>22</v>
      </c>
      <c r="V9" s="6">
        <v>20</v>
      </c>
      <c r="W9" s="6">
        <v>14</v>
      </c>
      <c r="X9" s="6">
        <v>18</v>
      </c>
    </row>
    <row r="10" spans="1:24" x14ac:dyDescent="0.25">
      <c r="A10" s="1" t="s">
        <v>125</v>
      </c>
      <c r="B10" s="6">
        <v>83</v>
      </c>
      <c r="C10" s="6">
        <v>85</v>
      </c>
      <c r="D10" s="6">
        <v>81</v>
      </c>
      <c r="E10" s="6">
        <v>69</v>
      </c>
      <c r="F10" s="6">
        <v>80</v>
      </c>
      <c r="G10" s="6">
        <v>76</v>
      </c>
      <c r="H10" s="6">
        <v>85</v>
      </c>
      <c r="I10" s="6">
        <v>101</v>
      </c>
      <c r="J10" s="6">
        <v>104</v>
      </c>
      <c r="K10" s="6">
        <v>103</v>
      </c>
      <c r="L10" s="6">
        <v>123</v>
      </c>
      <c r="M10" s="6">
        <v>87</v>
      </c>
      <c r="N10" s="6">
        <v>74</v>
      </c>
      <c r="O10" s="6">
        <v>85</v>
      </c>
      <c r="P10" s="6">
        <v>65</v>
      </c>
      <c r="Q10" s="6">
        <v>66</v>
      </c>
      <c r="R10" s="6">
        <v>46</v>
      </c>
      <c r="S10" s="6">
        <v>60</v>
      </c>
      <c r="T10" s="6">
        <v>37</v>
      </c>
      <c r="U10" s="6">
        <v>28</v>
      </c>
      <c r="V10" s="6">
        <v>38</v>
      </c>
      <c r="W10" s="6">
        <v>34</v>
      </c>
      <c r="X10" s="6">
        <v>39</v>
      </c>
    </row>
    <row r="11" spans="1:24" x14ac:dyDescent="0.25">
      <c r="A11" s="1" t="s">
        <v>126</v>
      </c>
      <c r="B11" s="6">
        <v>93</v>
      </c>
      <c r="C11" s="6">
        <v>101</v>
      </c>
      <c r="D11" s="6">
        <v>78</v>
      </c>
      <c r="E11" s="6">
        <v>113</v>
      </c>
      <c r="F11" s="6">
        <v>104</v>
      </c>
      <c r="G11" s="6">
        <v>147</v>
      </c>
      <c r="H11" s="6">
        <v>100</v>
      </c>
      <c r="I11" s="6">
        <v>151</v>
      </c>
      <c r="J11" s="6">
        <v>125</v>
      </c>
      <c r="K11" s="6">
        <v>117</v>
      </c>
      <c r="L11" s="6">
        <v>113</v>
      </c>
      <c r="M11" s="6">
        <v>84</v>
      </c>
      <c r="N11" s="6">
        <v>114</v>
      </c>
      <c r="O11" s="6">
        <v>93</v>
      </c>
      <c r="P11" s="6">
        <v>90</v>
      </c>
      <c r="Q11" s="6">
        <v>83</v>
      </c>
      <c r="R11" s="6">
        <v>63</v>
      </c>
      <c r="S11" s="6">
        <v>58</v>
      </c>
      <c r="T11" s="6">
        <v>73</v>
      </c>
      <c r="U11" s="6">
        <v>53</v>
      </c>
      <c r="V11" s="6">
        <v>71</v>
      </c>
      <c r="W11" s="6">
        <v>61</v>
      </c>
      <c r="X11" s="6">
        <v>66</v>
      </c>
    </row>
    <row r="12" spans="1:24" x14ac:dyDescent="0.25">
      <c r="A12" s="1" t="s">
        <v>127</v>
      </c>
      <c r="B12" s="6">
        <v>11</v>
      </c>
      <c r="C12" s="6">
        <v>4</v>
      </c>
      <c r="D12" s="6">
        <v>4</v>
      </c>
      <c r="E12" s="6">
        <v>0</v>
      </c>
      <c r="F12" s="6">
        <v>3</v>
      </c>
      <c r="G12" s="6">
        <v>4</v>
      </c>
      <c r="H12" s="6">
        <v>8</v>
      </c>
      <c r="I12" s="6">
        <v>7</v>
      </c>
      <c r="J12" s="6">
        <v>3</v>
      </c>
      <c r="K12" s="6">
        <v>7</v>
      </c>
      <c r="L12" s="6">
        <v>7</v>
      </c>
      <c r="M12" s="6">
        <v>1</v>
      </c>
      <c r="N12" s="6">
        <v>2</v>
      </c>
      <c r="O12" s="6">
        <v>5</v>
      </c>
      <c r="P12" s="6">
        <v>7</v>
      </c>
      <c r="Q12" s="6">
        <v>8</v>
      </c>
      <c r="R12" s="6">
        <v>3</v>
      </c>
      <c r="S12" s="6">
        <v>2</v>
      </c>
      <c r="T12" s="6">
        <v>7</v>
      </c>
      <c r="U12" s="6">
        <v>0</v>
      </c>
      <c r="V12" s="6">
        <v>1</v>
      </c>
      <c r="W12" s="6">
        <v>1</v>
      </c>
      <c r="X12" s="6">
        <v>0</v>
      </c>
    </row>
    <row r="13" spans="1:24" x14ac:dyDescent="0.25">
      <c r="A13" s="1" t="s">
        <v>128</v>
      </c>
      <c r="B13" s="6">
        <v>3</v>
      </c>
      <c r="C13" s="6">
        <v>5</v>
      </c>
      <c r="D13" s="6">
        <v>4</v>
      </c>
      <c r="E13" s="6">
        <v>3</v>
      </c>
      <c r="F13" s="6">
        <v>1</v>
      </c>
      <c r="G13" s="6">
        <v>7</v>
      </c>
      <c r="H13" s="6">
        <v>6</v>
      </c>
      <c r="I13" s="6">
        <v>17</v>
      </c>
      <c r="J13" s="6">
        <v>35</v>
      </c>
      <c r="K13" s="6">
        <v>7</v>
      </c>
      <c r="L13" s="6">
        <v>13</v>
      </c>
      <c r="M13" s="6">
        <v>19</v>
      </c>
      <c r="N13" s="6">
        <v>15</v>
      </c>
      <c r="O13" s="6">
        <v>6</v>
      </c>
      <c r="P13" s="6">
        <v>10</v>
      </c>
      <c r="Q13" s="6">
        <v>6</v>
      </c>
      <c r="R13" s="6">
        <v>8</v>
      </c>
      <c r="S13" s="6">
        <v>4</v>
      </c>
      <c r="T13" s="6">
        <v>11</v>
      </c>
      <c r="U13" s="6">
        <v>4</v>
      </c>
      <c r="V13" s="6">
        <v>11</v>
      </c>
      <c r="W13" s="6">
        <v>0</v>
      </c>
      <c r="X13" s="6">
        <v>7</v>
      </c>
    </row>
    <row r="14" spans="1:24" x14ac:dyDescent="0.25">
      <c r="A14" s="1" t="s">
        <v>129</v>
      </c>
      <c r="B14" s="6">
        <v>12</v>
      </c>
      <c r="C14" s="6">
        <v>10</v>
      </c>
      <c r="D14" s="6">
        <v>14</v>
      </c>
      <c r="E14" s="6">
        <v>20</v>
      </c>
      <c r="F14" s="6">
        <v>13</v>
      </c>
      <c r="G14" s="6">
        <v>18</v>
      </c>
      <c r="H14" s="6">
        <v>17</v>
      </c>
      <c r="I14" s="6">
        <v>10</v>
      </c>
      <c r="J14" s="6">
        <v>20</v>
      </c>
      <c r="K14" s="6">
        <v>18</v>
      </c>
      <c r="L14" s="6">
        <v>13</v>
      </c>
      <c r="M14" s="6">
        <v>13</v>
      </c>
      <c r="N14" s="6">
        <v>17</v>
      </c>
      <c r="O14" s="6">
        <v>13</v>
      </c>
      <c r="P14" s="6">
        <v>15</v>
      </c>
      <c r="Q14" s="6">
        <v>15</v>
      </c>
      <c r="R14" s="6">
        <v>13</v>
      </c>
      <c r="S14" s="6">
        <v>8</v>
      </c>
      <c r="T14" s="6">
        <v>10</v>
      </c>
      <c r="U14" s="6">
        <v>17</v>
      </c>
      <c r="V14" s="6">
        <v>13</v>
      </c>
      <c r="W14" s="6">
        <v>12</v>
      </c>
      <c r="X14" s="6">
        <v>19</v>
      </c>
    </row>
    <row r="15" spans="1:24" x14ac:dyDescent="0.25">
      <c r="A15" s="1" t="s">
        <v>130</v>
      </c>
      <c r="B15" s="6">
        <v>37</v>
      </c>
      <c r="C15" s="6">
        <v>37</v>
      </c>
      <c r="D15" s="6">
        <v>33</v>
      </c>
      <c r="E15" s="6">
        <v>28</v>
      </c>
      <c r="F15" s="6">
        <v>26</v>
      </c>
      <c r="G15" s="6">
        <v>18</v>
      </c>
      <c r="H15" s="6">
        <v>21</v>
      </c>
      <c r="I15" s="6">
        <v>14</v>
      </c>
      <c r="J15" s="6">
        <v>26</v>
      </c>
      <c r="K15" s="6">
        <v>20</v>
      </c>
      <c r="L15" s="6">
        <v>19</v>
      </c>
      <c r="M15" s="6">
        <v>30</v>
      </c>
      <c r="N15" s="6">
        <v>13</v>
      </c>
      <c r="O15" s="6">
        <v>21</v>
      </c>
      <c r="P15" s="6">
        <v>10</v>
      </c>
      <c r="Q15" s="6">
        <v>10</v>
      </c>
      <c r="R15" s="6">
        <v>19</v>
      </c>
      <c r="S15" s="6">
        <v>11</v>
      </c>
      <c r="T15" s="6">
        <v>16</v>
      </c>
      <c r="U15" s="6">
        <v>9</v>
      </c>
      <c r="V15" s="6">
        <v>15</v>
      </c>
      <c r="W15" s="6">
        <v>12</v>
      </c>
      <c r="X15" s="6">
        <v>9</v>
      </c>
    </row>
    <row r="16" spans="1:24" x14ac:dyDescent="0.25">
      <c r="A16" s="1" t="s">
        <v>131</v>
      </c>
      <c r="B16" s="6">
        <v>82</v>
      </c>
      <c r="C16" s="6">
        <v>58</v>
      </c>
      <c r="D16" s="6">
        <v>91</v>
      </c>
      <c r="E16" s="6">
        <v>90</v>
      </c>
      <c r="F16" s="6">
        <v>85</v>
      </c>
      <c r="G16" s="6">
        <v>97</v>
      </c>
      <c r="H16" s="6">
        <v>129</v>
      </c>
      <c r="I16" s="6">
        <v>74</v>
      </c>
      <c r="J16" s="6">
        <v>77</v>
      </c>
      <c r="K16" s="6">
        <v>84</v>
      </c>
      <c r="L16" s="6">
        <v>89</v>
      </c>
      <c r="M16" s="6">
        <v>92</v>
      </c>
      <c r="N16" s="6">
        <v>95</v>
      </c>
      <c r="O16" s="6">
        <v>83</v>
      </c>
      <c r="P16" s="6">
        <v>70</v>
      </c>
      <c r="Q16" s="6">
        <v>63</v>
      </c>
      <c r="R16" s="6">
        <v>36</v>
      </c>
      <c r="S16" s="6">
        <v>56</v>
      </c>
      <c r="T16" s="6">
        <v>46</v>
      </c>
      <c r="U16" s="6">
        <v>33</v>
      </c>
      <c r="V16" s="6">
        <v>23</v>
      </c>
      <c r="W16" s="6">
        <v>46</v>
      </c>
      <c r="X16" s="6">
        <v>41</v>
      </c>
    </row>
    <row r="17" spans="1:24" x14ac:dyDescent="0.25">
      <c r="A17" s="1" t="s">
        <v>132</v>
      </c>
      <c r="B17" s="6">
        <v>16</v>
      </c>
      <c r="C17" s="6">
        <v>10</v>
      </c>
      <c r="D17" s="6">
        <v>15</v>
      </c>
      <c r="E17" s="6">
        <v>27</v>
      </c>
      <c r="F17" s="6">
        <v>23</v>
      </c>
      <c r="G17" s="6">
        <v>20</v>
      </c>
      <c r="H17" s="6">
        <v>15</v>
      </c>
      <c r="I17" s="6">
        <v>18</v>
      </c>
      <c r="J17" s="6">
        <v>23</v>
      </c>
      <c r="K17" s="6">
        <v>20</v>
      </c>
      <c r="L17" s="6">
        <v>15</v>
      </c>
      <c r="M17" s="6">
        <v>17</v>
      </c>
      <c r="N17" s="6">
        <v>22</v>
      </c>
      <c r="O17" s="6">
        <v>25</v>
      </c>
      <c r="P17" s="6">
        <v>9</v>
      </c>
      <c r="Q17" s="6">
        <v>17</v>
      </c>
      <c r="R17" s="6">
        <v>13</v>
      </c>
      <c r="S17" s="6">
        <v>17</v>
      </c>
      <c r="T17" s="6">
        <v>12</v>
      </c>
      <c r="U17" s="6">
        <v>8</v>
      </c>
      <c r="V17" s="6">
        <v>14</v>
      </c>
      <c r="W17" s="6">
        <v>8</v>
      </c>
      <c r="X17" s="6">
        <v>12</v>
      </c>
    </row>
    <row r="18" spans="1:24" x14ac:dyDescent="0.25">
      <c r="A18" s="1" t="s">
        <v>133</v>
      </c>
      <c r="B18" s="6">
        <v>3</v>
      </c>
      <c r="C18" s="6">
        <v>5</v>
      </c>
      <c r="D18" s="6">
        <v>5</v>
      </c>
      <c r="E18" s="6">
        <v>5</v>
      </c>
      <c r="F18" s="6">
        <v>8</v>
      </c>
      <c r="G18" s="6">
        <v>9</v>
      </c>
      <c r="H18" s="6">
        <v>11</v>
      </c>
      <c r="I18" s="6">
        <v>13</v>
      </c>
      <c r="J18" s="6">
        <v>10</v>
      </c>
      <c r="K18" s="6">
        <v>4</v>
      </c>
      <c r="L18" s="6">
        <v>6</v>
      </c>
      <c r="M18" s="6">
        <v>5</v>
      </c>
      <c r="N18" s="6">
        <v>11</v>
      </c>
      <c r="O18" s="6">
        <v>2</v>
      </c>
      <c r="P18" s="6">
        <v>2</v>
      </c>
      <c r="Q18" s="6">
        <v>4</v>
      </c>
      <c r="R18" s="6">
        <v>2</v>
      </c>
      <c r="S18" s="6">
        <v>4</v>
      </c>
      <c r="T18" s="6">
        <v>8</v>
      </c>
      <c r="U18" s="6">
        <v>12</v>
      </c>
      <c r="V18" s="6">
        <v>4</v>
      </c>
      <c r="W18" s="6">
        <v>4</v>
      </c>
      <c r="X18" s="6">
        <v>7</v>
      </c>
    </row>
  </sheetData>
  <pageMargins left="0.7" right="0.7" top="0.75" bottom="0.75" header="0.3" footer="0.3"/>
  <pageSetup paperSize="9" orientation="portrait" horizontalDpi="300" verticalDpi="30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54296875" defaultRowHeight="15" x14ac:dyDescent="0.25"/>
  <cols>
    <col min="1" max="1" width="23" customWidth="1"/>
    <col min="2" max="24" width="10.08984375" customWidth="1"/>
  </cols>
  <sheetData>
    <row r="1" spans="1:50" ht="21" x14ac:dyDescent="0.4">
      <c r="A1" s="16" t="s">
        <v>375</v>
      </c>
    </row>
    <row r="2" spans="1:50" x14ac:dyDescent="0.25">
      <c r="A2" t="s">
        <v>7</v>
      </c>
    </row>
    <row r="3" spans="1:50" ht="19.2" customHeight="1" x14ac:dyDescent="0.3">
      <c r="A3" s="8" t="s">
        <v>351</v>
      </c>
      <c r="B3" s="7" t="s">
        <v>62</v>
      </c>
      <c r="C3" s="7" t="s">
        <v>63</v>
      </c>
      <c r="D3" s="7" t="s">
        <v>64</v>
      </c>
      <c r="E3" s="7" t="s">
        <v>65</v>
      </c>
      <c r="F3" s="7" t="s">
        <v>66</v>
      </c>
      <c r="G3" s="7" t="s">
        <v>67</v>
      </c>
      <c r="H3" s="7" t="s">
        <v>68</v>
      </c>
      <c r="I3" s="7" t="s">
        <v>69</v>
      </c>
      <c r="J3" s="7" t="s">
        <v>70</v>
      </c>
      <c r="K3" s="7" t="s">
        <v>71</v>
      </c>
      <c r="L3" s="7" t="s">
        <v>72</v>
      </c>
      <c r="M3" s="7" t="s">
        <v>73</v>
      </c>
      <c r="N3" s="7" t="s">
        <v>74</v>
      </c>
      <c r="O3" s="7" t="s">
        <v>75</v>
      </c>
      <c r="P3" s="7" t="s">
        <v>76</v>
      </c>
      <c r="Q3" s="7" t="s">
        <v>77</v>
      </c>
      <c r="R3" s="7" t="s">
        <v>78</v>
      </c>
      <c r="S3" s="7" t="s">
        <v>79</v>
      </c>
      <c r="T3" s="7" t="s">
        <v>80</v>
      </c>
      <c r="U3" s="7" t="s">
        <v>81</v>
      </c>
      <c r="V3" s="7" t="s">
        <v>82</v>
      </c>
      <c r="W3" s="7" t="s">
        <v>83</v>
      </c>
      <c r="X3" s="7" t="s">
        <v>84</v>
      </c>
    </row>
    <row r="4" spans="1:50" x14ac:dyDescent="0.25">
      <c r="A4" s="1" t="s">
        <v>119</v>
      </c>
      <c r="B4" s="12">
        <v>2.8</v>
      </c>
      <c r="C4" s="12">
        <v>4.0999999999999996</v>
      </c>
      <c r="D4" s="12">
        <v>4.0999999999999996</v>
      </c>
      <c r="E4" s="12">
        <v>4.5</v>
      </c>
      <c r="F4" s="12">
        <v>1.8</v>
      </c>
      <c r="G4" s="12">
        <v>4.9000000000000004</v>
      </c>
      <c r="H4" s="12">
        <v>2.7</v>
      </c>
      <c r="I4" s="12">
        <v>2.6</v>
      </c>
      <c r="J4" s="12">
        <v>1.3</v>
      </c>
      <c r="K4" s="12">
        <v>3.5</v>
      </c>
      <c r="L4" s="12">
        <v>5.2</v>
      </c>
      <c r="M4" s="12">
        <v>1.3</v>
      </c>
      <c r="N4" s="12">
        <v>2.1</v>
      </c>
      <c r="O4" s="12">
        <v>4.7</v>
      </c>
      <c r="P4" s="12">
        <v>3.4</v>
      </c>
      <c r="Q4" s="12">
        <v>4.2</v>
      </c>
      <c r="R4" s="12">
        <v>1.7</v>
      </c>
      <c r="S4" s="12">
        <v>0.8</v>
      </c>
      <c r="T4" s="12">
        <v>3.3</v>
      </c>
      <c r="U4" s="12">
        <v>1.6</v>
      </c>
      <c r="V4" s="12">
        <v>2.9</v>
      </c>
      <c r="W4" s="12">
        <v>3.7</v>
      </c>
      <c r="X4" s="12">
        <v>4</v>
      </c>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25">
      <c r="A5" s="1" t="s">
        <v>120</v>
      </c>
      <c r="B5" s="12">
        <v>30.6</v>
      </c>
      <c r="C5" s="12">
        <v>24.8</v>
      </c>
      <c r="D5" s="12">
        <v>29.4</v>
      </c>
      <c r="E5" s="12">
        <v>22.7</v>
      </c>
      <c r="F5" s="12">
        <v>32.200000000000003</v>
      </c>
      <c r="G5" s="12">
        <v>37.299999999999997</v>
      </c>
      <c r="H5" s="12">
        <v>33.9</v>
      </c>
      <c r="I5" s="12">
        <v>33.700000000000003</v>
      </c>
      <c r="J5" s="12">
        <v>40</v>
      </c>
      <c r="K5" s="12">
        <v>33.200000000000003</v>
      </c>
      <c r="L5" s="12">
        <v>33.1</v>
      </c>
      <c r="M5" s="12">
        <v>32.299999999999997</v>
      </c>
      <c r="N5" s="12">
        <v>29.3</v>
      </c>
      <c r="O5" s="12">
        <v>17.899999999999999</v>
      </c>
      <c r="P5" s="12">
        <v>19.100000000000001</v>
      </c>
      <c r="Q5" s="12">
        <v>16.899999999999999</v>
      </c>
      <c r="R5" s="12">
        <v>16.8</v>
      </c>
      <c r="S5" s="12">
        <v>13.5</v>
      </c>
      <c r="T5" s="12">
        <v>12.5</v>
      </c>
      <c r="U5" s="12">
        <v>13.3</v>
      </c>
      <c r="V5" s="12">
        <v>13.9</v>
      </c>
      <c r="W5" s="12">
        <v>11.6</v>
      </c>
      <c r="X5" s="12">
        <v>16.399999999999999</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121</v>
      </c>
      <c r="B6" s="12">
        <v>10.9</v>
      </c>
      <c r="C6" s="12">
        <v>15</v>
      </c>
      <c r="D6" s="12">
        <v>13.9</v>
      </c>
      <c r="E6" s="12">
        <v>9.1999999999999993</v>
      </c>
      <c r="F6" s="12">
        <v>12.2</v>
      </c>
      <c r="G6" s="12">
        <v>11.6</v>
      </c>
      <c r="H6" s="12">
        <v>11.5</v>
      </c>
      <c r="I6" s="12">
        <v>10.9</v>
      </c>
      <c r="J6" s="12">
        <v>14.8</v>
      </c>
      <c r="K6" s="12">
        <v>12.3</v>
      </c>
      <c r="L6" s="12">
        <v>9.8000000000000007</v>
      </c>
      <c r="M6" s="12">
        <v>9.8000000000000007</v>
      </c>
      <c r="N6" s="12">
        <v>10.7</v>
      </c>
      <c r="O6" s="12">
        <v>9.1999999999999993</v>
      </c>
      <c r="P6" s="12">
        <v>5.3</v>
      </c>
      <c r="Q6" s="12">
        <v>8.6999999999999993</v>
      </c>
      <c r="R6" s="12">
        <v>3.4</v>
      </c>
      <c r="S6" s="12">
        <v>5.8</v>
      </c>
      <c r="T6" s="12">
        <v>6.7</v>
      </c>
      <c r="U6" s="12">
        <v>3.9</v>
      </c>
      <c r="V6" s="12">
        <v>6.8</v>
      </c>
      <c r="W6" s="12">
        <v>4.8</v>
      </c>
      <c r="X6" s="12">
        <v>3.8</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122</v>
      </c>
      <c r="B7" s="12">
        <v>5.6</v>
      </c>
      <c r="C7" s="12">
        <v>4.9000000000000004</v>
      </c>
      <c r="D7" s="12">
        <v>7.2</v>
      </c>
      <c r="E7" s="12">
        <v>6.2</v>
      </c>
      <c r="F7" s="12">
        <v>5.0999999999999996</v>
      </c>
      <c r="G7" s="12">
        <v>5.4</v>
      </c>
      <c r="H7" s="12">
        <v>6.8</v>
      </c>
      <c r="I7" s="12">
        <v>3</v>
      </c>
      <c r="J7" s="12">
        <v>3.7</v>
      </c>
      <c r="K7" s="12">
        <v>7.3</v>
      </c>
      <c r="L7" s="12">
        <v>7.3</v>
      </c>
      <c r="M7" s="12">
        <v>6.9</v>
      </c>
      <c r="N7" s="12">
        <v>6.3</v>
      </c>
      <c r="O7" s="12">
        <v>9.9</v>
      </c>
      <c r="P7" s="12">
        <v>5.9</v>
      </c>
      <c r="Q7" s="12">
        <v>3.3</v>
      </c>
      <c r="R7" s="12">
        <v>4.9000000000000004</v>
      </c>
      <c r="S7" s="12">
        <v>4.9000000000000004</v>
      </c>
      <c r="T7" s="12">
        <v>5.8</v>
      </c>
      <c r="U7" s="12">
        <v>2.9</v>
      </c>
      <c r="V7" s="12">
        <v>4.5</v>
      </c>
      <c r="W7" s="12">
        <v>8.6999999999999993</v>
      </c>
      <c r="X7" s="12">
        <v>5.4</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123</v>
      </c>
      <c r="B8" s="12">
        <v>4.8</v>
      </c>
      <c r="C8" s="12">
        <v>1.6</v>
      </c>
      <c r="D8" s="12">
        <v>1.9</v>
      </c>
      <c r="E8" s="12">
        <v>3.1</v>
      </c>
      <c r="F8" s="12">
        <v>1.5</v>
      </c>
      <c r="G8" s="12">
        <v>4</v>
      </c>
      <c r="H8" s="12">
        <v>1.5</v>
      </c>
      <c r="I8" s="12">
        <v>3</v>
      </c>
      <c r="J8" s="12">
        <v>2.1</v>
      </c>
      <c r="K8" s="12">
        <v>0.6</v>
      </c>
      <c r="L8" s="12">
        <v>4.5</v>
      </c>
      <c r="M8" s="12">
        <v>1.8</v>
      </c>
      <c r="N8" s="12">
        <v>1.2</v>
      </c>
      <c r="O8" s="12">
        <v>3</v>
      </c>
      <c r="P8" s="12">
        <v>0.9</v>
      </c>
      <c r="Q8" s="12">
        <v>1.8</v>
      </c>
      <c r="R8" s="12">
        <v>2.1</v>
      </c>
      <c r="S8" s="12">
        <v>3</v>
      </c>
      <c r="T8" s="12">
        <v>2.4</v>
      </c>
      <c r="U8" s="12">
        <v>1.5</v>
      </c>
      <c r="V8" s="12">
        <v>1.7</v>
      </c>
      <c r="W8" s="12">
        <v>1.4</v>
      </c>
      <c r="X8" s="12">
        <v>3.4</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124</v>
      </c>
      <c r="B9" s="12">
        <v>3.6</v>
      </c>
      <c r="C9" s="12">
        <v>5.6</v>
      </c>
      <c r="D9" s="12">
        <v>6</v>
      </c>
      <c r="E9" s="12">
        <v>5.5</v>
      </c>
      <c r="F9" s="12">
        <v>2.7</v>
      </c>
      <c r="G9" s="12">
        <v>6.7</v>
      </c>
      <c r="H9" s="12">
        <v>6.3</v>
      </c>
      <c r="I9" s="12">
        <v>4.7</v>
      </c>
      <c r="J9" s="12">
        <v>3.5</v>
      </c>
      <c r="K9" s="12">
        <v>7.4</v>
      </c>
      <c r="L9" s="12">
        <v>9.4</v>
      </c>
      <c r="M9" s="12">
        <v>9.6999999999999993</v>
      </c>
      <c r="N9" s="12">
        <v>6.2</v>
      </c>
      <c r="O9" s="12">
        <v>6.9</v>
      </c>
      <c r="P9" s="12">
        <v>6.5</v>
      </c>
      <c r="Q9" s="12">
        <v>4.9000000000000004</v>
      </c>
      <c r="R9" s="12">
        <v>6.4</v>
      </c>
      <c r="S9" s="12">
        <v>7.1</v>
      </c>
      <c r="T9" s="12">
        <v>6.7</v>
      </c>
      <c r="U9" s="12">
        <v>8.1999999999999993</v>
      </c>
      <c r="V9" s="12">
        <v>7.5</v>
      </c>
      <c r="W9" s="12">
        <v>5.2</v>
      </c>
      <c r="X9" s="12">
        <v>6.6</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125</v>
      </c>
      <c r="B10" s="12">
        <v>21.3</v>
      </c>
      <c r="C10" s="12">
        <v>21.7</v>
      </c>
      <c r="D10" s="12">
        <v>20.5</v>
      </c>
      <c r="E10" s="12">
        <v>17.399999999999999</v>
      </c>
      <c r="F10" s="12">
        <v>20</v>
      </c>
      <c r="G10" s="12">
        <v>18.8</v>
      </c>
      <c r="H10" s="12">
        <v>20.8</v>
      </c>
      <c r="I10" s="12">
        <v>24.5</v>
      </c>
      <c r="J10" s="12">
        <v>25.1</v>
      </c>
      <c r="K10" s="12">
        <v>24.6</v>
      </c>
      <c r="L10" s="12">
        <v>29.1</v>
      </c>
      <c r="M10" s="12">
        <v>20.5</v>
      </c>
      <c r="N10" s="12">
        <v>17.3</v>
      </c>
      <c r="O10" s="12">
        <v>19.8</v>
      </c>
      <c r="P10" s="12">
        <v>15.1</v>
      </c>
      <c r="Q10" s="12">
        <v>15.3</v>
      </c>
      <c r="R10" s="12">
        <v>10.6</v>
      </c>
      <c r="S10" s="12">
        <v>13.8</v>
      </c>
      <c r="T10" s="12">
        <v>8.5</v>
      </c>
      <c r="U10" s="12">
        <v>6.5</v>
      </c>
      <c r="V10" s="12">
        <v>8.8000000000000007</v>
      </c>
      <c r="W10" s="12">
        <v>7.8</v>
      </c>
      <c r="X10" s="12">
        <v>8.8000000000000007</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126</v>
      </c>
      <c r="B11" s="12">
        <v>13</v>
      </c>
      <c r="C11" s="12">
        <v>14.1</v>
      </c>
      <c r="D11" s="12">
        <v>10.9</v>
      </c>
      <c r="E11" s="12">
        <v>15.6</v>
      </c>
      <c r="F11" s="12">
        <v>14.1</v>
      </c>
      <c r="G11" s="12">
        <v>20</v>
      </c>
      <c r="H11" s="12">
        <v>13.5</v>
      </c>
      <c r="I11" s="12">
        <v>20.399999999999999</v>
      </c>
      <c r="J11" s="12">
        <v>16.8</v>
      </c>
      <c r="K11" s="12">
        <v>15.7</v>
      </c>
      <c r="L11" s="12">
        <v>15.1</v>
      </c>
      <c r="M11" s="12">
        <v>11.1</v>
      </c>
      <c r="N11" s="12">
        <v>14.9</v>
      </c>
      <c r="O11" s="12">
        <v>12.1</v>
      </c>
      <c r="P11" s="12">
        <v>11.6</v>
      </c>
      <c r="Q11" s="12">
        <v>10.5</v>
      </c>
      <c r="R11" s="12">
        <v>7.9</v>
      </c>
      <c r="S11" s="12">
        <v>7.3</v>
      </c>
      <c r="T11" s="12">
        <v>9.1</v>
      </c>
      <c r="U11" s="12">
        <v>6.6</v>
      </c>
      <c r="V11" s="12">
        <v>8.8000000000000007</v>
      </c>
      <c r="W11" s="12">
        <v>7.4</v>
      </c>
      <c r="X11" s="12">
        <v>8</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127</v>
      </c>
      <c r="B12" s="12">
        <v>7</v>
      </c>
      <c r="C12" s="12">
        <v>2.5</v>
      </c>
      <c r="D12" s="12">
        <v>2.5</v>
      </c>
      <c r="E12" s="12">
        <v>0</v>
      </c>
      <c r="F12" s="12">
        <v>1.9</v>
      </c>
      <c r="G12" s="12">
        <v>2.5</v>
      </c>
      <c r="H12" s="12">
        <v>5</v>
      </c>
      <c r="I12" s="12">
        <v>4.4000000000000004</v>
      </c>
      <c r="J12" s="12">
        <v>1.9</v>
      </c>
      <c r="K12" s="12">
        <v>4.4000000000000004</v>
      </c>
      <c r="L12" s="12">
        <v>4.4000000000000004</v>
      </c>
      <c r="M12" s="12">
        <v>0.6</v>
      </c>
      <c r="N12" s="12">
        <v>1.3</v>
      </c>
      <c r="O12" s="12">
        <v>3.1</v>
      </c>
      <c r="P12" s="12">
        <v>4.4000000000000004</v>
      </c>
      <c r="Q12" s="12">
        <v>5</v>
      </c>
      <c r="R12" s="12">
        <v>1.9</v>
      </c>
      <c r="S12" s="12">
        <v>1.3</v>
      </c>
      <c r="T12" s="12">
        <v>4.4000000000000004</v>
      </c>
      <c r="U12" s="12">
        <v>0</v>
      </c>
      <c r="V12" s="12">
        <v>0.6</v>
      </c>
      <c r="W12" s="12">
        <v>0.6</v>
      </c>
      <c r="X12" s="12">
        <v>0</v>
      </c>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128</v>
      </c>
      <c r="B13" s="12">
        <v>2</v>
      </c>
      <c r="C13" s="12">
        <v>3.2</v>
      </c>
      <c r="D13" s="12">
        <v>2.6</v>
      </c>
      <c r="E13" s="12">
        <v>1.9</v>
      </c>
      <c r="F13" s="12">
        <v>0.6</v>
      </c>
      <c r="G13" s="12">
        <v>4.3</v>
      </c>
      <c r="H13" s="12">
        <v>3.7</v>
      </c>
      <c r="I13" s="12">
        <v>10.3</v>
      </c>
      <c r="J13" s="12">
        <v>21.1</v>
      </c>
      <c r="K13" s="12">
        <v>4.2</v>
      </c>
      <c r="L13" s="12">
        <v>7.8</v>
      </c>
      <c r="M13" s="12">
        <v>11.3</v>
      </c>
      <c r="N13" s="12">
        <v>8.9</v>
      </c>
      <c r="O13" s="12">
        <v>3.6</v>
      </c>
      <c r="P13" s="12">
        <v>5.9</v>
      </c>
      <c r="Q13" s="12">
        <v>3.5</v>
      </c>
      <c r="R13" s="12">
        <v>4.7</v>
      </c>
      <c r="S13" s="12">
        <v>2.2999999999999998</v>
      </c>
      <c r="T13" s="12">
        <v>6.5</v>
      </c>
      <c r="U13" s="12">
        <v>2.4</v>
      </c>
      <c r="V13" s="12">
        <v>6.5</v>
      </c>
      <c r="W13" s="12">
        <v>0</v>
      </c>
      <c r="X13" s="12">
        <v>4.0999999999999996</v>
      </c>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129</v>
      </c>
      <c r="B14" s="12">
        <v>2.1</v>
      </c>
      <c r="C14" s="12">
        <v>1.7</v>
      </c>
      <c r="D14" s="12">
        <v>2.4</v>
      </c>
      <c r="E14" s="12">
        <v>3.4</v>
      </c>
      <c r="F14" s="12">
        <v>2.2000000000000002</v>
      </c>
      <c r="G14" s="12">
        <v>3.1</v>
      </c>
      <c r="H14" s="12">
        <v>2.9</v>
      </c>
      <c r="I14" s="12">
        <v>1.7</v>
      </c>
      <c r="J14" s="12">
        <v>3.4</v>
      </c>
      <c r="K14" s="12">
        <v>3</v>
      </c>
      <c r="L14" s="12">
        <v>2.2000000000000002</v>
      </c>
      <c r="M14" s="12">
        <v>2.2000000000000002</v>
      </c>
      <c r="N14" s="12">
        <v>2.8</v>
      </c>
      <c r="O14" s="12">
        <v>2.2000000000000002</v>
      </c>
      <c r="P14" s="12">
        <v>2.5</v>
      </c>
      <c r="Q14" s="12">
        <v>2.5</v>
      </c>
      <c r="R14" s="12">
        <v>2.1</v>
      </c>
      <c r="S14" s="12">
        <v>1.3</v>
      </c>
      <c r="T14" s="12">
        <v>1.6</v>
      </c>
      <c r="U14" s="12">
        <v>2.8</v>
      </c>
      <c r="V14" s="12">
        <v>2.1</v>
      </c>
      <c r="W14" s="12">
        <v>1.9</v>
      </c>
      <c r="X14" s="12">
        <v>3</v>
      </c>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130</v>
      </c>
      <c r="B15" s="12">
        <v>14.9</v>
      </c>
      <c r="C15" s="12">
        <v>14.8</v>
      </c>
      <c r="D15" s="12">
        <v>13.2</v>
      </c>
      <c r="E15" s="12">
        <v>11.1</v>
      </c>
      <c r="F15" s="12">
        <v>10.3</v>
      </c>
      <c r="G15" s="12">
        <v>7.1</v>
      </c>
      <c r="H15" s="12">
        <v>8.3000000000000007</v>
      </c>
      <c r="I15" s="12">
        <v>5.5</v>
      </c>
      <c r="J15" s="12">
        <v>10.1</v>
      </c>
      <c r="K15" s="12">
        <v>7.8</v>
      </c>
      <c r="L15" s="12">
        <v>7.4</v>
      </c>
      <c r="M15" s="12">
        <v>11.6</v>
      </c>
      <c r="N15" s="12">
        <v>5</v>
      </c>
      <c r="O15" s="12">
        <v>8</v>
      </c>
      <c r="P15" s="12">
        <v>3.8</v>
      </c>
      <c r="Q15" s="12">
        <v>3.8</v>
      </c>
      <c r="R15" s="12">
        <v>7.2</v>
      </c>
      <c r="S15" s="12">
        <v>4.0999999999999996</v>
      </c>
      <c r="T15" s="12">
        <v>6</v>
      </c>
      <c r="U15" s="12">
        <v>3.4</v>
      </c>
      <c r="V15" s="12">
        <v>5.6</v>
      </c>
      <c r="W15" s="12">
        <v>4.5</v>
      </c>
      <c r="X15" s="12">
        <v>3.3</v>
      </c>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131</v>
      </c>
      <c r="B16" s="12">
        <v>16</v>
      </c>
      <c r="C16" s="12">
        <v>11.3</v>
      </c>
      <c r="D16" s="12">
        <v>17.7</v>
      </c>
      <c r="E16" s="12">
        <v>17.3</v>
      </c>
      <c r="F16" s="12">
        <v>16.2</v>
      </c>
      <c r="G16" s="12">
        <v>18.399999999999999</v>
      </c>
      <c r="H16" s="12">
        <v>24.3</v>
      </c>
      <c r="I16" s="12">
        <v>13.9</v>
      </c>
      <c r="J16" s="12">
        <v>14.3</v>
      </c>
      <c r="K16" s="12">
        <v>15.4</v>
      </c>
      <c r="L16" s="12">
        <v>16.100000000000001</v>
      </c>
      <c r="M16" s="12">
        <v>16.600000000000001</v>
      </c>
      <c r="N16" s="12">
        <v>17.100000000000001</v>
      </c>
      <c r="O16" s="12">
        <v>15</v>
      </c>
      <c r="P16" s="12">
        <v>12.6</v>
      </c>
      <c r="Q16" s="12">
        <v>11.3</v>
      </c>
      <c r="R16" s="12">
        <v>6.5</v>
      </c>
      <c r="S16" s="12">
        <v>10.1</v>
      </c>
      <c r="T16" s="12">
        <v>8.3000000000000007</v>
      </c>
      <c r="U16" s="12">
        <v>5.9</v>
      </c>
      <c r="V16" s="12">
        <v>4.0999999999999996</v>
      </c>
      <c r="W16" s="12">
        <v>8.1</v>
      </c>
      <c r="X16" s="12">
        <v>7.2</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132</v>
      </c>
      <c r="B17" s="12">
        <v>5.0999999999999996</v>
      </c>
      <c r="C17" s="12">
        <v>3.2</v>
      </c>
      <c r="D17" s="12">
        <v>4.7</v>
      </c>
      <c r="E17" s="12">
        <v>8.5</v>
      </c>
      <c r="F17" s="12">
        <v>7.2</v>
      </c>
      <c r="G17" s="12">
        <v>6.2</v>
      </c>
      <c r="H17" s="12">
        <v>4.7</v>
      </c>
      <c r="I17" s="12">
        <v>5.6</v>
      </c>
      <c r="J17" s="12">
        <v>7.1</v>
      </c>
      <c r="K17" s="12">
        <v>6.1</v>
      </c>
      <c r="L17" s="12">
        <v>4.5999999999999996</v>
      </c>
      <c r="M17" s="12">
        <v>5.2</v>
      </c>
      <c r="N17" s="12">
        <v>6.7</v>
      </c>
      <c r="O17" s="12">
        <v>7.5</v>
      </c>
      <c r="P17" s="12">
        <v>2.7</v>
      </c>
      <c r="Q17" s="12">
        <v>5</v>
      </c>
      <c r="R17" s="12">
        <v>3.8</v>
      </c>
      <c r="S17" s="12">
        <v>4.9000000000000004</v>
      </c>
      <c r="T17" s="12">
        <v>3.4</v>
      </c>
      <c r="U17" s="12">
        <v>2.2999999999999998</v>
      </c>
      <c r="V17" s="12">
        <v>4</v>
      </c>
      <c r="W17" s="12">
        <v>2.2000000000000002</v>
      </c>
      <c r="X17" s="12">
        <v>3.3</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133</v>
      </c>
      <c r="B18" s="12">
        <v>1.7</v>
      </c>
      <c r="C18" s="12">
        <v>2.7</v>
      </c>
      <c r="D18" s="12">
        <v>2.7</v>
      </c>
      <c r="E18" s="12">
        <v>2.7</v>
      </c>
      <c r="F18" s="12">
        <v>4.3</v>
      </c>
      <c r="G18" s="12">
        <v>4.8</v>
      </c>
      <c r="H18" s="12">
        <v>5.8</v>
      </c>
      <c r="I18" s="12">
        <v>6.8</v>
      </c>
      <c r="J18" s="12">
        <v>5.2</v>
      </c>
      <c r="K18" s="12">
        <v>2.1</v>
      </c>
      <c r="L18" s="12">
        <v>3</v>
      </c>
      <c r="M18" s="12">
        <v>2.5</v>
      </c>
      <c r="N18" s="12">
        <v>5.5</v>
      </c>
      <c r="O18" s="12">
        <v>1</v>
      </c>
      <c r="P18" s="12">
        <v>1</v>
      </c>
      <c r="Q18" s="12">
        <v>2</v>
      </c>
      <c r="R18" s="12">
        <v>1</v>
      </c>
      <c r="S18" s="12">
        <v>2</v>
      </c>
      <c r="T18" s="12">
        <v>3.9</v>
      </c>
      <c r="U18" s="12">
        <v>5.9</v>
      </c>
      <c r="V18" s="12">
        <v>2</v>
      </c>
      <c r="W18" s="12">
        <v>2</v>
      </c>
      <c r="X18" s="12">
        <v>3.4</v>
      </c>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6"/>
  <sheetViews>
    <sheetView workbookViewId="0"/>
  </sheetViews>
  <sheetFormatPr defaultColWidth="11.54296875" defaultRowHeight="15" x14ac:dyDescent="0.25"/>
  <cols>
    <col min="1" max="1" width="47.26953125" customWidth="1"/>
    <col min="2" max="24" width="10.08984375" customWidth="1"/>
  </cols>
  <sheetData>
    <row r="1" spans="1:24" ht="21" x14ac:dyDescent="0.4">
      <c r="A1" s="16" t="s">
        <v>383</v>
      </c>
    </row>
    <row r="2" spans="1:24" x14ac:dyDescent="0.25">
      <c r="A2" t="s">
        <v>7</v>
      </c>
    </row>
    <row r="3" spans="1:24" ht="22.8" customHeight="1" x14ac:dyDescent="0.3">
      <c r="A3" s="8" t="s">
        <v>352</v>
      </c>
      <c r="B3" s="7" t="s">
        <v>62</v>
      </c>
      <c r="C3" s="7" t="s">
        <v>63</v>
      </c>
      <c r="D3" s="7" t="s">
        <v>64</v>
      </c>
      <c r="E3" s="7" t="s">
        <v>65</v>
      </c>
      <c r="F3" s="7" t="s">
        <v>66</v>
      </c>
      <c r="G3" s="7" t="s">
        <v>67</v>
      </c>
      <c r="H3" s="7" t="s">
        <v>68</v>
      </c>
      <c r="I3" s="7" t="s">
        <v>69</v>
      </c>
      <c r="J3" s="7" t="s">
        <v>70</v>
      </c>
      <c r="K3" s="7" t="s">
        <v>71</v>
      </c>
      <c r="L3" s="7" t="s">
        <v>72</v>
      </c>
      <c r="M3" s="7" t="s">
        <v>73</v>
      </c>
      <c r="N3" s="7" t="s">
        <v>74</v>
      </c>
      <c r="O3" s="7" t="s">
        <v>75</v>
      </c>
      <c r="P3" s="7" t="s">
        <v>76</v>
      </c>
      <c r="Q3" s="7" t="s">
        <v>77</v>
      </c>
      <c r="R3" s="7" t="s">
        <v>78</v>
      </c>
      <c r="S3" s="7" t="s">
        <v>79</v>
      </c>
      <c r="T3" s="7" t="s">
        <v>80</v>
      </c>
      <c r="U3" s="7" t="s">
        <v>81</v>
      </c>
      <c r="V3" s="7" t="s">
        <v>82</v>
      </c>
      <c r="W3" s="7" t="s">
        <v>83</v>
      </c>
      <c r="X3" s="7" t="s">
        <v>84</v>
      </c>
    </row>
    <row r="4" spans="1:24" x14ac:dyDescent="0.25">
      <c r="A4" s="1" t="s">
        <v>353</v>
      </c>
      <c r="B4" s="30">
        <v>53</v>
      </c>
      <c r="C4" s="30">
        <v>40</v>
      </c>
      <c r="D4" s="30">
        <v>47</v>
      </c>
      <c r="E4" s="30">
        <v>50</v>
      </c>
      <c r="F4" s="30">
        <v>37</v>
      </c>
      <c r="G4" s="30">
        <v>63</v>
      </c>
      <c r="H4" s="30">
        <v>60</v>
      </c>
      <c r="I4" s="30">
        <v>67</v>
      </c>
      <c r="J4" s="30">
        <v>79</v>
      </c>
      <c r="K4" s="30">
        <v>52</v>
      </c>
      <c r="L4" s="30">
        <v>77</v>
      </c>
      <c r="M4" s="30">
        <v>66</v>
      </c>
      <c r="N4" s="30">
        <v>65</v>
      </c>
      <c r="O4" s="30">
        <v>49</v>
      </c>
      <c r="P4" s="30">
        <v>54</v>
      </c>
      <c r="Q4" s="30">
        <v>52</v>
      </c>
      <c r="R4" s="30">
        <v>48</v>
      </c>
      <c r="S4" s="30">
        <v>46</v>
      </c>
      <c r="T4" s="30">
        <v>62</v>
      </c>
      <c r="U4" s="30">
        <v>116</v>
      </c>
      <c r="V4" s="30">
        <v>51</v>
      </c>
      <c r="W4" s="30">
        <v>35</v>
      </c>
      <c r="X4" s="30">
        <v>63</v>
      </c>
    </row>
    <row r="5" spans="1:24" x14ac:dyDescent="0.25">
      <c r="A5" s="1" t="s">
        <v>354</v>
      </c>
      <c r="B5" s="30">
        <v>141</v>
      </c>
      <c r="C5" s="30">
        <v>118</v>
      </c>
      <c r="D5" s="30">
        <v>154</v>
      </c>
      <c r="E5" s="30">
        <v>146</v>
      </c>
      <c r="F5" s="30">
        <v>130</v>
      </c>
      <c r="G5" s="30">
        <v>142</v>
      </c>
      <c r="H5" s="30">
        <v>176</v>
      </c>
      <c r="I5" s="30">
        <v>103</v>
      </c>
      <c r="J5" s="30">
        <v>117</v>
      </c>
      <c r="K5" s="30">
        <v>134</v>
      </c>
      <c r="L5" s="30">
        <v>142</v>
      </c>
      <c r="M5" s="30">
        <v>146</v>
      </c>
      <c r="N5" s="30">
        <v>132</v>
      </c>
      <c r="O5" s="30">
        <v>145</v>
      </c>
      <c r="P5" s="30">
        <v>106</v>
      </c>
      <c r="Q5" s="30">
        <v>93</v>
      </c>
      <c r="R5" s="30">
        <v>74</v>
      </c>
      <c r="S5" s="30">
        <v>84</v>
      </c>
      <c r="T5" s="30">
        <v>88</v>
      </c>
      <c r="U5" s="30">
        <v>110</v>
      </c>
      <c r="V5" s="30">
        <v>59</v>
      </c>
      <c r="W5" s="30">
        <v>94</v>
      </c>
      <c r="X5" s="30">
        <v>77</v>
      </c>
    </row>
    <row r="6" spans="1:24" x14ac:dyDescent="0.25">
      <c r="A6" s="1" t="s">
        <v>355</v>
      </c>
      <c r="B6" s="30">
        <v>357</v>
      </c>
      <c r="C6" s="30">
        <v>346</v>
      </c>
      <c r="D6" s="30">
        <v>343</v>
      </c>
      <c r="E6" s="30">
        <v>339</v>
      </c>
      <c r="F6" s="30">
        <v>389</v>
      </c>
      <c r="G6" s="30">
        <v>456</v>
      </c>
      <c r="H6" s="30">
        <v>396</v>
      </c>
      <c r="I6" s="30">
        <v>465</v>
      </c>
      <c r="J6" s="30">
        <v>492</v>
      </c>
      <c r="K6" s="30">
        <v>442</v>
      </c>
      <c r="L6" s="30">
        <v>445</v>
      </c>
      <c r="M6" s="30">
        <v>381</v>
      </c>
      <c r="N6" s="30">
        <v>387</v>
      </c>
      <c r="O6" s="30">
        <v>321</v>
      </c>
      <c r="P6" s="30">
        <v>277</v>
      </c>
      <c r="Q6" s="30">
        <v>275</v>
      </c>
      <c r="R6" s="30">
        <v>222</v>
      </c>
      <c r="S6" s="30">
        <v>221</v>
      </c>
      <c r="T6" s="30">
        <v>204</v>
      </c>
      <c r="U6" s="30">
        <v>344</v>
      </c>
      <c r="V6" s="30">
        <v>217</v>
      </c>
      <c r="W6" s="30">
        <v>178</v>
      </c>
      <c r="X6" s="30">
        <v>217</v>
      </c>
    </row>
  </sheetData>
  <pageMargins left="0.7" right="0.7" top="0.75" bottom="0.75" header="0.3" footer="0.3"/>
  <pageSetup paperSize="9" orientation="portrait" horizontalDpi="300" verticalDpi="300"/>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54296875" defaultRowHeight="15" x14ac:dyDescent="0.25"/>
  <cols>
    <col min="1" max="1" width="47.26953125" customWidth="1"/>
    <col min="2" max="24" width="9.81640625" customWidth="1"/>
  </cols>
  <sheetData>
    <row r="1" spans="1:50" ht="21" x14ac:dyDescent="0.4">
      <c r="A1" s="3" t="s">
        <v>376</v>
      </c>
    </row>
    <row r="2" spans="1:50" x14ac:dyDescent="0.25">
      <c r="A2" t="s">
        <v>7</v>
      </c>
    </row>
    <row r="3" spans="1:50" ht="20.399999999999999" customHeight="1" x14ac:dyDescent="0.3">
      <c r="A3" s="8" t="s">
        <v>352</v>
      </c>
      <c r="B3" s="7" t="s">
        <v>62</v>
      </c>
      <c r="C3" s="7" t="s">
        <v>63</v>
      </c>
      <c r="D3" s="7" t="s">
        <v>64</v>
      </c>
      <c r="E3" s="7" t="s">
        <v>65</v>
      </c>
      <c r="F3" s="7" t="s">
        <v>66</v>
      </c>
      <c r="G3" s="7" t="s">
        <v>67</v>
      </c>
      <c r="H3" s="7" t="s">
        <v>68</v>
      </c>
      <c r="I3" s="7" t="s">
        <v>69</v>
      </c>
      <c r="J3" s="7" t="s">
        <v>70</v>
      </c>
      <c r="K3" s="7" t="s">
        <v>71</v>
      </c>
      <c r="L3" s="7" t="s">
        <v>72</v>
      </c>
      <c r="M3" s="7" t="s">
        <v>73</v>
      </c>
      <c r="N3" s="7" t="s">
        <v>74</v>
      </c>
      <c r="O3" s="7" t="s">
        <v>75</v>
      </c>
      <c r="P3" s="7" t="s">
        <v>76</v>
      </c>
      <c r="Q3" s="7" t="s">
        <v>77</v>
      </c>
      <c r="R3" s="7" t="s">
        <v>78</v>
      </c>
      <c r="S3" s="7" t="s">
        <v>79</v>
      </c>
      <c r="T3" s="7" t="s">
        <v>80</v>
      </c>
      <c r="U3" s="7" t="s">
        <v>81</v>
      </c>
      <c r="V3" s="7" t="s">
        <v>82</v>
      </c>
      <c r="W3" s="7" t="s">
        <v>83</v>
      </c>
      <c r="X3" s="7" t="s">
        <v>84</v>
      </c>
    </row>
    <row r="4" spans="1:50" x14ac:dyDescent="0.25">
      <c r="A4" s="1" t="s">
        <v>353</v>
      </c>
      <c r="B4" s="12">
        <v>3.4</v>
      </c>
      <c r="C4" s="12">
        <v>2.5</v>
      </c>
      <c r="D4" s="12">
        <v>3</v>
      </c>
      <c r="E4" s="12">
        <v>3.1</v>
      </c>
      <c r="F4" s="12">
        <v>2.2999999999999998</v>
      </c>
      <c r="G4" s="12">
        <v>3.9</v>
      </c>
      <c r="H4" s="12">
        <v>3.7</v>
      </c>
      <c r="I4" s="12">
        <v>4.0999999999999996</v>
      </c>
      <c r="J4" s="12">
        <v>4.8</v>
      </c>
      <c r="K4" s="12">
        <v>3.1</v>
      </c>
      <c r="L4" s="12">
        <v>4.5999999999999996</v>
      </c>
      <c r="M4" s="12">
        <v>4</v>
      </c>
      <c r="N4" s="12">
        <v>3.9</v>
      </c>
      <c r="O4" s="12">
        <v>2.9</v>
      </c>
      <c r="P4" s="12">
        <v>3.2</v>
      </c>
      <c r="Q4" s="12">
        <v>3.1</v>
      </c>
      <c r="R4" s="12">
        <v>2.8</v>
      </c>
      <c r="S4" s="12">
        <v>2.7</v>
      </c>
      <c r="T4" s="12">
        <v>3.6</v>
      </c>
      <c r="U4" s="12">
        <v>3.4</v>
      </c>
      <c r="V4" s="12">
        <v>3</v>
      </c>
      <c r="W4" s="12">
        <v>2</v>
      </c>
      <c r="X4" s="12">
        <v>3.7</v>
      </c>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25">
      <c r="A5" s="1" t="s">
        <v>354</v>
      </c>
      <c r="B5" s="12">
        <v>11.1</v>
      </c>
      <c r="C5" s="12">
        <v>9.3000000000000007</v>
      </c>
      <c r="D5" s="12">
        <v>12.1</v>
      </c>
      <c r="E5" s="12">
        <v>11.4</v>
      </c>
      <c r="F5" s="12">
        <v>10.1</v>
      </c>
      <c r="G5" s="12">
        <v>10.9</v>
      </c>
      <c r="H5" s="12">
        <v>13.5</v>
      </c>
      <c r="I5" s="12">
        <v>7.8</v>
      </c>
      <c r="J5" s="12">
        <v>8.8000000000000007</v>
      </c>
      <c r="K5" s="12">
        <v>10.1</v>
      </c>
      <c r="L5" s="12">
        <v>10.6</v>
      </c>
      <c r="M5" s="12">
        <v>10.8</v>
      </c>
      <c r="N5" s="12">
        <v>9.6999999999999993</v>
      </c>
      <c r="O5" s="12">
        <v>10.6</v>
      </c>
      <c r="P5" s="12">
        <v>7.7</v>
      </c>
      <c r="Q5" s="12">
        <v>6.7</v>
      </c>
      <c r="R5" s="12">
        <v>5.3</v>
      </c>
      <c r="S5" s="12">
        <v>6</v>
      </c>
      <c r="T5" s="12">
        <v>6.2</v>
      </c>
      <c r="U5" s="12">
        <v>3.9</v>
      </c>
      <c r="V5" s="12">
        <v>4.3</v>
      </c>
      <c r="W5" s="12">
        <v>6.8</v>
      </c>
      <c r="X5" s="12">
        <v>5.5</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355</v>
      </c>
      <c r="B6" s="12">
        <v>16.8</v>
      </c>
      <c r="C6" s="12">
        <v>16.2</v>
      </c>
      <c r="D6" s="12">
        <v>15.9</v>
      </c>
      <c r="E6" s="12">
        <v>15.6</v>
      </c>
      <c r="F6" s="12">
        <v>17.8</v>
      </c>
      <c r="G6" s="12">
        <v>20.7</v>
      </c>
      <c r="H6" s="12">
        <v>17.899999999999999</v>
      </c>
      <c r="I6" s="12">
        <v>20.8</v>
      </c>
      <c r="J6" s="12">
        <v>21.9</v>
      </c>
      <c r="K6" s="12">
        <v>19.5</v>
      </c>
      <c r="L6" s="12">
        <v>19.5</v>
      </c>
      <c r="M6" s="12">
        <v>16.600000000000001</v>
      </c>
      <c r="N6" s="12">
        <v>16.8</v>
      </c>
      <c r="O6" s="12">
        <v>13.9</v>
      </c>
      <c r="P6" s="12">
        <v>11.9</v>
      </c>
      <c r="Q6" s="12">
        <v>11.7</v>
      </c>
      <c r="R6" s="12">
        <v>9.4</v>
      </c>
      <c r="S6" s="12">
        <v>9.3000000000000007</v>
      </c>
      <c r="T6" s="12">
        <v>8.6</v>
      </c>
      <c r="U6" s="12">
        <v>7.2</v>
      </c>
      <c r="V6" s="12">
        <v>9</v>
      </c>
      <c r="W6" s="12">
        <v>7.3</v>
      </c>
      <c r="X6" s="12">
        <v>8.9</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2:50"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2:50"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2:50" x14ac:dyDescent="0.2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2: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2: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2: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2: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2: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2: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2: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2: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2: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2: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2: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2: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2: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8"/>
  <sheetViews>
    <sheetView workbookViewId="0"/>
  </sheetViews>
  <sheetFormatPr defaultColWidth="11.54296875" defaultRowHeight="15" x14ac:dyDescent="0.25"/>
  <cols>
    <col min="1" max="1" width="24.26953125" customWidth="1"/>
    <col min="2" max="24" width="9.7265625" customWidth="1"/>
  </cols>
  <sheetData>
    <row r="1" spans="1:24" ht="21" x14ac:dyDescent="0.4">
      <c r="A1" s="16" t="s">
        <v>377</v>
      </c>
    </row>
    <row r="2" spans="1:24" x14ac:dyDescent="0.25">
      <c r="A2" t="s">
        <v>7</v>
      </c>
    </row>
    <row r="3" spans="1:24" ht="20.399999999999999" customHeight="1" x14ac:dyDescent="0.3">
      <c r="A3" s="8" t="s">
        <v>118</v>
      </c>
      <c r="B3" s="7" t="s">
        <v>62</v>
      </c>
      <c r="C3" s="7" t="s">
        <v>63</v>
      </c>
      <c r="D3" s="7" t="s">
        <v>64</v>
      </c>
      <c r="E3" s="7" t="s">
        <v>65</v>
      </c>
      <c r="F3" s="7" t="s">
        <v>66</v>
      </c>
      <c r="G3" s="7" t="s">
        <v>67</v>
      </c>
      <c r="H3" s="7" t="s">
        <v>68</v>
      </c>
      <c r="I3" s="7" t="s">
        <v>69</v>
      </c>
      <c r="J3" s="7" t="s">
        <v>70</v>
      </c>
      <c r="K3" s="7" t="s">
        <v>71</v>
      </c>
      <c r="L3" s="7" t="s">
        <v>72</v>
      </c>
      <c r="M3" s="7" t="s">
        <v>73</v>
      </c>
      <c r="N3" s="7" t="s">
        <v>74</v>
      </c>
      <c r="O3" s="7" t="s">
        <v>75</v>
      </c>
      <c r="P3" s="7" t="s">
        <v>76</v>
      </c>
      <c r="Q3" s="7" t="s">
        <v>77</v>
      </c>
      <c r="R3" s="7" t="s">
        <v>78</v>
      </c>
      <c r="S3" s="7" t="s">
        <v>79</v>
      </c>
      <c r="T3" s="7" t="s">
        <v>80</v>
      </c>
      <c r="U3" s="7" t="s">
        <v>81</v>
      </c>
      <c r="V3" s="7" t="s">
        <v>82</v>
      </c>
      <c r="W3" s="7" t="s">
        <v>83</v>
      </c>
      <c r="X3" s="7" t="s">
        <v>84</v>
      </c>
    </row>
    <row r="4" spans="1:24" x14ac:dyDescent="0.25">
      <c r="A4" s="1" t="s">
        <v>119</v>
      </c>
      <c r="B4" s="6">
        <v>6</v>
      </c>
      <c r="C4" s="6">
        <v>9</v>
      </c>
      <c r="D4" s="6">
        <v>9</v>
      </c>
      <c r="E4" s="6">
        <v>10</v>
      </c>
      <c r="F4" s="6">
        <v>4</v>
      </c>
      <c r="G4" s="6">
        <v>11</v>
      </c>
      <c r="H4" s="6">
        <v>6</v>
      </c>
      <c r="I4" s="6">
        <v>6</v>
      </c>
      <c r="J4" s="6">
        <v>3</v>
      </c>
      <c r="K4" s="6">
        <v>8</v>
      </c>
      <c r="L4" s="6">
        <v>12</v>
      </c>
      <c r="M4" s="6">
        <v>3</v>
      </c>
      <c r="N4" s="6">
        <v>5</v>
      </c>
      <c r="O4" s="6">
        <v>11</v>
      </c>
      <c r="P4" s="6">
        <v>8</v>
      </c>
      <c r="Q4" s="6">
        <v>10</v>
      </c>
      <c r="R4" s="6">
        <v>4</v>
      </c>
      <c r="S4" s="6">
        <v>2</v>
      </c>
      <c r="T4" s="6">
        <v>8</v>
      </c>
      <c r="U4" s="6">
        <v>4</v>
      </c>
      <c r="V4" s="6">
        <v>7</v>
      </c>
      <c r="W4" s="6">
        <v>9</v>
      </c>
      <c r="X4" s="6">
        <v>10</v>
      </c>
    </row>
    <row r="5" spans="1:24" x14ac:dyDescent="0.25">
      <c r="A5" s="1" t="s">
        <v>120</v>
      </c>
      <c r="B5" s="6">
        <v>144</v>
      </c>
      <c r="C5" s="6">
        <v>118</v>
      </c>
      <c r="D5" s="6">
        <v>141</v>
      </c>
      <c r="E5" s="6">
        <v>110</v>
      </c>
      <c r="F5" s="6">
        <v>158</v>
      </c>
      <c r="G5" s="6">
        <v>185</v>
      </c>
      <c r="H5" s="6">
        <v>170</v>
      </c>
      <c r="I5" s="6">
        <v>171</v>
      </c>
      <c r="J5" s="6">
        <v>205</v>
      </c>
      <c r="K5" s="6">
        <v>172</v>
      </c>
      <c r="L5" s="6">
        <v>173</v>
      </c>
      <c r="M5" s="6">
        <v>170</v>
      </c>
      <c r="N5" s="6">
        <v>155</v>
      </c>
      <c r="O5" s="6">
        <v>95</v>
      </c>
      <c r="P5" s="6">
        <v>102</v>
      </c>
      <c r="Q5" s="6">
        <v>91</v>
      </c>
      <c r="R5" s="6">
        <v>91</v>
      </c>
      <c r="S5" s="6">
        <v>73</v>
      </c>
      <c r="T5" s="6">
        <v>68</v>
      </c>
      <c r="U5" s="6">
        <v>73</v>
      </c>
      <c r="V5" s="6">
        <v>76</v>
      </c>
      <c r="W5" s="6">
        <v>64</v>
      </c>
      <c r="X5" s="6">
        <v>92</v>
      </c>
    </row>
    <row r="6" spans="1:24" x14ac:dyDescent="0.25">
      <c r="A6" s="1" t="s">
        <v>121</v>
      </c>
      <c r="B6" s="6">
        <v>21</v>
      </c>
      <c r="C6" s="6">
        <v>29</v>
      </c>
      <c r="D6" s="6">
        <v>27</v>
      </c>
      <c r="E6" s="6">
        <v>18</v>
      </c>
      <c r="F6" s="6">
        <v>24</v>
      </c>
      <c r="G6" s="6">
        <v>23</v>
      </c>
      <c r="H6" s="6">
        <v>23</v>
      </c>
      <c r="I6" s="6">
        <v>22</v>
      </c>
      <c r="J6" s="6">
        <v>30</v>
      </c>
      <c r="K6" s="6">
        <v>25</v>
      </c>
      <c r="L6" s="6">
        <v>20</v>
      </c>
      <c r="M6" s="6">
        <v>20</v>
      </c>
      <c r="N6" s="6">
        <v>22</v>
      </c>
      <c r="O6" s="6">
        <v>19</v>
      </c>
      <c r="P6" s="6">
        <v>11</v>
      </c>
      <c r="Q6" s="6">
        <v>18</v>
      </c>
      <c r="R6" s="6">
        <v>7</v>
      </c>
      <c r="S6" s="6">
        <v>12</v>
      </c>
      <c r="T6" s="6">
        <v>14</v>
      </c>
      <c r="U6" s="6">
        <v>8</v>
      </c>
      <c r="V6" s="6">
        <v>14</v>
      </c>
      <c r="W6" s="6">
        <v>10</v>
      </c>
      <c r="X6" s="6">
        <v>8</v>
      </c>
    </row>
    <row r="7" spans="1:24" x14ac:dyDescent="0.25">
      <c r="A7" s="1" t="s">
        <v>122</v>
      </c>
      <c r="B7" s="6">
        <v>16</v>
      </c>
      <c r="C7" s="6">
        <v>14</v>
      </c>
      <c r="D7" s="6">
        <v>21</v>
      </c>
      <c r="E7" s="6">
        <v>18</v>
      </c>
      <c r="F7" s="6">
        <v>15</v>
      </c>
      <c r="G7" s="6">
        <v>16</v>
      </c>
      <c r="H7" s="6">
        <v>20</v>
      </c>
      <c r="I7" s="6">
        <v>9</v>
      </c>
      <c r="J7" s="6">
        <v>11</v>
      </c>
      <c r="K7" s="6">
        <v>22</v>
      </c>
      <c r="L7" s="6">
        <v>22</v>
      </c>
      <c r="M7" s="6">
        <v>21</v>
      </c>
      <c r="N7" s="6">
        <v>19</v>
      </c>
      <c r="O7" s="6">
        <v>30</v>
      </c>
      <c r="P7" s="6">
        <v>18</v>
      </c>
      <c r="Q7" s="6">
        <v>10</v>
      </c>
      <c r="R7" s="6">
        <v>15</v>
      </c>
      <c r="S7" s="6">
        <v>15</v>
      </c>
      <c r="T7" s="6">
        <v>18</v>
      </c>
      <c r="U7" s="6">
        <v>9</v>
      </c>
      <c r="V7" s="6">
        <v>14</v>
      </c>
      <c r="W7" s="6">
        <v>27</v>
      </c>
      <c r="X7" s="6">
        <v>17</v>
      </c>
    </row>
    <row r="8" spans="1:24" x14ac:dyDescent="0.25">
      <c r="A8" s="1" t="s">
        <v>123</v>
      </c>
      <c r="B8" s="6">
        <v>15</v>
      </c>
      <c r="C8" s="6">
        <v>5</v>
      </c>
      <c r="D8" s="6">
        <v>6</v>
      </c>
      <c r="E8" s="6">
        <v>10</v>
      </c>
      <c r="F8" s="6">
        <v>5</v>
      </c>
      <c r="G8" s="6">
        <v>13</v>
      </c>
      <c r="H8" s="6">
        <v>5</v>
      </c>
      <c r="I8" s="6">
        <v>10</v>
      </c>
      <c r="J8" s="6">
        <v>7</v>
      </c>
      <c r="K8" s="6">
        <v>2</v>
      </c>
      <c r="L8" s="6">
        <v>15</v>
      </c>
      <c r="M8" s="6">
        <v>6</v>
      </c>
      <c r="N8" s="6">
        <v>4</v>
      </c>
      <c r="O8" s="6">
        <v>10</v>
      </c>
      <c r="P8" s="6">
        <v>3</v>
      </c>
      <c r="Q8" s="6">
        <v>6</v>
      </c>
      <c r="R8" s="6">
        <v>7</v>
      </c>
      <c r="S8" s="6">
        <v>10</v>
      </c>
      <c r="T8" s="6">
        <v>8</v>
      </c>
      <c r="U8" s="6">
        <v>5</v>
      </c>
      <c r="V8" s="6">
        <v>6</v>
      </c>
      <c r="W8" s="6">
        <v>5</v>
      </c>
      <c r="X8" s="6">
        <v>12</v>
      </c>
    </row>
    <row r="9" spans="1:24" x14ac:dyDescent="0.25">
      <c r="A9" s="1" t="s">
        <v>124</v>
      </c>
      <c r="B9" s="6">
        <v>9</v>
      </c>
      <c r="C9" s="6">
        <v>14</v>
      </c>
      <c r="D9" s="6">
        <v>15</v>
      </c>
      <c r="E9" s="6">
        <v>14</v>
      </c>
      <c r="F9" s="6">
        <v>7</v>
      </c>
      <c r="G9" s="6">
        <v>17</v>
      </c>
      <c r="H9" s="6">
        <v>16</v>
      </c>
      <c r="I9" s="6">
        <v>12</v>
      </c>
      <c r="J9" s="6">
        <v>9</v>
      </c>
      <c r="K9" s="6">
        <v>19</v>
      </c>
      <c r="L9" s="6">
        <v>24</v>
      </c>
      <c r="M9" s="6">
        <v>25</v>
      </c>
      <c r="N9" s="6">
        <v>16</v>
      </c>
      <c r="O9" s="6">
        <v>18</v>
      </c>
      <c r="P9" s="6">
        <v>17</v>
      </c>
      <c r="Q9" s="6">
        <v>13</v>
      </c>
      <c r="R9" s="6">
        <v>17</v>
      </c>
      <c r="S9" s="6">
        <v>19</v>
      </c>
      <c r="T9" s="6">
        <v>18</v>
      </c>
      <c r="U9" s="6">
        <v>22</v>
      </c>
      <c r="V9" s="6">
        <v>20</v>
      </c>
      <c r="W9" s="6">
        <v>14</v>
      </c>
      <c r="X9" s="6">
        <v>18</v>
      </c>
    </row>
    <row r="10" spans="1:24" x14ac:dyDescent="0.25">
      <c r="A10" s="1" t="s">
        <v>125</v>
      </c>
      <c r="B10" s="6">
        <v>83</v>
      </c>
      <c r="C10" s="6">
        <v>85</v>
      </c>
      <c r="D10" s="6">
        <v>81</v>
      </c>
      <c r="E10" s="6">
        <v>69</v>
      </c>
      <c r="F10" s="6">
        <v>80</v>
      </c>
      <c r="G10" s="6">
        <v>76</v>
      </c>
      <c r="H10" s="6">
        <v>85</v>
      </c>
      <c r="I10" s="6">
        <v>101</v>
      </c>
      <c r="J10" s="6">
        <v>104</v>
      </c>
      <c r="K10" s="6">
        <v>103</v>
      </c>
      <c r="L10" s="6">
        <v>123</v>
      </c>
      <c r="M10" s="6">
        <v>87</v>
      </c>
      <c r="N10" s="6">
        <v>74</v>
      </c>
      <c r="O10" s="6">
        <v>85</v>
      </c>
      <c r="P10" s="6">
        <v>65</v>
      </c>
      <c r="Q10" s="6">
        <v>66</v>
      </c>
      <c r="R10" s="6">
        <v>46</v>
      </c>
      <c r="S10" s="6">
        <v>60</v>
      </c>
      <c r="T10" s="6">
        <v>37</v>
      </c>
      <c r="U10" s="6">
        <v>28</v>
      </c>
      <c r="V10" s="6">
        <v>38</v>
      </c>
      <c r="W10" s="6">
        <v>34</v>
      </c>
      <c r="X10" s="6">
        <v>39</v>
      </c>
    </row>
    <row r="11" spans="1:24" x14ac:dyDescent="0.25">
      <c r="A11" s="1" t="s">
        <v>126</v>
      </c>
      <c r="B11" s="6">
        <v>93</v>
      </c>
      <c r="C11" s="6">
        <v>101</v>
      </c>
      <c r="D11" s="6">
        <v>78</v>
      </c>
      <c r="E11" s="6">
        <v>113</v>
      </c>
      <c r="F11" s="6">
        <v>104</v>
      </c>
      <c r="G11" s="6">
        <v>147</v>
      </c>
      <c r="H11" s="6">
        <v>100</v>
      </c>
      <c r="I11" s="6">
        <v>151</v>
      </c>
      <c r="J11" s="6">
        <v>125</v>
      </c>
      <c r="K11" s="6">
        <v>117</v>
      </c>
      <c r="L11" s="6">
        <v>113</v>
      </c>
      <c r="M11" s="6">
        <v>84</v>
      </c>
      <c r="N11" s="6">
        <v>114</v>
      </c>
      <c r="O11" s="6">
        <v>93</v>
      </c>
      <c r="P11" s="6">
        <v>90</v>
      </c>
      <c r="Q11" s="6">
        <v>83</v>
      </c>
      <c r="R11" s="6">
        <v>63</v>
      </c>
      <c r="S11" s="6">
        <v>58</v>
      </c>
      <c r="T11" s="6">
        <v>73</v>
      </c>
      <c r="U11" s="6">
        <v>53</v>
      </c>
      <c r="V11" s="6">
        <v>71</v>
      </c>
      <c r="W11" s="6">
        <v>61</v>
      </c>
      <c r="X11" s="6">
        <v>66</v>
      </c>
    </row>
    <row r="12" spans="1:24" x14ac:dyDescent="0.25">
      <c r="A12" s="1" t="s">
        <v>127</v>
      </c>
      <c r="B12" s="6">
        <v>11</v>
      </c>
      <c r="C12" s="6">
        <v>4</v>
      </c>
      <c r="D12" s="6">
        <v>4</v>
      </c>
      <c r="E12" s="6">
        <v>0</v>
      </c>
      <c r="F12" s="6">
        <v>3</v>
      </c>
      <c r="G12" s="6">
        <v>4</v>
      </c>
      <c r="H12" s="6">
        <v>8</v>
      </c>
      <c r="I12" s="6">
        <v>7</v>
      </c>
      <c r="J12" s="6">
        <v>3</v>
      </c>
      <c r="K12" s="6">
        <v>7</v>
      </c>
      <c r="L12" s="6">
        <v>7</v>
      </c>
      <c r="M12" s="6">
        <v>1</v>
      </c>
      <c r="N12" s="6">
        <v>2</v>
      </c>
      <c r="O12" s="6">
        <v>5</v>
      </c>
      <c r="P12" s="6">
        <v>7</v>
      </c>
      <c r="Q12" s="6">
        <v>8</v>
      </c>
      <c r="R12" s="6">
        <v>3</v>
      </c>
      <c r="S12" s="6">
        <v>2</v>
      </c>
      <c r="T12" s="6">
        <v>7</v>
      </c>
      <c r="U12" s="6">
        <v>0</v>
      </c>
      <c r="V12" s="6">
        <v>1</v>
      </c>
      <c r="W12" s="6">
        <v>1</v>
      </c>
      <c r="X12" s="6">
        <v>0</v>
      </c>
    </row>
    <row r="13" spans="1:24" x14ac:dyDescent="0.25">
      <c r="A13" s="1" t="s">
        <v>128</v>
      </c>
      <c r="B13" s="6">
        <v>3</v>
      </c>
      <c r="C13" s="6">
        <v>5</v>
      </c>
      <c r="D13" s="6">
        <v>4</v>
      </c>
      <c r="E13" s="6">
        <v>3</v>
      </c>
      <c r="F13" s="6">
        <v>1</v>
      </c>
      <c r="G13" s="6">
        <v>7</v>
      </c>
      <c r="H13" s="6">
        <v>6</v>
      </c>
      <c r="I13" s="6">
        <v>17</v>
      </c>
      <c r="J13" s="6">
        <v>35</v>
      </c>
      <c r="K13" s="6">
        <v>7</v>
      </c>
      <c r="L13" s="6">
        <v>13</v>
      </c>
      <c r="M13" s="6">
        <v>19</v>
      </c>
      <c r="N13" s="6">
        <v>15</v>
      </c>
      <c r="O13" s="6">
        <v>6</v>
      </c>
      <c r="P13" s="6">
        <v>10</v>
      </c>
      <c r="Q13" s="6">
        <v>6</v>
      </c>
      <c r="R13" s="6">
        <v>8</v>
      </c>
      <c r="S13" s="6">
        <v>4</v>
      </c>
      <c r="T13" s="6">
        <v>11</v>
      </c>
      <c r="U13" s="6">
        <v>4</v>
      </c>
      <c r="V13" s="6">
        <v>11</v>
      </c>
      <c r="W13" s="6">
        <v>0</v>
      </c>
      <c r="X13" s="6">
        <v>7</v>
      </c>
    </row>
    <row r="14" spans="1:24" x14ac:dyDescent="0.25">
      <c r="A14" s="1" t="s">
        <v>129</v>
      </c>
      <c r="B14" s="6">
        <v>12</v>
      </c>
      <c r="C14" s="6">
        <v>10</v>
      </c>
      <c r="D14" s="6">
        <v>14</v>
      </c>
      <c r="E14" s="6">
        <v>20</v>
      </c>
      <c r="F14" s="6">
        <v>13</v>
      </c>
      <c r="G14" s="6">
        <v>18</v>
      </c>
      <c r="H14" s="6">
        <v>17</v>
      </c>
      <c r="I14" s="6">
        <v>10</v>
      </c>
      <c r="J14" s="6">
        <v>20</v>
      </c>
      <c r="K14" s="6">
        <v>18</v>
      </c>
      <c r="L14" s="6">
        <v>13</v>
      </c>
      <c r="M14" s="6">
        <v>13</v>
      </c>
      <c r="N14" s="6">
        <v>17</v>
      </c>
      <c r="O14" s="6">
        <v>13</v>
      </c>
      <c r="P14" s="6">
        <v>15</v>
      </c>
      <c r="Q14" s="6">
        <v>15</v>
      </c>
      <c r="R14" s="6">
        <v>13</v>
      </c>
      <c r="S14" s="6">
        <v>8</v>
      </c>
      <c r="T14" s="6">
        <v>10</v>
      </c>
      <c r="U14" s="6">
        <v>17</v>
      </c>
      <c r="V14" s="6">
        <v>13</v>
      </c>
      <c r="W14" s="6">
        <v>12</v>
      </c>
      <c r="X14" s="6">
        <v>19</v>
      </c>
    </row>
    <row r="15" spans="1:24" x14ac:dyDescent="0.25">
      <c r="A15" s="1" t="s">
        <v>130</v>
      </c>
      <c r="B15" s="6">
        <v>37</v>
      </c>
      <c r="C15" s="6">
        <v>37</v>
      </c>
      <c r="D15" s="6">
        <v>33</v>
      </c>
      <c r="E15" s="6">
        <v>28</v>
      </c>
      <c r="F15" s="6">
        <v>26</v>
      </c>
      <c r="G15" s="6">
        <v>18</v>
      </c>
      <c r="H15" s="6">
        <v>21</v>
      </c>
      <c r="I15" s="6">
        <v>14</v>
      </c>
      <c r="J15" s="6">
        <v>26</v>
      </c>
      <c r="K15" s="6">
        <v>20</v>
      </c>
      <c r="L15" s="6">
        <v>19</v>
      </c>
      <c r="M15" s="6">
        <v>30</v>
      </c>
      <c r="N15" s="6">
        <v>13</v>
      </c>
      <c r="O15" s="6">
        <v>21</v>
      </c>
      <c r="P15" s="6">
        <v>10</v>
      </c>
      <c r="Q15" s="6">
        <v>10</v>
      </c>
      <c r="R15" s="6">
        <v>19</v>
      </c>
      <c r="S15" s="6">
        <v>11</v>
      </c>
      <c r="T15" s="6">
        <v>16</v>
      </c>
      <c r="U15" s="6">
        <v>9</v>
      </c>
      <c r="V15" s="6">
        <v>15</v>
      </c>
      <c r="W15" s="6">
        <v>12</v>
      </c>
      <c r="X15" s="6">
        <v>9</v>
      </c>
    </row>
    <row r="16" spans="1:24" x14ac:dyDescent="0.25">
      <c r="A16" s="1" t="s">
        <v>131</v>
      </c>
      <c r="B16" s="6">
        <v>82</v>
      </c>
      <c r="C16" s="6">
        <v>58</v>
      </c>
      <c r="D16" s="6">
        <v>91</v>
      </c>
      <c r="E16" s="6">
        <v>90</v>
      </c>
      <c r="F16" s="6">
        <v>85</v>
      </c>
      <c r="G16" s="6">
        <v>97</v>
      </c>
      <c r="H16" s="6">
        <v>129</v>
      </c>
      <c r="I16" s="6">
        <v>74</v>
      </c>
      <c r="J16" s="6">
        <v>77</v>
      </c>
      <c r="K16" s="6">
        <v>84</v>
      </c>
      <c r="L16" s="6">
        <v>89</v>
      </c>
      <c r="M16" s="6">
        <v>92</v>
      </c>
      <c r="N16" s="6">
        <v>95</v>
      </c>
      <c r="O16" s="6">
        <v>83</v>
      </c>
      <c r="P16" s="6">
        <v>70</v>
      </c>
      <c r="Q16" s="6">
        <v>63</v>
      </c>
      <c r="R16" s="6">
        <v>36</v>
      </c>
      <c r="S16" s="6">
        <v>56</v>
      </c>
      <c r="T16" s="6">
        <v>46</v>
      </c>
      <c r="U16" s="6">
        <v>33</v>
      </c>
      <c r="V16" s="6">
        <v>23</v>
      </c>
      <c r="W16" s="6">
        <v>46</v>
      </c>
      <c r="X16" s="6">
        <v>41</v>
      </c>
    </row>
    <row r="17" spans="1:24" x14ac:dyDescent="0.25">
      <c r="A17" s="1" t="s">
        <v>132</v>
      </c>
      <c r="B17" s="6">
        <v>16</v>
      </c>
      <c r="C17" s="6">
        <v>10</v>
      </c>
      <c r="D17" s="6">
        <v>15</v>
      </c>
      <c r="E17" s="6">
        <v>27</v>
      </c>
      <c r="F17" s="6">
        <v>23</v>
      </c>
      <c r="G17" s="6">
        <v>20</v>
      </c>
      <c r="H17" s="6">
        <v>15</v>
      </c>
      <c r="I17" s="6">
        <v>18</v>
      </c>
      <c r="J17" s="6">
        <v>23</v>
      </c>
      <c r="K17" s="6">
        <v>20</v>
      </c>
      <c r="L17" s="6">
        <v>15</v>
      </c>
      <c r="M17" s="6">
        <v>17</v>
      </c>
      <c r="N17" s="6">
        <v>22</v>
      </c>
      <c r="O17" s="6">
        <v>25</v>
      </c>
      <c r="P17" s="6">
        <v>9</v>
      </c>
      <c r="Q17" s="6">
        <v>17</v>
      </c>
      <c r="R17" s="6">
        <v>13</v>
      </c>
      <c r="S17" s="6">
        <v>17</v>
      </c>
      <c r="T17" s="6">
        <v>12</v>
      </c>
      <c r="U17" s="6">
        <v>8</v>
      </c>
      <c r="V17" s="6">
        <v>14</v>
      </c>
      <c r="W17" s="6">
        <v>8</v>
      </c>
      <c r="X17" s="6">
        <v>12</v>
      </c>
    </row>
    <row r="18" spans="1:24" x14ac:dyDescent="0.25">
      <c r="A18" s="1" t="s">
        <v>133</v>
      </c>
      <c r="B18" s="6">
        <v>3</v>
      </c>
      <c r="C18" s="6">
        <v>5</v>
      </c>
      <c r="D18" s="6">
        <v>5</v>
      </c>
      <c r="E18" s="6">
        <v>5</v>
      </c>
      <c r="F18" s="6">
        <v>8</v>
      </c>
      <c r="G18" s="6">
        <v>9</v>
      </c>
      <c r="H18" s="6">
        <v>11</v>
      </c>
      <c r="I18" s="6">
        <v>13</v>
      </c>
      <c r="J18" s="6">
        <v>10</v>
      </c>
      <c r="K18" s="6">
        <v>4</v>
      </c>
      <c r="L18" s="6">
        <v>6</v>
      </c>
      <c r="M18" s="6">
        <v>5</v>
      </c>
      <c r="N18" s="6">
        <v>11</v>
      </c>
      <c r="O18" s="6">
        <v>2</v>
      </c>
      <c r="P18" s="6">
        <v>2</v>
      </c>
      <c r="Q18" s="6">
        <v>4</v>
      </c>
      <c r="R18" s="6">
        <v>2</v>
      </c>
      <c r="S18" s="6">
        <v>4</v>
      </c>
      <c r="T18" s="6">
        <v>8</v>
      </c>
      <c r="U18" s="6">
        <v>12</v>
      </c>
      <c r="V18" s="6">
        <v>4</v>
      </c>
      <c r="W18" s="6">
        <v>4</v>
      </c>
      <c r="X18" s="6">
        <v>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lpstr>Supplementary_table_34</vt:lpstr>
      <vt:lpstr>Supplementary_table_35</vt:lpstr>
      <vt:lpstr>Supplementary_table_36</vt:lpstr>
      <vt:lpstr>Supplementary_table_37</vt:lpstr>
      <vt:lpstr>Supplementary_table_38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Yorkshire and the Humber 2023 report: supplementary data tables</dc:title>
  <dc:subject/>
  <dc:creator/>
  <cp:keywords/>
  <dc:description/>
  <cp:lastModifiedBy/>
  <cp:revision>1</cp:revision>
  <dcterms:created xsi:type="dcterms:W3CDTF">2025-08-26T07:30:12Z</dcterms:created>
  <dcterms:modified xsi:type="dcterms:W3CDTF">2025-09-03T15:39:47Z</dcterms:modified>
  <cp:category/>
  <cp:contentStatus/>
</cp:coreProperties>
</file>