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37" documentId="14_{58D1BB5E-6D3F-4369-BBB7-90008F843336}" xr6:coauthVersionLast="47" xr6:coauthVersionMax="47" xr10:uidLastSave="{57AE544C-70D9-4E81-9EA2-A38900F7C655}"/>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8" r:id="rId6"/>
    <sheet name="Supplementary_table_5" sheetId="9" r:id="rId7"/>
    <sheet name="Supplementary_table_6" sheetId="11" r:id="rId8"/>
    <sheet name="Supplementary_table_7" sheetId="12" r:id="rId9"/>
    <sheet name="Supplementary_table_8" sheetId="13" r:id="rId10"/>
    <sheet name="Supplementary_table_9" sheetId="37" r:id="rId11"/>
    <sheet name="Supplementary_table_10" sheetId="14" r:id="rId12"/>
    <sheet name="Supplementary_table_11" sheetId="15" r:id="rId13"/>
    <sheet name="Supplementary_table_12" sheetId="16" r:id="rId14"/>
    <sheet name="Supplementary_table_13" sheetId="17" r:id="rId15"/>
    <sheet name="Supplementary_table_14" sheetId="18" r:id="rId16"/>
    <sheet name="Supplementary_table_15" sheetId="20" r:id="rId17"/>
    <sheet name="Supplementary_table_16" sheetId="21" r:id="rId18"/>
    <sheet name="Supplementary_table_17" sheetId="22" r:id="rId19"/>
    <sheet name="Supplementary_table_18" sheetId="23" r:id="rId20"/>
    <sheet name="Supplementary_table_19" sheetId="24" r:id="rId21"/>
    <sheet name="Supplementary_table_20" sheetId="26" r:id="rId22"/>
    <sheet name="Supplementary_table_21" sheetId="27" r:id="rId23"/>
    <sheet name="Supplementary_table_22" sheetId="28" r:id="rId24"/>
    <sheet name="Supplementary_table_23" sheetId="29" r:id="rId25"/>
    <sheet name="Supplementary_table_24" sheetId="30" r:id="rId26"/>
    <sheet name="Supplementary_table_25" sheetId="31" r:id="rId27"/>
    <sheet name="Supplementary_table_26" sheetId="32" r:id="rId28"/>
    <sheet name="Supplementary_table_27" sheetId="33" r:id="rId29"/>
    <sheet name="Supplementary_table_28" sheetId="35" r:id="rId30"/>
    <sheet name="Supplementary_table_29" sheetId="38" r:id="rId31"/>
    <sheet name="Supplementary_table_30" sheetId="39" r:id="rId32"/>
    <sheet name="Supplementary_table_A1" sheetId="7" r:id="rId33"/>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 l="1"/>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<sst xmlns="http://schemas.openxmlformats.org/spreadsheetml/2006/main" count="2810" uniqueCount="370">
  <si>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</si>
  <si>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</si>
  <si>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</si>
  <si>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</si>
  <si>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</si>
  <si>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</si>
  <si>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</si>
  <si>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</si>
  <si>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North West, 2001 to 2023</t>
  </si>
  <si>
    <t>This data refers to figure 1 in the North West TB report for 2023</t>
  </si>
  <si>
    <t>Supplementary Table 2. TB notification rates per 100,000 population per year, North West, 2001 to 2023</t>
  </si>
  <si>
    <t>This data refers to figure 2 in the North West TB report for 2023</t>
  </si>
  <si>
    <t>Supplementary Table 3. Observed TB notification rate compared with required TB notification rates to meet the WHO End TB 2035 goal of 90% reduction in incidence from 2015 to 2023, North West, 2015 to 2023</t>
  </si>
  <si>
    <t>This data refers to figure 3 in the North West TB report for 2023</t>
  </si>
  <si>
    <t>This data refers to figure 4 in the North West TB report for 2023</t>
  </si>
  <si>
    <t>This data refers to figure 5 in the North West TB report for 2023</t>
  </si>
  <si>
    <t>This data refers to figure 8 in the North West TB report for 2023</t>
  </si>
  <si>
    <t>This data refers to figure 9 in the North West TB report for 2023</t>
  </si>
  <si>
    <t>This data refers to figure 10 in the North West TB report for 2023</t>
  </si>
  <si>
    <t>This data refers to figure 11 in the North West TB report for 2023</t>
  </si>
  <si>
    <t>This data refers to figure 12 in the North West TB report for 2023</t>
  </si>
  <si>
    <t>This data refers to figure 13 in the North West TB report for 2023</t>
  </si>
  <si>
    <t>This data refers to figure 14 in the North West TB report for 2023</t>
  </si>
  <si>
    <t>This data refers to figure 15 in the North West TB report for 2023</t>
  </si>
  <si>
    <t>This data refers to figure 16 in the North West TB report for 2023</t>
  </si>
  <si>
    <t>This data refers to figure 17 in the North West TB report for 2023</t>
  </si>
  <si>
    <t>This data refers to figure 18 in the North West TB report for 2023</t>
  </si>
  <si>
    <t>This data refers to figure 19 in the North West TB report for 2023</t>
  </si>
  <si>
    <t>This data refers to figure 20 in the North West TB report for 2023</t>
  </si>
  <si>
    <t>This data refers to figure 21 in the North West TB report for 2023</t>
  </si>
  <si>
    <t>This data refers to figure 22 in the North West TB report for 2023</t>
  </si>
  <si>
    <t>This data refers to figure 23 in the North West TB report for 2023</t>
  </si>
  <si>
    <t>This data refers to figure 24 in the North West TB report for 2023</t>
  </si>
  <si>
    <t>This data refers to figure 25 in the North West TB report for 2023</t>
  </si>
  <si>
    <t>This data refers to figure 26 in the North West TB report for 2023</t>
  </si>
  <si>
    <t>This data refers to figure 27 in the North West TB report for 2023</t>
  </si>
  <si>
    <t>This data refers to figure 28 in the North West TB report for 2023</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</si>
  <si>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</si>
  <si>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</si>
  <si>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</si>
  <si>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</si>
  <si>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</si>
  <si>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</si>
  <si>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</si>
  <si>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</si>
  <si>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</si>
  <si>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</si>
  <si>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</si>
  <si>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</si>
  <si>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</si>
  <si>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</si>
  <si>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</si>
  <si>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</si>
  <si>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</si>
  <si>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</si>
  <si>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</si>
  <si>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</si>
  <si>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</si>
  <si>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</si>
  <si>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</si>
  <si>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</si>
  <si>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</si>
  <si>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</si>
  <si>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</si>
  <si>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</si>
  <si>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</si>
  <si>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</si>
  <si>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</si>
  <si>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</si>
  <si>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7.9</t>
  </si>
  <si>
    <t>7.3</t>
  </si>
  <si>
    <t>8.6</t>
  </si>
  <si>
    <t>TB notification rate</t>
  </si>
  <si>
    <t>[x]</t>
  </si>
  <si>
    <t>Required rate</t>
  </si>
  <si>
    <t>8.1</t>
  </si>
  <si>
    <t>7.5</t>
  </si>
  <si>
    <t>8.8</t>
  </si>
  <si>
    <t>7.6</t>
  </si>
  <si>
    <t>6.7</t>
  </si>
  <si>
    <t>7.2</t>
  </si>
  <si>
    <t>6.4</t>
  </si>
  <si>
    <t>5.8</t>
  </si>
  <si>
    <t>7.0</t>
  </si>
  <si>
    <t>6.8</t>
  </si>
  <si>
    <t>7.1</t>
  </si>
  <si>
    <t>6.5</t>
  </si>
  <si>
    <t>7.7</t>
  </si>
  <si>
    <t>6.2</t>
  </si>
  <si>
    <t>5.6</t>
  </si>
  <si>
    <t>6.1</t>
  </si>
  <si>
    <t>6.0</t>
  </si>
  <si>
    <t>6.6</t>
  </si>
  <si>
    <t>5.4</t>
  </si>
  <si>
    <t>8.4</t>
  </si>
  <si>
    <t>5.1</t>
  </si>
  <si>
    <t>Upper tier local authority</t>
  </si>
  <si>
    <t>Blackburn with Darwen</t>
  </si>
  <si>
    <t>Blackpool</t>
  </si>
  <si>
    <t>Bolton</t>
  </si>
  <si>
    <t>Bury</t>
  </si>
  <si>
    <t>Cheshire East</t>
  </si>
  <si>
    <t>Cheshire West and Chester</t>
  </si>
  <si>
    <t>Cumberland</t>
  </si>
  <si>
    <t>Halton</t>
  </si>
  <si>
    <t>Knowsley</t>
  </si>
  <si>
    <t>Lancashire</t>
  </si>
  <si>
    <t>Liverpool</t>
  </si>
  <si>
    <t>Manchester</t>
  </si>
  <si>
    <t>Oldham</t>
  </si>
  <si>
    <t>Rochdale</t>
  </si>
  <si>
    <t>Salford</t>
  </si>
  <si>
    <t>Sefton</t>
  </si>
  <si>
    <t>St. Helens</t>
  </si>
  <si>
    <t>Stockport</t>
  </si>
  <si>
    <t>Tameside</t>
  </si>
  <si>
    <t>Trafford</t>
  </si>
  <si>
    <t>Warrington</t>
  </si>
  <si>
    <t>Westmorland and Furness</t>
  </si>
  <si>
    <t>Wigan</t>
  </si>
  <si>
    <t>Wirral</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</si>
  <si>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</si>
  <si>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</si>
  <si>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</si>
  <si>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</si>
  <si>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</si>
  <si>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</si>
  <si>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</si>
  <si>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</si>
  <si>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</si>
  <si>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</si>
  <si>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</si>
  <si>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</si>
  <si>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</si>
  <si>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</si>
  <si>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1.7</t>
  </si>
  <si>
    <t>0.7</t>
  </si>
  <si>
    <t>3.5</t>
  </si>
  <si>
    <t>0.5</t>
  </si>
  <si>
    <t>4.7</t>
  </si>
  <si>
    <t>2.9</t>
  </si>
  <si>
    <t>18.0</t>
  </si>
  <si>
    <t>4.0</t>
  </si>
  <si>
    <t>12.7</t>
  </si>
  <si>
    <t>3.0</t>
  </si>
  <si>
    <t>4.1</t>
  </si>
  <si>
    <t>1.9</t>
  </si>
  <si>
    <t>5.2</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</si>
  <si>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</si>
  <si>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</si>
  <si>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</si>
  <si>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</si>
  <si>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</si>
  <si>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</si>
  <si>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</si>
  <si>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</si>
  <si>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</si>
  <si>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</si>
  <si>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</si>
  <si>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</si>
  <si>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</si>
  <si>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28.9</t>
  </si>
  <si>
    <t>2 to 5 years</t>
  </si>
  <si>
    <t>16.5</t>
  </si>
  <si>
    <t>6 to 10 years</t>
  </si>
  <si>
    <t>13.6</t>
  </si>
  <si>
    <t>11 or more years</t>
  </si>
  <si>
    <t>41.0</t>
  </si>
  <si>
    <t>34.3</t>
  </si>
  <si>
    <t>23.3</t>
  </si>
  <si>
    <t>29.7</t>
  </si>
  <si>
    <t>34.6</t>
  </si>
  <si>
    <t>23.4</t>
  </si>
  <si>
    <t>24.4</t>
  </si>
  <si>
    <t>32.8</t>
  </si>
  <si>
    <t>10.5</t>
  </si>
  <si>
    <t>32.2</t>
  </si>
  <si>
    <t>29.1</t>
  </si>
  <si>
    <t>33.0</t>
  </si>
  <si>
    <t>27.4</t>
  </si>
  <si>
    <t>23.5</t>
  </si>
  <si>
    <t>34.8</t>
  </si>
  <si>
    <t>9.2</t>
  </si>
  <si>
    <t>32.5</t>
  </si>
  <si>
    <t>26.0</t>
  </si>
  <si>
    <t>34.0</t>
  </si>
  <si>
    <t>13.0</t>
  </si>
  <si>
    <t>27.0</t>
  </si>
  <si>
    <t>25.7</t>
  </si>
  <si>
    <t>30.4</t>
  </si>
  <si>
    <t>19.3</t>
  </si>
  <si>
    <t>24.7</t>
  </si>
  <si>
    <t>20.1</t>
  </si>
  <si>
    <t>30.8</t>
  </si>
  <si>
    <t>31.0</t>
  </si>
  <si>
    <t>19.6</t>
  </si>
  <si>
    <t>32.6</t>
  </si>
  <si>
    <t>28.4</t>
  </si>
  <si>
    <t>22.6</t>
  </si>
  <si>
    <t>25.2</t>
  </si>
  <si>
    <t>21.4</t>
  </si>
  <si>
    <t>19.9</t>
  </si>
  <si>
    <t>23.8</t>
  </si>
  <si>
    <t>22.7</t>
  </si>
  <si>
    <t>33.6</t>
  </si>
  <si>
    <t>17.1</t>
  </si>
  <si>
    <t>24.5</t>
  </si>
  <si>
    <t>21.0</t>
  </si>
  <si>
    <t>37.4</t>
  </si>
  <si>
    <t>18.5</t>
  </si>
  <si>
    <t>26.3</t>
  </si>
  <si>
    <t>15.8</t>
  </si>
  <si>
    <t>39.4</t>
  </si>
  <si>
    <t>21.9</t>
  </si>
  <si>
    <t>21.1</t>
  </si>
  <si>
    <t>17.8</t>
  </si>
  <si>
    <t>39.2</t>
  </si>
  <si>
    <t>27.1</t>
  </si>
  <si>
    <t>15.5</t>
  </si>
  <si>
    <t>41.7</t>
  </si>
  <si>
    <t>20.9</t>
  </si>
  <si>
    <t>15.4</t>
  </si>
  <si>
    <t>44.4</t>
  </si>
  <si>
    <t>21.5</t>
  </si>
  <si>
    <t>23.6</t>
  </si>
  <si>
    <t>15.6</t>
  </si>
  <si>
    <t>39.3</t>
  </si>
  <si>
    <t>22.4</t>
  </si>
  <si>
    <t>16.2</t>
  </si>
  <si>
    <t>38.1</t>
  </si>
  <si>
    <t>20.6</t>
  </si>
  <si>
    <t>8.7</t>
  </si>
  <si>
    <t>50.2</t>
  </si>
  <si>
    <t>15.3</t>
  </si>
  <si>
    <t>37.8</t>
  </si>
  <si>
    <t>25.3</t>
  </si>
  <si>
    <t>27.3</t>
  </si>
  <si>
    <t>12.3</t>
  </si>
  <si>
    <t>35.2</t>
  </si>
  <si>
    <t>33.8</t>
  </si>
  <si>
    <t>25.5</t>
  </si>
  <si>
    <t>11.0</t>
  </si>
  <si>
    <t>Country of birth</t>
  </si>
  <si>
    <t>Afghanistan</t>
  </si>
  <si>
    <t>Eritrea</t>
  </si>
  <si>
    <t>India</t>
  </si>
  <si>
    <t>Nigeria</t>
  </si>
  <si>
    <t>Pakistan</t>
  </si>
  <si>
    <t>Ethnic group</t>
  </si>
  <si>
    <t>Black-Other</t>
  </si>
  <si>
    <t>Chinese</t>
  </si>
  <si>
    <t>Black-Caribbean</t>
  </si>
  <si>
    <t>Bangladeshi</t>
  </si>
  <si>
    <t>Indian</t>
  </si>
  <si>
    <t>Mixed/Other</t>
  </si>
  <si>
    <t>Asian-Other</t>
  </si>
  <si>
    <t>Black-African</t>
  </si>
  <si>
    <t>Pakistani</t>
  </si>
  <si>
    <t>White</t>
  </si>
  <si>
    <t>Black</t>
  </si>
  <si>
    <t>South Asian</t>
  </si>
  <si>
    <t>Proportion of people notified with pulmonary TB</t>
  </si>
  <si>
    <t>Proportion of people notified with TB offered an HIV test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</si>
  <si>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</si>
  <si>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</si>
  <si>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</si>
  <si>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</si>
  <si>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</si>
  <si>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</si>
  <si>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</si>
  <si>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</si>
  <si>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</si>
  <si>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</si>
  <si>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</si>
  <si>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</si>
  <si>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</si>
  <si>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</si>
  <si>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</si>
  <si>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</si>
  <si>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Proportion of people notified with pulmonary TB with a treatment delay over 2 months (%)</t>
  </si>
  <si>
    <t>Proportion of people notified with extra-pulmonary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</si>
  <si>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</si>
  <si>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</si>
  <si>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</si>
  <si>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</si>
  <si>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</si>
  <si>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</si>
  <si>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</si>
  <si>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</si>
  <si>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</si>
  <si>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</si>
  <si>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</si>
  <si>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Lost to follow-up</t>
  </si>
  <si>
    <t>3.8</t>
  </si>
  <si>
    <t>Still on treatment</t>
  </si>
  <si>
    <t>Treatment stopped</t>
  </si>
  <si>
    <t>1.4</t>
  </si>
  <si>
    <t>0.9</t>
  </si>
  <si>
    <t>2.1</t>
  </si>
  <si>
    <t>0.4</t>
  </si>
  <si>
    <t>5.0</t>
  </si>
  <si>
    <t>1.3</t>
  </si>
  <si>
    <t>0.8</t>
  </si>
  <si>
    <t>2.8</t>
  </si>
  <si>
    <t>3.4</t>
  </si>
  <si>
    <t>2.6</t>
  </si>
  <si>
    <t>2.5</t>
  </si>
  <si>
    <t>5.3</t>
  </si>
  <si>
    <t>2.4</t>
  </si>
  <si>
    <t>1.0</t>
  </si>
  <si>
    <t>Proportion of people notified with pulmonary TB with at least five contacts identified and screened for active and latent TB by year (%)</t>
  </si>
  <si>
    <t>This report from the UK Health Security Agency (UKHSA) presents people with tuberculosis (TB) disease notified to the National Tuberculosis Surveillance System (NTBS). It aims to describe the epidemiology of TB in the North West region up to the end of 2023.</t>
  </si>
  <si>
    <t>Supplementary Table A1. TB notification rate per 100,000 population by upper tier local authority, North West, 2001 to 2023</t>
  </si>
  <si>
    <t>This data refers to figure A1 in the North West TB report for 2023</t>
  </si>
  <si>
    <t>Supplementary Table 4. TB notification rate per 100,000 population by upper tier local authority, North West, 2023</t>
  </si>
  <si>
    <t>Supplementary Table 5. TB notification numbers by age and sex, North West, 2023</t>
  </si>
  <si>
    <t>Supplementary Table 6. Number of TB notifications in non-UK born and UK born by place of birth, North West, 2001 to 2023</t>
  </si>
  <si>
    <t>This data refers to figure 6 in the North West TB report for 2023</t>
  </si>
  <si>
    <t>This data refers to figure 7 in the North West TB report for 2023</t>
  </si>
  <si>
    <t>Supplementary Table 7. Number of TB notifications in non-UK born and UK born by place of birth and age group, North West, 2001 to 2023</t>
  </si>
  <si>
    <t>Supplementary Table 8. Proportions of TB notifications by time since entry, for people born outside the UK, North West, 2001 to 2023</t>
  </si>
  <si>
    <t>Supplementary Table 9. Proportion of TB notifications occurring within 5 years of entry to the UK for all countries of birth outside of the UK,  North West, 2017 to 2023</t>
  </si>
  <si>
    <t>Supplementary Table 10. Numbers of TB notifications for the most common countries of birth for people with TB born outside the UK, North West, 2013 to 2023</t>
  </si>
  <si>
    <t>Supplementary Table 11. Number of TB notifications in ethnic groups by place of birth (UK and non-UK born), North West, 2023</t>
  </si>
  <si>
    <t>Supplementary Table 12. Number of TB notifications in ethnic groups by place of birth (UK and non-UK born), North West, 2001 to 2023</t>
  </si>
  <si>
    <t>Supplementary Table 13. Proportion of people notified with pulmonary TB, North West, 2013 to 2023</t>
  </si>
  <si>
    <t>Supplementary Table 14. Proportion of people with TB offered an HIV test by year, North West, 2018 to 2023</t>
  </si>
  <si>
    <t>Supplementary Table 15. TB notification rate by deprivation decile, North West, 2023</t>
  </si>
  <si>
    <t>Supplementary Table 16. Proportion of people notified with pulmonary TB who were culture confirmed, North West, 2017 to 2023</t>
  </si>
  <si>
    <t>Supplementary Table 17. Proportion of people culture confirmed with TB with first line drug results, North West, 2017 to 2023</t>
  </si>
  <si>
    <t>Supplementary Table 18. Proportion of people notified with culture confirmed TB with initial resistance to any first line drug, North West, 2017 to 2023</t>
  </si>
  <si>
    <t>Supplementary Table 19. TB notification numbers in children aged under 15 years, North West, 2001 to 2023</t>
  </si>
  <si>
    <t>Supplementary Table 20. Number of TB notifications in UK born children aged under 15 years, North West, 2001 to 2023</t>
  </si>
  <si>
    <t>Supplementary Table 21. Number of TB notifications in non-UK born children aged under 15 years, North West, 2001 to 2023</t>
  </si>
  <si>
    <t>Supplementary Table 22. Proportion of people notified with pulmonary TB with a treatment delay over 2 months, North West, 2018 to 2023</t>
  </si>
  <si>
    <t>Supplementary Table 23. Proportion of people notified with extra-pulmonary TB with a treatment delay over 2 months, North West, 2018 to 2023</t>
  </si>
  <si>
    <t>Supplementary Table 24. Median treatment delays among people notified with pulmonary TB, North West, 2018 to 2023</t>
  </si>
  <si>
    <t>Supplementary Table 25. Proportion of people treated for non-MDR or non-RR TB without central nervous system (CNS) disease and with one or more social risk factors who completed treatment within 12 months, North West, 2018 to 2022</t>
  </si>
  <si>
    <t>Supplementary Table 26. Proportion of people with non-severe TB treated for non-MDR or non-RR TB who completed treatment within 12 months compared with the target of 90% Region, North West, 2018 to 2022</t>
  </si>
  <si>
    <t>Supplementary Table 27. Outcomes of people evaluated who did not complete treatment at 12 months for people with non-MDR or non-RR TB who had an expected treatment duration of less than 12 months, North West, 2013 to 2022</t>
  </si>
  <si>
    <t>Supplementary Table 28. Proportion of people notified with pulmonary TB with at least 5 contacts identified and screened for active and latent TB by year,  North West, 2018 to 2023</t>
  </si>
  <si>
    <t>Supplementary Table 9. Proportion of TB notifications occurring within 5 years of entry to the UK for all countries of birth outside of the UK, North West, 2017 to 2023</t>
  </si>
  <si>
    <t>NHS ICB</t>
  </si>
  <si>
    <t>NHS Cheshire and Merseyside Integrated Care Board</t>
  </si>
  <si>
    <t>NHS Greater Manchester Integrated Care Board</t>
  </si>
  <si>
    <t>NHS Lancashire and South Cumbria Integrated Care Board</t>
  </si>
  <si>
    <t>NHS North East and North Cumbria Integrated Care Board</t>
  </si>
  <si>
    <t>Lower tier local authority</t>
  </si>
  <si>
    <t>Burnley</t>
  </si>
  <si>
    <t>Chorley</t>
  </si>
  <si>
    <t>Fylde</t>
  </si>
  <si>
    <t>Hyndburn</t>
  </si>
  <si>
    <t>Lancaster</t>
  </si>
  <si>
    <t>Pendle</t>
  </si>
  <si>
    <t>Preston</t>
  </si>
  <si>
    <t>Ribble Valley</t>
  </si>
  <si>
    <t>Rossendale</t>
  </si>
  <si>
    <t>South Ribble</t>
  </si>
  <si>
    <t>West Lancashire</t>
  </si>
  <si>
    <t>Wyre</t>
  </si>
  <si>
    <t>Supplementary Table 30. TB rates per 100,000 population by lower tier local authority, North West, 2001 to 2023</t>
  </si>
  <si>
    <t>UKHSA</t>
  </si>
  <si>
    <t>4 September 2025</t>
  </si>
  <si>
    <t>Author</t>
  </si>
  <si>
    <t>Supplementary Table 29. TB rates per 100,000 population by NHS integrated care board of residence, North West, 2001 to 2023</t>
  </si>
  <si>
    <t>Proportion of TB notifications occurring within 5 years of entry to the UK for all countries of birth outisde of the UK (%)</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</si>
  <si>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</si>
  <si>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</si>
  <si>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</si>
  <si>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Tuberculosis in the North West of England 2023 report: supplementary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</si>
</sst>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6"/>
      <color rgb="FF000000"/>
      <name val="Arial"/>
    </font>
    <font>
      <b/>
      <sz val="12"/>
      <color rgb="FF000000"/>
      <name val="Arial"/>
    </font>
    <font>
      <u/>
      <sz val="12"/>
      <color theme="10"/>
      <name val="Arial"/>
    </font>
    <font>
      <sz val="12"/>
      <color rgb="FF000000"/>
      <name val="Arial"/>
      <family val="2"/>
    </font>
    <font>
      <b/>
      <sz val="16"/>
      <name val="Arial"/>
      <family val="2"/>
    </font>
    <font>
      <b/>
      <sz val="14"/>
      <name val="Arial"/>
      <family val="2"/>
    </font>
    <font>
      <b/>
      <sz val="14"/>
      <color rgb="FF000000"/>
      <name val="Arial"/>
      <family val="2"/>
    </font>
    <font>
      <b/>
      <sz val="12"/>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cellStyleXfs>
  <cellXfs count="30">
    <xf numFmtId="0" fontId="0" fillId="0" borderId="0" xfId="0"/>
    <xf numFmtId="0" fontId="0" fillId="0" borderId="0" xfId="0" applyAlignment="1">
      <alignment wrapText="1"/>
    </xf>
    <xf numFmtId="0" fontId="1" fillId="0" borderId="0" xfId="0" applyFont="1"/>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right" wrapText="1"/>
    </xf>
    <xf numFmtId="0" fontId="2" fillId="0" borderId="0" xfId="0" applyFont="1" applyAlignment="1">
      <alignment wrapText="1"/>
    </xf>
    <xf numFmtId="0" fontId="0" fillId="0" borderId="0" xfId="0" applyAlignment="1">
      <alignment horizontal="left"/>
    </xf>
    <xf numFmtId="0" fontId="2" fillId="0" borderId="0" xfId="0" applyFont="1" applyAlignment="1">
      <alignment horizontal="left"/>
    </xf>
    <xf numFmtId="0" fontId="1" fillId="0" borderId="0" xfId="0" applyFont="1" applyAlignment="1">
      <alignment horizontal="left"/>
    </xf>
    <xf numFmtId="164" fontId="0" fillId="0" borderId="0" xfId="0" applyNumberFormat="1"/>
    <xf numFmtId="0" fontId="0" fillId="0" borderId="0" xfId="0" applyFont="1" applyFill="1" applyBorder="1" applyAlignment="1"/>
    <xf numFmtId="0" fontId="4" fillId="0" borderId="0" xfId="0" applyFont="1" applyAlignment="1">
      <alignment horizontal="left"/>
    </xf>
    <xf numFmtId="0" fontId="5" fillId="0" borderId="0" xfId="2" applyAlignment="1">
      <alignment wrapText="1"/>
    </xf>
    <xf numFmtId="0" fontId="6" fillId="0" borderId="0" xfId="3" applyAlignment="1">
      <alignment wrapText="1"/>
    </xf>
    <xf numFmtId="0" fontId="6" fillId="0" borderId="0" xfId="3"/>
    <xf numFmtId="49" fontId="0" fillId="0" borderId="0" xfId="0" applyNumberFormat="1" applyAlignment="1">
      <alignment horizontal="left"/>
    </xf>
    <xf numFmtId="49" fontId="4" fillId="0" borderId="0" xfId="0" applyNumberFormat="1" applyFont="1" applyAlignment="1">
      <alignment horizontal="left" wrapText="1"/>
    </xf>
    <xf numFmtId="0" fontId="7" fillId="0" borderId="0" xfId="0" applyFont="1" applyAlignment="1">
      <alignment wrapText="1"/>
    </xf>
    <xf numFmtId="0" fontId="5" fillId="0" borderId="0" xfId="2"/>
    <xf numFmtId="0" fontId="5" fillId="0" borderId="0" xfId="2" applyAlignment="1">
      <alignment vertical="top"/>
    </xf>
    <xf numFmtId="0" fontId="0" fillId="0" borderId="0" xfId="0" applyAlignment="1">
      <alignment vertical="top"/>
    </xf>
    <xf numFmtId="0" fontId="3" fillId="0" borderId="0" xfId="0" applyFont="1" applyAlignment="1">
      <alignment horizontal="left" vertical="top" wrapText="1"/>
    </xf>
    <xf numFmtId="0" fontId="3" fillId="0" borderId="0" xfId="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xf numFmtId="0" fontId="5" fillId="0" borderId="0" xfId="2" applyAlignment="1">
      <alignment horizontal="left"/>
    </xf>
    <xf numFmtId="0" fontId="8" fillId="0" borderId="0" xfId="0" applyFont="1" applyAlignment="1">
      <alignment horizontal="right" wrapText="1"/>
    </xf>
  </cellXfs>
  <cellStyles count="4">
    <cellStyle name="Heading 1" xfId="2" builtinId="16" customBuiltin="1"/>
    <cellStyle name="Heading 2" xfId="3" builtinId="17" customBuiltin="1"/>
    <cellStyle name="Hyperlink" xfId="1" builtinId="8"/>
    <cellStyle name="Normal" xfId="0" builtinId="0"/>
  </cellStyles>
  <dxfs count="16">
    <dxf>
      <alignment horizontal="left" vertical="bottom" textRotation="0" indent="0" justifyLastLine="0" shrinkToFit="0" readingOrder="0"/>
    </dxf>
    <dxf>
      <alignment horizontal="left" vertical="bottom" textRotation="0" indent="0" justifyLastLine="0" shrinkToFit="0" readingOrder="0"/>
    </dxf>
    <dxf>
      <numFmt numFmtId="164" formatCode="0.0"/>
    </dxf>
    <dxf>
      <numFmt numFmtId="164" formatCode="0.0"/>
    </dxf>
    <dxf>
      <numFmt numFmtId="164" formatCode="0.0"/>
    </dxf>
    <dxf>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1" indent="0" justifyLastLine="0" shrinkToFit="0" readingOrder="0"/>
    </dxf>
    <dxf>
      <alignment horizontal="left" vertical="top" textRotation="0" wrapText="1" indent="0" justifyLastLine="0" shrinkToFit="0" readingOrder="0"/>
    </dxf>
    <dxf>
      <alignment horizontal="left" vertical="bottom" textRotation="0" wrapText="1" indent="0" justifyLastLine="0" shrinkToFit="0" readingOrder="0"/>
    </dxf>
    <dxf>
      <alignment vertical="top" textRotation="0" indent="0" justifyLastLine="0" shrinkToFit="0" readingOrder="0"/>
    </dxf>
    <dxf>
      <font>
        <b val="0"/>
        <i val="0"/>
        <strike val="0"/>
        <condense val="0"/>
        <extend val="0"/>
        <outline val="0"/>
        <shadow val="0"/>
        <u/>
        <vertAlign val="baseline"/>
        <sz val="12"/>
        <color theme="10"/>
        <name val="Arial"/>
        <scheme val="none"/>
      </font>
      <alignment horizontal="left" vertical="bottom" textRotation="0" wrapText="1" indent="0" justifyLastLine="0" shrinkToFit="0" readingOrder="0"/>
    </dxf>
    <dxf>
      <alignment horizontal="left" vertical="top" textRotation="0" wrapText="1"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4" totalsRowShown="0" headerRowDxfId="15">
  <tableColumns count="3">
    <tableColumn id="1" xr3:uid="{00000000-0010-0000-0000-000001000000}" name="Sheet name" dataDxfId="14" totalsRowDxfId="13" dataCellStyle="Hyperlink"/>
    <tableColumn id="2" xr3:uid="{00000000-0010-0000-0000-000002000000}" name="Sheet title" dataDxfId="12" totalsRowDxfId="11"/>
    <tableColumn id="3" xr3:uid="{00000000-0010-0000-0000-000003000000}" name="Notes" dataDxfId="10" totalsRowDxfId="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4" displayName="supplementary_table_4" ref="A3:B27"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5" displayName="supplementary_table_5" ref="A3:C21" totalsRowShown="0">
  <tableColumns count="3">
    <tableColumn id="1" xr3:uid="{00000000-0010-0000-0700-000001000000}" name="Sex"/>
    <tableColumn id="2" xr3:uid="{00000000-0010-0000-0700-000002000000}" name="Age group (years)" dataDxfId="8"/>
    <tableColumn id="3" xr3:uid="{00000000-0010-0000-0700-000003000000}" name="Number of TB notifications"/>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6" displayName="supplementary_table_6" ref="A3:C49" totalsRowShown="0">
  <tableColumns count="3">
    <tableColumn id="1" xr3:uid="{00000000-0010-0000-0900-000001000000}" name="Year"/>
    <tableColumn id="2" xr3:uid="{00000000-0010-0000-0900-000002000000}" name="Place of birth" dataDxfId="7"/>
    <tableColumn id="3" xr3:uid="{00000000-0010-0000-09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7" displayName="supplementary_table_7" ref="A3:D279" totalsRowShown="0">
  <tableColumns count="4">
    <tableColumn id="1" xr3:uid="{00000000-0010-0000-0A00-000001000000}" name="Year"/>
    <tableColumn id="2" xr3:uid="{00000000-0010-0000-0A00-000002000000}" name="Age group (years)" dataDxfId="6"/>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8" displayName="supplementary_table_8"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5E4532-EBB6-4104-881A-5E5BF2BBE2DD}" name="supplementary_table_9" displayName="supplementary_table_9" ref="A4:D11" totalsRowShown="0">
  <tableColumns count="4">
    <tableColumn id="1" xr3:uid="{330C5274-D697-42A1-8647-0BB891C6993A}" name="Year" dataDxfId="5"/>
    <tableColumn id="2" xr3:uid="{2F0CAB47-3A64-4C97-B5F3-4FEB4B3A7237}" name="Proportion of TB notifications occurring within 5 years of entry to the UK for all countries of birth outisde of the UK (%)" dataDxfId="4"/>
    <tableColumn id="3" xr3:uid="{DD1E569A-EEC6-4E13-9121-F52B3EE5DF18}" name="Lower 95% CI" dataDxfId="3"/>
    <tableColumn id="4" xr3:uid="{E1517956-E328-4EBD-83D1-B7FD87B82E99}" name="Upper 95% CI" dataDxfId="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0" displayName="supplementary_table_10" ref="A3:C58" totalsRowShown="0">
  <tableColumns count="3">
    <tableColumn id="1" xr3:uid="{00000000-0010-0000-0C00-000001000000}" name="Year"/>
    <tableColumn id="2" xr3:uid="{00000000-0010-0000-0C00-000002000000}" name="Country of birth" dataDxfId="1"/>
    <tableColumn id="3" xr3:uid="{00000000-0010-0000-0C00-000003000000}" name="Number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1" displayName="supplementary_table_11" ref="A3:C23" totalsRowShown="0">
  <tableColumns count="3">
    <tableColumn id="1" xr3:uid="{00000000-0010-0000-0D00-000001000000}" name="Ethnic group"/>
    <tableColumn id="2" xr3:uid="{00000000-0010-0000-0D00-000002000000}" name="Place of birth" dataDxfId="0"/>
    <tableColumn id="3" xr3:uid="{00000000-0010-0000-0D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2" displayName="supplementary_table_12"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3" displayName="supplementary_table_13"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4" displayName="supplementary_table_14"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5" displayName="supplementary_table_15"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6" displayName="supplementary_table_16"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7" displayName="supplementary_table_17"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18" displayName="supplementary_table_18"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19" displayName="supplementary_table_19"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supplementary_table_20" displayName="supplementary_table_20" ref="A3:C26" totalsRowShown="0">
  <tableColumns count="3">
    <tableColumn id="1" xr3:uid="{00000000-0010-0000-1800-000001000000}" name="Year"/>
    <tableColumn id="2" xr3:uid="{00000000-0010-0000-1800-000002000000}" name="Place of birth"/>
    <tableColumn id="3" xr3:uid="{00000000-0010-0000-1800-000003000000}" name="Number of TB notifications in children aged under 15 years"/>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supplementary_table_21" displayName="supplementary_table_21" ref="A3:C26" totalsRowShown="0">
  <tableColumns count="3">
    <tableColumn id="1" xr3:uid="{00000000-0010-0000-1900-000001000000}" name="Year"/>
    <tableColumn id="2" xr3:uid="{00000000-0010-0000-1900-000002000000}" name="Place of birth"/>
    <tableColumn id="3" xr3:uid="{00000000-0010-0000-1900-000003000000}" name="Number of TB notifications in children aged under 15 year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2" displayName="supplementary_table_22"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supplementary_table_23" displayName="supplementary_table_23" ref="A5:D11" totalsRowShown="0">
  <tableColumns count="4">
    <tableColumn id="1" xr3:uid="{00000000-0010-0000-1B00-000001000000}" name="Year"/>
    <tableColumn id="2" xr3:uid="{00000000-0010-0000-1B00-000002000000}" name="Proportion of people notified with extra-pulmonary TB with a treatment delay over 2 months (%)"/>
    <tableColumn id="3" xr3:uid="{00000000-0010-0000-1B00-000003000000}" name="Lower 95% CI"/>
    <tableColumn id="4" xr3:uid="{00000000-0010-0000-1B00-000004000000}" name="Upper 95% CI"/>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4" displayName="supplementary_table_24"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5" displayName="supplementary_table_25"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6" displayName="supplementary_table_26"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7" displayName="supplementary_table_27" ref="A3:C43"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8" displayName="supplementary_table_28" ref="A5:D11" totalsRowShown="0">
  <tableColumns count="4">
    <tableColumn id="1" xr3:uid="{00000000-0010-0000-2100-000001000000}" name="Year"/>
    <tableColumn id="2" xr3:uid="{00000000-0010-0000-2100-000002000000}" name="Proportion of people notified with pulmonary TB with at least five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90CC93-CCD8-4774-8858-0F64CCC88AF4}" name="supplementary_table_29" displayName="supplementary_table_29" ref="A3:X7" totalsRowShown="0">
  <tableColumns count="24">
    <tableColumn id="1" xr3:uid="{212A1E53-7EA4-4593-BE0B-9228CCE84EF1}" name="NHS ICB"/>
    <tableColumn id="2" xr3:uid="{64A53E05-9498-40B4-9D97-1192441EECB7}" name="2001"/>
    <tableColumn id="3" xr3:uid="{65A75E91-776C-4606-86E1-410F0BA56116}" name="2002"/>
    <tableColumn id="4" xr3:uid="{248D9566-DB31-4B65-BA88-9A61999C6DB7}" name="2003"/>
    <tableColumn id="5" xr3:uid="{B30CFA29-8DD0-4BE7-93CB-AFA4CFB8BAF4}" name="2004"/>
    <tableColumn id="6" xr3:uid="{517D5AA9-0034-4544-858D-2FE5FA234EE9}" name="2005"/>
    <tableColumn id="7" xr3:uid="{CA08D4CB-79D6-435D-AA91-649D7AC6E01E}" name="2006"/>
    <tableColumn id="8" xr3:uid="{94C77FB3-604C-4B10-9D23-46FDE84A43C9}" name="2007"/>
    <tableColumn id="9" xr3:uid="{71C1831D-0382-478A-9DF6-E9DFB55265D9}" name="2008"/>
    <tableColumn id="10" xr3:uid="{21AA3640-14C5-4A46-89B5-319932F8B86F}" name="2009"/>
    <tableColumn id="11" xr3:uid="{F29B26C7-7053-4644-AF0E-7885F2C10B96}" name="2010"/>
    <tableColumn id="12" xr3:uid="{8FA6A57D-D109-47FE-8B7B-F6AD1D397CB6}" name="2011"/>
    <tableColumn id="13" xr3:uid="{2183D3FD-C5F5-4E6C-BAE6-1A2323ED7580}" name="2012"/>
    <tableColumn id="14" xr3:uid="{92530060-7EFD-4E78-A7D8-02812F5F39FA}" name="2013"/>
    <tableColumn id="15" xr3:uid="{7C6FB092-E303-4910-A494-277E143D5ED9}" name="2014"/>
    <tableColumn id="16" xr3:uid="{9D70F8F5-7F41-40A6-AED6-5B9ED4AAB844}" name="2015"/>
    <tableColumn id="17" xr3:uid="{636E05F5-CA15-4B6E-987F-47980E2E90F4}" name="2016"/>
    <tableColumn id="18" xr3:uid="{619F9DF4-CF96-46BE-A5E7-C50BECF34704}" name="2017"/>
    <tableColumn id="19" xr3:uid="{7592E059-F808-45E4-8A8A-501DA00E153A}" name="2018"/>
    <tableColumn id="20" xr3:uid="{E666A1EF-F492-47A3-A99B-C916E9CF5808}" name="2019"/>
    <tableColumn id="21" xr3:uid="{73724F50-D581-4301-B8C2-46B2747175F9}" name="2020"/>
    <tableColumn id="22" xr3:uid="{B0511F0F-76F5-4AEA-83D9-9751C7384D57}" name="2021"/>
    <tableColumn id="23" xr3:uid="{36E2AA70-BFCB-42CD-91D0-1D2DB9E715AD}" name="2022"/>
    <tableColumn id="24" xr3:uid="{E3AA196C-036A-4267-B46D-95139590E17D}" name="2023"/>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0F1547-B937-4E8A-8B9A-F7277ABE31CB}" name="supplementary_table_30" displayName="supplementary_table_30" ref="A3:X38" totalsRowShown="0">
  <tableColumns count="24">
    <tableColumn id="1" xr3:uid="{0BDA91E3-5DB9-4779-91F8-F652DDB79E9C}" name="Lower tier local authority"/>
    <tableColumn id="2" xr3:uid="{0257A235-5FC2-42F0-966D-95BD2C1AB546}" name="2001"/>
    <tableColumn id="3" xr3:uid="{3883E5D4-E78B-4800-86DE-4285BEAB599D}" name="2002"/>
    <tableColumn id="4" xr3:uid="{C1C6EDCF-FD1F-4B58-BA56-2EAB56FB750D}" name="2003"/>
    <tableColumn id="5" xr3:uid="{C678A7F8-DC42-4D90-B3D1-59A235D44E6E}" name="2004"/>
    <tableColumn id="6" xr3:uid="{72C5E283-0C24-4E7B-92E1-B759BD39CB42}" name="2005"/>
    <tableColumn id="7" xr3:uid="{DCC49C17-1892-46F3-BD24-555DDDB53459}" name="2006"/>
    <tableColumn id="8" xr3:uid="{C9901111-B4BD-4847-B1EA-51AEB8605174}" name="2007"/>
    <tableColumn id="9" xr3:uid="{2B3E6888-0D5C-495F-B90A-2E7EBCB5526C}" name="2008"/>
    <tableColumn id="10" xr3:uid="{85F0CF0A-1A30-4477-99F0-070396095BA1}" name="2009"/>
    <tableColumn id="11" xr3:uid="{68208F16-1D36-42DF-AEB3-7F012608F417}" name="2010"/>
    <tableColumn id="12" xr3:uid="{2A0EE226-DDCD-45D4-8A38-2ED3443050E8}" name="2011"/>
    <tableColumn id="13" xr3:uid="{10A2D940-F055-4CB1-BCB8-A2284019C724}" name="2012"/>
    <tableColumn id="14" xr3:uid="{4C6ECFF6-A905-4E92-909C-F0C1E67FCCE9}" name="2013"/>
    <tableColumn id="15" xr3:uid="{38D9ABC5-467B-4ABF-85B5-17F7673BF898}" name="2014"/>
    <tableColumn id="16" xr3:uid="{51DD0230-C58D-454A-A62F-96E1B39A05D8}" name="2015"/>
    <tableColumn id="17" xr3:uid="{5178C957-2933-44E6-8FAB-5603B0AF923A}" name="2016"/>
    <tableColumn id="18" xr3:uid="{9352FBD5-813A-4546-9098-AE0D87A56EE6}" name="2017"/>
    <tableColumn id="19" xr3:uid="{4C048366-22B8-4905-8E73-A9867EEE46A0}" name="2018"/>
    <tableColumn id="20" xr3:uid="{8622F768-B95D-4C13-A34A-7C960783734B}" name="2019"/>
    <tableColumn id="21" xr3:uid="{AF2C61C9-4970-43FF-8DDE-A4672FC1D222}" name="2020"/>
    <tableColumn id="22" xr3:uid="{3DA559E1-1509-4E9B-97FB-27FFD1C3373F}" name="2021"/>
    <tableColumn id="23" xr3:uid="{429D7F38-8748-4799-A84A-37C22BBB47E3}" name="2022"/>
    <tableColumn id="24" xr3:uid="{6A346ED1-24DE-48B0-B240-F167633281BD}" name="2023"/>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A1" displayName="supplementary_table_A1" ref="A3:X27"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heetViews>
  <sheetFormatPr defaultColWidth="11.54296875" defaultRowHeight="15" x14ac:dyDescent="0.25"/>
  <cols>
    <col min="1" max="1" width="79.26953125" customWidth="1"/>
  </cols>
  <sheetData>
    <row r="1" spans="1:1" ht="42" x14ac:dyDescent="0.4">
      <c r="A1" s="14" t="s">
        <v>369</v>
      </c>
    </row>
    <row r="2" spans="1:1" ht="45" x14ac:dyDescent="0.25">
      <c r="A2" s="1" t="s">
        <v>311</v>
      </c>
    </row>
    <row r="3" spans="1:1" x14ac:dyDescent="0.25">
      <c r="A3" s="1" t="s">
        <v>0</v>
      </c>
    </row>
    <row r="4" spans="1:1" x14ac:dyDescent="0.25">
      <c r="A4" s="1" t="s">
        <v>1</v>
      </c>
    </row>
    <row r="5" spans="1:1" s="16" customFormat="1" ht="25.2" customHeight="1" x14ac:dyDescent="0.3">
      <c r="A5" s="15" t="s">
        <v>2</v>
      </c>
    </row>
    <row r="6" spans="1:1" s="17" customFormat="1" x14ac:dyDescent="0.25">
      <c r="A6" s="18" t="s">
        <v>362</v>
      </c>
    </row>
    <row r="7" spans="1:1" ht="24.6" customHeight="1" x14ac:dyDescent="0.3">
      <c r="A7" s="19" t="s">
        <v>363</v>
      </c>
    </row>
    <row r="8" spans="1:1" x14ac:dyDescent="0.25">
      <c r="A8" s="1" t="s">
        <v>361</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heetViews>
  <sheetFormatPr defaultColWidth="11.54296875" defaultRowHeight="15" x14ac:dyDescent="0.25"/>
  <cols>
    <col min="1" max="1" width="23" style="22" customWidth="1"/>
    <col min="2" max="3" width="63.6328125" style="22" customWidth="1"/>
  </cols>
  <sheetData>
    <row r="1" spans="1:3" ht="21" x14ac:dyDescent="0.25">
      <c r="A1" s="21" t="s">
        <v>4</v>
      </c>
    </row>
    <row r="2" spans="1:3" x14ac:dyDescent="0.25">
      <c r="A2" s="22" t="s">
        <v>5</v>
      </c>
    </row>
    <row r="3" spans="1:3" s="27" customFormat="1" ht="21" customHeight="1" x14ac:dyDescent="0.3">
      <c r="A3" s="4" t="s">
        <v>6</v>
      </c>
      <c r="B3" s="4" t="s">
        <v>7</v>
      </c>
      <c r="C3" s="4" t="s">
        <v>3</v>
      </c>
    </row>
    <row r="4" spans="1:3" ht="30" x14ac:dyDescent="0.25">
      <c r="A4" s="23" t="str">
        <f>HYPERLINK("#Supplementary_table_1!A1", "Supplementary_table_1")</f>
        <v>Supplementary_table_1</v>
      </c>
      <c r="B4" s="25" t="s">
        <v>8</v>
      </c>
      <c r="C4" s="25" t="s">
        <v>9</v>
      </c>
    </row>
    <row r="5" spans="1:3" ht="30" x14ac:dyDescent="0.25">
      <c r="A5" s="23" t="str">
        <f>HYPERLINK("#Supplementary_table_2!A1", "Supplementary_table_2")</f>
        <v>Supplementary_table_2</v>
      </c>
      <c r="B5" s="25" t="s">
        <v>10</v>
      </c>
      <c r="C5" s="25" t="s">
        <v>11</v>
      </c>
    </row>
    <row r="6" spans="1:3" ht="45" x14ac:dyDescent="0.25">
      <c r="A6" s="23" t="str">
        <f>HYPERLINK("#Supplementary_table_3!A1", "Supplementary_table_3")</f>
        <v>Supplementary_table_3</v>
      </c>
      <c r="B6" s="25" t="s">
        <v>12</v>
      </c>
      <c r="C6" s="25" t="s">
        <v>13</v>
      </c>
    </row>
    <row r="7" spans="1:3" ht="30" x14ac:dyDescent="0.25">
      <c r="A7" s="24" t="str">
        <f>HYPERLINK("#Supplementary_table_4!A1", "Supplementary_table_4")</f>
        <v>Supplementary_table_4</v>
      </c>
      <c r="B7" s="25" t="s">
        <v>314</v>
      </c>
      <c r="C7" s="25" t="s">
        <v>14</v>
      </c>
    </row>
    <row r="8" spans="1:3" ht="30" x14ac:dyDescent="0.25">
      <c r="A8" s="24" t="str">
        <f>HYPERLINK("#Supplementary_table_5!A1", "Supplementary_table_5")</f>
        <v>Supplementary_table_5</v>
      </c>
      <c r="B8" s="25" t="s">
        <v>315</v>
      </c>
      <c r="C8" s="25" t="s">
        <v>15</v>
      </c>
    </row>
    <row r="9" spans="1:3" ht="30" x14ac:dyDescent="0.25">
      <c r="A9" s="24" t="str">
        <f>HYPERLINK("#Supplementary_table_6!A1", "Supplementary_table_6")</f>
        <v>Supplementary_table_6</v>
      </c>
      <c r="B9" s="25" t="s">
        <v>316</v>
      </c>
      <c r="C9" s="25" t="s">
        <v>317</v>
      </c>
    </row>
    <row r="10" spans="1:3" ht="30" x14ac:dyDescent="0.25">
      <c r="A10" s="24" t="str">
        <f>HYPERLINK("#Supplementary_table_7!A1", "Supplementary_table_7")</f>
        <v>Supplementary_table_7</v>
      </c>
      <c r="B10" s="25" t="s">
        <v>319</v>
      </c>
      <c r="C10" s="25" t="s">
        <v>318</v>
      </c>
    </row>
    <row r="11" spans="1:3" ht="30" x14ac:dyDescent="0.25">
      <c r="A11" s="24" t="str">
        <f>HYPERLINK("#Supplementary_table_8!A1", "Supplementary_table_8")</f>
        <v>Supplementary_table_8</v>
      </c>
      <c r="B11" s="25" t="s">
        <v>320</v>
      </c>
      <c r="C11" s="25" t="s">
        <v>16</v>
      </c>
    </row>
    <row r="12" spans="1:3" ht="45" x14ac:dyDescent="0.25">
      <c r="A12" s="24" t="str">
        <f>HYPERLINK("#Supplementary_table_9!A1", "Supplementary_table_9")</f>
        <v>Supplementary_table_9</v>
      </c>
      <c r="B12" s="25" t="s">
        <v>321</v>
      </c>
      <c r="C12" s="25" t="s">
        <v>17</v>
      </c>
    </row>
    <row r="13" spans="1:3" ht="45" x14ac:dyDescent="0.25">
      <c r="A13" s="24" t="str">
        <f>HYPERLINK("#Supplementary_table_10!A1", "Supplementary_table_10")</f>
        <v>Supplementary_table_10</v>
      </c>
      <c r="B13" s="25" t="s">
        <v>322</v>
      </c>
      <c r="C13" s="25" t="s">
        <v>18</v>
      </c>
    </row>
    <row r="14" spans="1:3" ht="30" x14ac:dyDescent="0.25">
      <c r="A14" s="24" t="str">
        <f>HYPERLINK("#Supplementary_table_11!A1", "Supplementary_table_11")</f>
        <v>Supplementary_table_11</v>
      </c>
      <c r="B14" s="25" t="s">
        <v>323</v>
      </c>
      <c r="C14" s="25" t="s">
        <v>19</v>
      </c>
    </row>
    <row r="15" spans="1:3" ht="30" x14ac:dyDescent="0.25">
      <c r="A15" s="24" t="str">
        <f>HYPERLINK("#Supplementary_table_12!A1", "Supplementary_table_12")</f>
        <v>Supplementary_table_12</v>
      </c>
      <c r="B15" s="25" t="s">
        <v>324</v>
      </c>
      <c r="C15" s="25" t="s">
        <v>20</v>
      </c>
    </row>
    <row r="16" spans="1:3" ht="30" x14ac:dyDescent="0.25">
      <c r="A16" s="24" t="str">
        <f>HYPERLINK("#Supplementary_table_13!A1", "Supplementary_table_13")</f>
        <v>Supplementary_table_13</v>
      </c>
      <c r="B16" s="25" t="s">
        <v>325</v>
      </c>
      <c r="C16" s="25" t="s">
        <v>21</v>
      </c>
    </row>
    <row r="17" spans="1:3" ht="30" x14ac:dyDescent="0.25">
      <c r="A17" s="24" t="str">
        <f>HYPERLINK("#Supplementary_table_14!A1", "Supplementary_table_14")</f>
        <v>Supplementary_table_14</v>
      </c>
      <c r="B17" s="25" t="s">
        <v>326</v>
      </c>
      <c r="C17" s="25" t="s">
        <v>22</v>
      </c>
    </row>
    <row r="18" spans="1:3" ht="30" x14ac:dyDescent="0.25">
      <c r="A18" s="24" t="str">
        <f>HYPERLINK("#Supplementary_table_15!A1", "Supplementary_table_15")</f>
        <v>Supplementary_table_15</v>
      </c>
      <c r="B18" s="25" t="s">
        <v>327</v>
      </c>
      <c r="C18" s="25" t="s">
        <v>23</v>
      </c>
    </row>
    <row r="19" spans="1:3" ht="30" x14ac:dyDescent="0.25">
      <c r="A19" s="24" t="str">
        <f>HYPERLINK("#Supplementary_table_16!A1", "Supplementary_table_16")</f>
        <v>Supplementary_table_16</v>
      </c>
      <c r="B19" s="25" t="s">
        <v>328</v>
      </c>
      <c r="C19" s="25" t="s">
        <v>24</v>
      </c>
    </row>
    <row r="20" spans="1:3" ht="30" x14ac:dyDescent="0.25">
      <c r="A20" s="24" t="str">
        <f>HYPERLINK("#Supplementary_table_17!A1", "Supplementary_table_17")</f>
        <v>Supplementary_table_17</v>
      </c>
      <c r="B20" s="26" t="s">
        <v>329</v>
      </c>
      <c r="C20" s="26" t="s">
        <v>25</v>
      </c>
    </row>
    <row r="21" spans="1:3" ht="30" x14ac:dyDescent="0.25">
      <c r="A21" s="24" t="str">
        <f>HYPERLINK("#Supplementary_table_18!A1", "Supplementary_table_18")</f>
        <v>Supplementary_table_18</v>
      </c>
      <c r="B21" s="26" t="s">
        <v>330</v>
      </c>
      <c r="C21" s="26" t="s">
        <v>26</v>
      </c>
    </row>
    <row r="22" spans="1:3" ht="30" x14ac:dyDescent="0.25">
      <c r="A22" s="24" t="str">
        <f>HYPERLINK("#Supplementary_table_19!A1", "Supplementary_table_19")</f>
        <v>Supplementary_table_19</v>
      </c>
      <c r="B22" s="25" t="s">
        <v>331</v>
      </c>
      <c r="C22" s="25" t="s">
        <v>27</v>
      </c>
    </row>
    <row r="23" spans="1:3" ht="30" x14ac:dyDescent="0.25">
      <c r="A23" s="24" t="str">
        <f>HYPERLINK("#Supplementary_table_20!A1", "Supplementary_table_20")</f>
        <v>Supplementary_table_20</v>
      </c>
      <c r="B23" s="25" t="s">
        <v>332</v>
      </c>
      <c r="C23" s="25" t="s">
        <v>28</v>
      </c>
    </row>
    <row r="24" spans="1:3" ht="30" x14ac:dyDescent="0.25">
      <c r="A24" s="24" t="str">
        <f>HYPERLINK("#Supplementary_table_21!A1", "Supplementary_table_21")</f>
        <v>Supplementary_table_21</v>
      </c>
      <c r="B24" s="25" t="s">
        <v>333</v>
      </c>
      <c r="C24" s="25" t="s">
        <v>29</v>
      </c>
    </row>
    <row r="25" spans="1:3" ht="30" x14ac:dyDescent="0.25">
      <c r="A25" s="24" t="str">
        <f>HYPERLINK("#Supplementary_table_22!A1", "Supplementary_table_22")</f>
        <v>Supplementary_table_22</v>
      </c>
      <c r="B25" s="25" t="s">
        <v>334</v>
      </c>
      <c r="C25" s="25" t="s">
        <v>30</v>
      </c>
    </row>
    <row r="26" spans="1:3" ht="30" x14ac:dyDescent="0.25">
      <c r="A26" s="24" t="str">
        <f>HYPERLINK("#Supplementary_table_23!A1", "Supplementary_table_23")</f>
        <v>Supplementary_table_23</v>
      </c>
      <c r="B26" s="25" t="s">
        <v>335</v>
      </c>
      <c r="C26" s="25" t="s">
        <v>31</v>
      </c>
    </row>
    <row r="27" spans="1:3" ht="30" x14ac:dyDescent="0.25">
      <c r="A27" s="24" t="str">
        <f>HYPERLINK("#Supplementary_table_24!A1", "Supplementary_table_24")</f>
        <v>Supplementary_table_24</v>
      </c>
      <c r="B27" s="25" t="s">
        <v>336</v>
      </c>
      <c r="C27" s="25" t="s">
        <v>32</v>
      </c>
    </row>
    <row r="28" spans="1:3" ht="60" x14ac:dyDescent="0.25">
      <c r="A28" s="24" t="str">
        <f>HYPERLINK("#Supplementary_table_25!A1", "Supplementary_table_25")</f>
        <v>Supplementary_table_25</v>
      </c>
      <c r="B28" s="25" t="s">
        <v>337</v>
      </c>
      <c r="C28" s="25" t="s">
        <v>33</v>
      </c>
    </row>
    <row r="29" spans="1:3" ht="45" x14ac:dyDescent="0.25">
      <c r="A29" s="24" t="str">
        <f>HYPERLINK("#Supplementary_table_26!A1", "Supplementary_table_26")</f>
        <v>Supplementary_table_26</v>
      </c>
      <c r="B29" s="25" t="s">
        <v>338</v>
      </c>
      <c r="C29" s="25" t="s">
        <v>34</v>
      </c>
    </row>
    <row r="30" spans="1:3" ht="49.2" customHeight="1" x14ac:dyDescent="0.25">
      <c r="A30" s="24" t="str">
        <f>HYPERLINK("#Supplementary_table_27!A1", "Supplementary_table_27")</f>
        <v>Supplementary_table_27</v>
      </c>
      <c r="B30" s="25" t="s">
        <v>339</v>
      </c>
      <c r="C30" s="25" t="s">
        <v>35</v>
      </c>
    </row>
    <row r="31" spans="1:3" ht="45" x14ac:dyDescent="0.25">
      <c r="A31" s="24" t="str">
        <f>HYPERLINK("#Supplementary_table_28!A1", "Supplementary_table_28")</f>
        <v>Supplementary_table_28</v>
      </c>
      <c r="B31" s="25" t="s">
        <v>340</v>
      </c>
      <c r="C31" s="25" t="s">
        <v>36</v>
      </c>
    </row>
    <row r="32" spans="1:3" ht="30" x14ac:dyDescent="0.25">
      <c r="A32" s="23" t="str">
        <f>HYPERLINK("#Supplementary_table_29!A1", "Supplementary_table_29")</f>
        <v>Supplementary_table_29</v>
      </c>
      <c r="B32" s="26" t="s">
        <v>364</v>
      </c>
      <c r="C32" s="25"/>
    </row>
    <row r="33" spans="1:3" ht="30" x14ac:dyDescent="0.25">
      <c r="A33" s="24" t="str">
        <f>HYPERLINK("#Supplementary_table_30!A1", "Supplementary_table_30")</f>
        <v>Supplementary_table_30</v>
      </c>
      <c r="B33" s="25" t="s">
        <v>360</v>
      </c>
      <c r="C33" s="25"/>
    </row>
    <row r="34" spans="1:3" ht="30" x14ac:dyDescent="0.25">
      <c r="A34" s="24" t="str">
        <f>HYPERLINK("#Supplementary_table_A1!A1", "Supplementary_table_A1")</f>
        <v>Supplementary_table_A1</v>
      </c>
      <c r="B34" s="25" t="s">
        <v>312</v>
      </c>
      <c r="C34" s="25" t="s">
        <v>313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54296875" defaultRowHeight="15" x14ac:dyDescent="0.25"/>
  <cols>
    <col min="1" max="1" width="8.81640625" customWidth="1"/>
    <col min="2" max="2" width="24.26953125" bestFit="1" customWidth="1"/>
  </cols>
  <sheetData>
    <row r="1" spans="1:2" ht="21" x14ac:dyDescent="0.4">
      <c r="A1" s="28" t="s">
        <v>8</v>
      </c>
    </row>
    <row r="2" spans="1:2" x14ac:dyDescent="0.25">
      <c r="A2" s="8" t="s">
        <v>5</v>
      </c>
    </row>
    <row r="3" spans="1:2" ht="22.8" customHeight="1" x14ac:dyDescent="0.3">
      <c r="A3" s="9" t="s">
        <v>38</v>
      </c>
      <c r="B3" s="6" t="s">
        <v>39</v>
      </c>
    </row>
    <row r="4" spans="1:2" x14ac:dyDescent="0.25">
      <c r="A4" s="8" t="s">
        <v>40</v>
      </c>
      <c r="B4" s="5">
        <v>637</v>
      </c>
    </row>
    <row r="5" spans="1:2" x14ac:dyDescent="0.25">
      <c r="A5" s="8" t="s">
        <v>41</v>
      </c>
      <c r="B5" s="5">
        <v>638</v>
      </c>
    </row>
    <row r="6" spans="1:2" x14ac:dyDescent="0.25">
      <c r="A6" s="8" t="s">
        <v>42</v>
      </c>
      <c r="B6" s="5">
        <v>574</v>
      </c>
    </row>
    <row r="7" spans="1:2" x14ac:dyDescent="0.25">
      <c r="A7" s="8" t="s">
        <v>43</v>
      </c>
      <c r="B7" s="5">
        <v>570</v>
      </c>
    </row>
    <row r="8" spans="1:2" x14ac:dyDescent="0.25">
      <c r="A8" s="8" t="s">
        <v>44</v>
      </c>
      <c r="B8" s="5">
        <v>743</v>
      </c>
    </row>
    <row r="9" spans="1:2" x14ac:dyDescent="0.25">
      <c r="A9" s="8" t="s">
        <v>45</v>
      </c>
      <c r="B9" s="5">
        <v>696</v>
      </c>
    </row>
    <row r="10" spans="1:2" x14ac:dyDescent="0.25">
      <c r="A10" s="8" t="s">
        <v>46</v>
      </c>
      <c r="B10" s="5">
        <v>732</v>
      </c>
    </row>
    <row r="11" spans="1:2" x14ac:dyDescent="0.25">
      <c r="A11" s="8" t="s">
        <v>47</v>
      </c>
      <c r="B11" s="5">
        <v>730</v>
      </c>
    </row>
    <row r="12" spans="1:2" x14ac:dyDescent="0.25">
      <c r="A12" s="8" t="s">
        <v>48</v>
      </c>
      <c r="B12" s="5">
        <v>799</v>
      </c>
    </row>
    <row r="13" spans="1:2" x14ac:dyDescent="0.25">
      <c r="A13" s="8" t="s">
        <v>49</v>
      </c>
      <c r="B13" s="5">
        <v>809</v>
      </c>
    </row>
    <row r="14" spans="1:2" x14ac:dyDescent="0.25">
      <c r="A14" s="8" t="s">
        <v>50</v>
      </c>
      <c r="B14" s="5">
        <v>818</v>
      </c>
    </row>
    <row r="15" spans="1:2" x14ac:dyDescent="0.25">
      <c r="A15" s="8" t="s">
        <v>51</v>
      </c>
      <c r="B15" s="5">
        <v>775</v>
      </c>
    </row>
    <row r="16" spans="1:2" x14ac:dyDescent="0.25">
      <c r="A16" s="8" t="s">
        <v>52</v>
      </c>
      <c r="B16" s="5">
        <v>717</v>
      </c>
    </row>
    <row r="17" spans="1:2" x14ac:dyDescent="0.25">
      <c r="A17" s="8" t="s">
        <v>53</v>
      </c>
      <c r="B17" s="5">
        <v>642</v>
      </c>
    </row>
    <row r="18" spans="1:2" x14ac:dyDescent="0.25">
      <c r="A18" s="8" t="s">
        <v>54</v>
      </c>
      <c r="B18" s="5">
        <v>568</v>
      </c>
    </row>
    <row r="19" spans="1:2" x14ac:dyDescent="0.25">
      <c r="A19" s="8" t="s">
        <v>55</v>
      </c>
      <c r="B19" s="5">
        <v>589</v>
      </c>
    </row>
    <row r="20" spans="1:2" x14ac:dyDescent="0.25">
      <c r="A20" s="8" t="s">
        <v>56</v>
      </c>
      <c r="B20" s="5">
        <v>529</v>
      </c>
    </row>
    <row r="21" spans="1:2" x14ac:dyDescent="0.25">
      <c r="A21" s="8" t="s">
        <v>57</v>
      </c>
      <c r="B21" s="5">
        <v>466</v>
      </c>
    </row>
    <row r="22" spans="1:2" x14ac:dyDescent="0.25">
      <c r="A22" s="8" t="s">
        <v>58</v>
      </c>
      <c r="B22" s="5">
        <v>521</v>
      </c>
    </row>
    <row r="23" spans="1:2" x14ac:dyDescent="0.25">
      <c r="A23" s="8" t="s">
        <v>59</v>
      </c>
      <c r="B23" s="5">
        <v>456</v>
      </c>
    </row>
    <row r="24" spans="1:2" x14ac:dyDescent="0.25">
      <c r="A24" s="8" t="s">
        <v>60</v>
      </c>
      <c r="B24" s="5">
        <v>484</v>
      </c>
    </row>
    <row r="25" spans="1:2" x14ac:dyDescent="0.25">
      <c r="A25" s="8" t="s">
        <v>61</v>
      </c>
      <c r="B25" s="5">
        <v>494</v>
      </c>
    </row>
    <row r="26" spans="1:2" x14ac:dyDescent="0.25">
      <c r="A26" s="8" t="s">
        <v>62</v>
      </c>
      <c r="B26" s="5">
        <v>586</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54296875" defaultRowHeight="15" x14ac:dyDescent="0.25"/>
  <cols>
    <col min="1" max="1" width="8.81640625" customWidth="1"/>
    <col min="2" max="2" width="20.90625" bestFit="1" customWidth="1"/>
    <col min="3" max="3" width="14.6328125" customWidth="1"/>
    <col min="4" max="4" width="13.90625" customWidth="1"/>
  </cols>
  <sheetData>
    <row r="1" spans="1:4" ht="21" x14ac:dyDescent="0.4">
      <c r="A1" s="28" t="s">
        <v>10</v>
      </c>
    </row>
    <row r="2" spans="1:4" x14ac:dyDescent="0.25">
      <c r="A2" s="8" t="s">
        <v>5</v>
      </c>
    </row>
    <row r="3" spans="1:4" x14ac:dyDescent="0.25">
      <c r="A3" s="13" t="s">
        <v>37</v>
      </c>
    </row>
    <row r="4" spans="1:4" ht="36.6" customHeight="1" x14ac:dyDescent="0.3">
      <c r="A4" s="9" t="s">
        <v>38</v>
      </c>
      <c r="B4" s="6" t="s">
        <v>63</v>
      </c>
      <c r="C4" s="6" t="s">
        <v>64</v>
      </c>
      <c r="D4" s="6" t="s">
        <v>65</v>
      </c>
    </row>
    <row r="5" spans="1:4" x14ac:dyDescent="0.25">
      <c r="A5" s="8" t="s">
        <v>40</v>
      </c>
      <c r="B5" s="11">
        <v>9.4</v>
      </c>
      <c r="C5" s="11">
        <v>8.6999999999999993</v>
      </c>
      <c r="D5" s="11">
        <v>10.199999999999999</v>
      </c>
    </row>
    <row r="6" spans="1:4" x14ac:dyDescent="0.25">
      <c r="A6" s="8" t="s">
        <v>41</v>
      </c>
      <c r="B6" s="11">
        <v>9.4</v>
      </c>
      <c r="C6" s="11">
        <v>8.6999999999999993</v>
      </c>
      <c r="D6" s="11">
        <v>10.199999999999999</v>
      </c>
    </row>
    <row r="7" spans="1:4" x14ac:dyDescent="0.25">
      <c r="A7" s="8" t="s">
        <v>42</v>
      </c>
      <c r="B7" s="11">
        <v>8.4</v>
      </c>
      <c r="C7" s="11">
        <v>7.7</v>
      </c>
      <c r="D7" s="11">
        <v>9.1</v>
      </c>
    </row>
    <row r="8" spans="1:4" x14ac:dyDescent="0.25">
      <c r="A8" s="8" t="s">
        <v>43</v>
      </c>
      <c r="B8" s="11">
        <v>8.3000000000000007</v>
      </c>
      <c r="C8" s="11">
        <v>7.7</v>
      </c>
      <c r="D8" s="11">
        <v>9</v>
      </c>
    </row>
    <row r="9" spans="1:4" x14ac:dyDescent="0.25">
      <c r="A9" s="8" t="s">
        <v>44</v>
      </c>
      <c r="B9" s="11">
        <v>10.8</v>
      </c>
      <c r="C9" s="11">
        <v>10.1</v>
      </c>
      <c r="D9" s="11">
        <v>11.6</v>
      </c>
    </row>
    <row r="10" spans="1:4" x14ac:dyDescent="0.25">
      <c r="A10" s="8" t="s">
        <v>45</v>
      </c>
      <c r="B10" s="11">
        <v>10.1</v>
      </c>
      <c r="C10" s="11">
        <v>9.3000000000000007</v>
      </c>
      <c r="D10" s="11">
        <v>10.9</v>
      </c>
    </row>
    <row r="11" spans="1:4" x14ac:dyDescent="0.25">
      <c r="A11" s="8" t="s">
        <v>46</v>
      </c>
      <c r="B11" s="11">
        <v>10.6</v>
      </c>
      <c r="C11" s="11">
        <v>9.8000000000000007</v>
      </c>
      <c r="D11" s="11">
        <v>11.4</v>
      </c>
    </row>
    <row r="12" spans="1:4" x14ac:dyDescent="0.25">
      <c r="A12" s="8" t="s">
        <v>47</v>
      </c>
      <c r="B12" s="11">
        <v>10.5</v>
      </c>
      <c r="C12" s="11">
        <v>9.6999999999999993</v>
      </c>
      <c r="D12" s="11">
        <v>11.3</v>
      </c>
    </row>
    <row r="13" spans="1:4" x14ac:dyDescent="0.25">
      <c r="A13" s="8" t="s">
        <v>48</v>
      </c>
      <c r="B13" s="11">
        <v>11.4</v>
      </c>
      <c r="C13" s="11">
        <v>10.7</v>
      </c>
      <c r="D13" s="11">
        <v>12.3</v>
      </c>
    </row>
    <row r="14" spans="1:4" x14ac:dyDescent="0.25">
      <c r="A14" s="8" t="s">
        <v>49</v>
      </c>
      <c r="B14" s="11">
        <v>11.5</v>
      </c>
      <c r="C14" s="11">
        <v>10.7</v>
      </c>
      <c r="D14" s="11">
        <v>12.3</v>
      </c>
    </row>
    <row r="15" spans="1:4" x14ac:dyDescent="0.25">
      <c r="A15" s="8" t="s">
        <v>50</v>
      </c>
      <c r="B15" s="11">
        <v>11.6</v>
      </c>
      <c r="C15" s="11">
        <v>10.8</v>
      </c>
      <c r="D15" s="11">
        <v>12.4</v>
      </c>
    </row>
    <row r="16" spans="1:4" x14ac:dyDescent="0.25">
      <c r="A16" s="8" t="s">
        <v>51</v>
      </c>
      <c r="B16" s="11">
        <v>10.9</v>
      </c>
      <c r="C16" s="11">
        <v>10.199999999999999</v>
      </c>
      <c r="D16" s="11">
        <v>11.7</v>
      </c>
    </row>
    <row r="17" spans="1:4" x14ac:dyDescent="0.25">
      <c r="A17" s="8" t="s">
        <v>52</v>
      </c>
      <c r="B17" s="11">
        <v>10.1</v>
      </c>
      <c r="C17" s="11">
        <v>9.4</v>
      </c>
      <c r="D17" s="11">
        <v>10.9</v>
      </c>
    </row>
    <row r="18" spans="1:4" x14ac:dyDescent="0.25">
      <c r="A18" s="8" t="s">
        <v>53</v>
      </c>
      <c r="B18" s="11">
        <v>9</v>
      </c>
      <c r="C18" s="11">
        <v>8.3000000000000007</v>
      </c>
      <c r="D18" s="11">
        <v>9.6999999999999993</v>
      </c>
    </row>
    <row r="19" spans="1:4" x14ac:dyDescent="0.25">
      <c r="A19" s="8" t="s">
        <v>54</v>
      </c>
      <c r="B19" s="11">
        <v>7.9</v>
      </c>
      <c r="C19" s="11">
        <v>7.3</v>
      </c>
      <c r="D19" s="11">
        <v>8.6</v>
      </c>
    </row>
    <row r="20" spans="1:4" x14ac:dyDescent="0.25">
      <c r="A20" s="8" t="s">
        <v>55</v>
      </c>
      <c r="B20" s="11">
        <v>8.1</v>
      </c>
      <c r="C20" s="11">
        <v>7.5</v>
      </c>
      <c r="D20" s="11">
        <v>8.8000000000000007</v>
      </c>
    </row>
    <row r="21" spans="1:4" x14ac:dyDescent="0.25">
      <c r="A21" s="8" t="s">
        <v>56</v>
      </c>
      <c r="B21" s="11">
        <v>7.3</v>
      </c>
      <c r="C21" s="11">
        <v>6.7</v>
      </c>
      <c r="D21" s="11">
        <v>7.9</v>
      </c>
    </row>
    <row r="22" spans="1:4" x14ac:dyDescent="0.25">
      <c r="A22" s="8" t="s">
        <v>57</v>
      </c>
      <c r="B22" s="11">
        <v>6.4</v>
      </c>
      <c r="C22" s="11">
        <v>5.8</v>
      </c>
      <c r="D22" s="11">
        <v>7</v>
      </c>
    </row>
    <row r="23" spans="1:4" x14ac:dyDescent="0.25">
      <c r="A23" s="8" t="s">
        <v>58</v>
      </c>
      <c r="B23" s="11">
        <v>7.1</v>
      </c>
      <c r="C23" s="11">
        <v>6.5</v>
      </c>
      <c r="D23" s="11">
        <v>7.7</v>
      </c>
    </row>
    <row r="24" spans="1:4" x14ac:dyDescent="0.25">
      <c r="A24" s="8" t="s">
        <v>59</v>
      </c>
      <c r="B24" s="11">
        <v>6.2</v>
      </c>
      <c r="C24" s="11">
        <v>5.6</v>
      </c>
      <c r="D24" s="11">
        <v>6.8</v>
      </c>
    </row>
    <row r="25" spans="1:4" x14ac:dyDescent="0.25">
      <c r="A25" s="8" t="s">
        <v>60</v>
      </c>
      <c r="B25" s="11">
        <v>6.5</v>
      </c>
      <c r="C25" s="11">
        <v>6</v>
      </c>
      <c r="D25" s="11">
        <v>7.1</v>
      </c>
    </row>
    <row r="26" spans="1:4" x14ac:dyDescent="0.25">
      <c r="A26" s="8" t="s">
        <v>61</v>
      </c>
      <c r="B26" s="11">
        <v>6.6</v>
      </c>
      <c r="C26" s="11">
        <v>6</v>
      </c>
      <c r="D26" s="11">
        <v>7.2</v>
      </c>
    </row>
    <row r="27" spans="1:4" x14ac:dyDescent="0.25">
      <c r="A27" s="8" t="s">
        <v>62</v>
      </c>
      <c r="B27" s="11">
        <v>7.7</v>
      </c>
      <c r="C27" s="11">
        <v>7.1</v>
      </c>
      <c r="D27" s="11">
        <v>8.4</v>
      </c>
    </row>
    <row r="28" spans="1:4" x14ac:dyDescent="0.25">
      <c r="A28" s="8"/>
    </row>
    <row r="29" spans="1:4" x14ac:dyDescent="0.25">
      <c r="A29" s="8"/>
    </row>
    <row r="30" spans="1:4" x14ac:dyDescent="0.25">
      <c r="A30" s="8"/>
    </row>
    <row r="31" spans="1:4" x14ac:dyDescent="0.25">
      <c r="A31" s="8"/>
    </row>
    <row r="32" spans="1:4"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54296875" defaultRowHeight="15" x14ac:dyDescent="0.25"/>
  <cols>
    <col min="1" max="1" width="8.7265625" customWidth="1"/>
    <col min="2" max="2" width="20.54296875" bestFit="1" customWidth="1"/>
    <col min="3" max="3" width="14.08984375" customWidth="1"/>
    <col min="4" max="4" width="14.453125" customWidth="1"/>
    <col min="5" max="5" width="23.08984375" customWidth="1"/>
  </cols>
  <sheetData>
    <row r="1" spans="1:5" ht="21" x14ac:dyDescent="0.4">
      <c r="A1" s="28" t="s">
        <v>12</v>
      </c>
    </row>
    <row r="2" spans="1:5" x14ac:dyDescent="0.25">
      <c r="A2" s="8" t="s">
        <v>5</v>
      </c>
    </row>
    <row r="3" spans="1:5" x14ac:dyDescent="0.25">
      <c r="A3" s="13" t="s">
        <v>37</v>
      </c>
    </row>
    <row r="4" spans="1:5" x14ac:dyDescent="0.25">
      <c r="A4" s="8" t="s">
        <v>66</v>
      </c>
    </row>
    <row r="5" spans="1:5" ht="34.799999999999997" customHeight="1" x14ac:dyDescent="0.3">
      <c r="A5" s="9" t="s">
        <v>38</v>
      </c>
      <c r="B5" s="6" t="s">
        <v>67</v>
      </c>
      <c r="C5" s="6" t="s">
        <v>64</v>
      </c>
      <c r="D5" s="6" t="s">
        <v>65</v>
      </c>
      <c r="E5" s="7" t="s">
        <v>68</v>
      </c>
    </row>
    <row r="6" spans="1:5" x14ac:dyDescent="0.25">
      <c r="A6" s="8" t="s">
        <v>54</v>
      </c>
      <c r="B6" s="5" t="s">
        <v>69</v>
      </c>
      <c r="C6" s="5" t="s">
        <v>70</v>
      </c>
      <c r="D6" s="5" t="s">
        <v>71</v>
      </c>
      <c r="E6" s="1" t="s">
        <v>72</v>
      </c>
    </row>
    <row r="7" spans="1:5" x14ac:dyDescent="0.25">
      <c r="A7" s="8" t="s">
        <v>54</v>
      </c>
      <c r="B7" s="5" t="s">
        <v>69</v>
      </c>
      <c r="C7" s="5" t="s">
        <v>73</v>
      </c>
      <c r="D7" s="5" t="s">
        <v>73</v>
      </c>
      <c r="E7" s="1" t="s">
        <v>74</v>
      </c>
    </row>
    <row r="8" spans="1:5" x14ac:dyDescent="0.25">
      <c r="A8" s="8" t="s">
        <v>55</v>
      </c>
      <c r="B8" s="5" t="s">
        <v>75</v>
      </c>
      <c r="C8" s="5" t="s">
        <v>76</v>
      </c>
      <c r="D8" s="5" t="s">
        <v>77</v>
      </c>
      <c r="E8" s="1" t="s">
        <v>72</v>
      </c>
    </row>
    <row r="9" spans="1:5" x14ac:dyDescent="0.25">
      <c r="A9" s="8" t="s">
        <v>55</v>
      </c>
      <c r="B9" s="5" t="s">
        <v>78</v>
      </c>
      <c r="C9" s="5" t="s">
        <v>73</v>
      </c>
      <c r="D9" s="5" t="s">
        <v>73</v>
      </c>
      <c r="E9" s="1" t="s">
        <v>74</v>
      </c>
    </row>
    <row r="10" spans="1:5" x14ac:dyDescent="0.25">
      <c r="A10" s="8" t="s">
        <v>56</v>
      </c>
      <c r="B10" s="5" t="s">
        <v>70</v>
      </c>
      <c r="C10" s="5" t="s">
        <v>79</v>
      </c>
      <c r="D10" s="5" t="s">
        <v>69</v>
      </c>
      <c r="E10" s="1" t="s">
        <v>72</v>
      </c>
    </row>
    <row r="11" spans="1:5" x14ac:dyDescent="0.25">
      <c r="A11" s="8" t="s">
        <v>56</v>
      </c>
      <c r="B11" s="5" t="s">
        <v>80</v>
      </c>
      <c r="C11" s="5" t="s">
        <v>73</v>
      </c>
      <c r="D11" s="5" t="s">
        <v>73</v>
      </c>
      <c r="E11" s="1" t="s">
        <v>74</v>
      </c>
    </row>
    <row r="12" spans="1:5" x14ac:dyDescent="0.25">
      <c r="A12" s="8" t="s">
        <v>57</v>
      </c>
      <c r="B12" s="5" t="s">
        <v>81</v>
      </c>
      <c r="C12" s="5" t="s">
        <v>82</v>
      </c>
      <c r="D12" s="5" t="s">
        <v>83</v>
      </c>
      <c r="E12" s="1" t="s">
        <v>72</v>
      </c>
    </row>
    <row r="13" spans="1:5" x14ac:dyDescent="0.25">
      <c r="A13" s="8" t="s">
        <v>57</v>
      </c>
      <c r="B13" s="5" t="s">
        <v>84</v>
      </c>
      <c r="C13" s="5" t="s">
        <v>73</v>
      </c>
      <c r="D13" s="5" t="s">
        <v>73</v>
      </c>
      <c r="E13" s="1" t="s">
        <v>74</v>
      </c>
    </row>
    <row r="14" spans="1:5" x14ac:dyDescent="0.25">
      <c r="A14" s="8" t="s">
        <v>58</v>
      </c>
      <c r="B14" s="5" t="s">
        <v>85</v>
      </c>
      <c r="C14" s="5" t="s">
        <v>86</v>
      </c>
      <c r="D14" s="5" t="s">
        <v>87</v>
      </c>
      <c r="E14" s="1" t="s">
        <v>72</v>
      </c>
    </row>
    <row r="15" spans="1:5" x14ac:dyDescent="0.25">
      <c r="A15" s="8" t="s">
        <v>58</v>
      </c>
      <c r="B15" s="5" t="s">
        <v>86</v>
      </c>
      <c r="C15" s="5" t="s">
        <v>73</v>
      </c>
      <c r="D15" s="5" t="s">
        <v>73</v>
      </c>
      <c r="E15" s="1" t="s">
        <v>74</v>
      </c>
    </row>
    <row r="16" spans="1:5" x14ac:dyDescent="0.25">
      <c r="A16" s="8" t="s">
        <v>59</v>
      </c>
      <c r="B16" s="5" t="s">
        <v>88</v>
      </c>
      <c r="C16" s="5" t="s">
        <v>89</v>
      </c>
      <c r="D16" s="5" t="s">
        <v>84</v>
      </c>
      <c r="E16" s="1" t="s">
        <v>72</v>
      </c>
    </row>
    <row r="17" spans="1:5" x14ac:dyDescent="0.25">
      <c r="A17" s="8" t="s">
        <v>59</v>
      </c>
      <c r="B17" s="5" t="s">
        <v>90</v>
      </c>
      <c r="C17" s="5" t="s">
        <v>73</v>
      </c>
      <c r="D17" s="5" t="s">
        <v>73</v>
      </c>
      <c r="E17" s="1" t="s">
        <v>74</v>
      </c>
    </row>
    <row r="18" spans="1:5" x14ac:dyDescent="0.25">
      <c r="A18" s="8" t="s">
        <v>60</v>
      </c>
      <c r="B18" s="5" t="s">
        <v>86</v>
      </c>
      <c r="C18" s="5" t="s">
        <v>91</v>
      </c>
      <c r="D18" s="5" t="s">
        <v>85</v>
      </c>
      <c r="E18" s="1" t="s">
        <v>72</v>
      </c>
    </row>
    <row r="19" spans="1:5" x14ac:dyDescent="0.25">
      <c r="A19" s="8" t="s">
        <v>60</v>
      </c>
      <c r="B19" s="5" t="s">
        <v>82</v>
      </c>
      <c r="C19" s="5" t="s">
        <v>73</v>
      </c>
      <c r="D19" s="5" t="s">
        <v>73</v>
      </c>
      <c r="E19" s="1" t="s">
        <v>74</v>
      </c>
    </row>
    <row r="20" spans="1:5" x14ac:dyDescent="0.25">
      <c r="A20" s="8" t="s">
        <v>61</v>
      </c>
      <c r="B20" s="5" t="s">
        <v>92</v>
      </c>
      <c r="C20" s="5" t="s">
        <v>91</v>
      </c>
      <c r="D20" s="5" t="s">
        <v>80</v>
      </c>
      <c r="E20" s="1" t="s">
        <v>72</v>
      </c>
    </row>
    <row r="21" spans="1:5" x14ac:dyDescent="0.25">
      <c r="A21" s="8" t="s">
        <v>61</v>
      </c>
      <c r="B21" s="5" t="s">
        <v>93</v>
      </c>
      <c r="C21" s="5" t="s">
        <v>73</v>
      </c>
      <c r="D21" s="5" t="s">
        <v>73</v>
      </c>
      <c r="E21" s="1" t="s">
        <v>74</v>
      </c>
    </row>
    <row r="22" spans="1:5" x14ac:dyDescent="0.25">
      <c r="A22" s="8" t="s">
        <v>62</v>
      </c>
      <c r="B22" s="5" t="s">
        <v>87</v>
      </c>
      <c r="C22" s="5" t="s">
        <v>85</v>
      </c>
      <c r="D22" s="5" t="s">
        <v>94</v>
      </c>
      <c r="E22" s="1" t="s">
        <v>72</v>
      </c>
    </row>
    <row r="23" spans="1:5" x14ac:dyDescent="0.25">
      <c r="A23" s="8" t="s">
        <v>62</v>
      </c>
      <c r="B23" s="5" t="s">
        <v>95</v>
      </c>
      <c r="C23" s="5" t="s">
        <v>73</v>
      </c>
      <c r="D23" s="5" t="s">
        <v>73</v>
      </c>
      <c r="E23" s="1" t="s">
        <v>74</v>
      </c>
    </row>
    <row r="24" spans="1:5" x14ac:dyDescent="0.25">
      <c r="A24" s="8"/>
    </row>
    <row r="25" spans="1:5" x14ac:dyDescent="0.25">
      <c r="A25" s="8"/>
    </row>
    <row r="26" spans="1:5" x14ac:dyDescent="0.25">
      <c r="A26" s="8"/>
    </row>
    <row r="27" spans="1:5" x14ac:dyDescent="0.25">
      <c r="A27" s="8"/>
    </row>
    <row r="28" spans="1:5" x14ac:dyDescent="0.25">
      <c r="A28" s="8"/>
    </row>
    <row r="29" spans="1:5" x14ac:dyDescent="0.25">
      <c r="A29" s="8"/>
    </row>
    <row r="30" spans="1:5" x14ac:dyDescent="0.25">
      <c r="A30" s="8"/>
    </row>
    <row r="31" spans="1:5" x14ac:dyDescent="0.25">
      <c r="A31" s="8"/>
    </row>
    <row r="32" spans="1:5"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9"/>
  <sheetViews>
    <sheetView workbookViewId="0"/>
  </sheetViews>
  <sheetFormatPr defaultColWidth="11.54296875" defaultRowHeight="15" x14ac:dyDescent="0.25"/>
  <cols>
    <col min="1" max="1" width="20.81640625" customWidth="1"/>
    <col min="2" max="2" width="29.1796875" customWidth="1"/>
  </cols>
  <sheetData>
    <row r="1" spans="1:50" ht="21" x14ac:dyDescent="0.4">
      <c r="A1" s="28" t="s">
        <v>314</v>
      </c>
    </row>
    <row r="2" spans="1:50" x14ac:dyDescent="0.25">
      <c r="A2" t="s">
        <v>5</v>
      </c>
    </row>
    <row r="3" spans="1:50" ht="39.6" customHeight="1" x14ac:dyDescent="0.3">
      <c r="A3" s="7" t="s">
        <v>96</v>
      </c>
      <c r="B3" s="6" t="s">
        <v>121</v>
      </c>
    </row>
    <row r="4" spans="1:50" x14ac:dyDescent="0.25">
      <c r="A4" s="1" t="s">
        <v>97</v>
      </c>
      <c r="B4" s="11">
        <v>15.2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1" t="s">
        <v>98</v>
      </c>
      <c r="B5" s="11">
        <v>7</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99</v>
      </c>
      <c r="B6" s="11">
        <v>14.6</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100</v>
      </c>
      <c r="B7" s="11">
        <v>7.7</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101</v>
      </c>
      <c r="B8" s="11">
        <v>2.9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30" x14ac:dyDescent="0.25">
      <c r="A9" s="1" t="s">
        <v>102</v>
      </c>
      <c r="B9" s="11">
        <v>2.2000000000000002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103</v>
      </c>
      <c r="B10" s="11">
        <v>0.7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104</v>
      </c>
      <c r="B11" s="11">
        <v>2.2999999999999998</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105</v>
      </c>
      <c r="B12" s="11">
        <v>3.1</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106</v>
      </c>
      <c r="B13" s="11">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107</v>
      </c>
      <c r="B14" s="11">
        <v>9.6999999999999993</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108</v>
      </c>
      <c r="B15" s="11">
        <v>26.6</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109</v>
      </c>
      <c r="B16" s="11">
        <v>16.7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110</v>
      </c>
      <c r="B17" s="11">
        <v>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111</v>
      </c>
      <c r="B18" s="11">
        <v>11.3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1" t="s">
        <v>112</v>
      </c>
      <c r="B19" s="11">
        <v>1.8</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1" t="s">
        <v>113</v>
      </c>
      <c r="B20" s="11">
        <v>3.2</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1" t="s">
        <v>114</v>
      </c>
      <c r="B21" s="11">
        <v>4.3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1" t="s">
        <v>115</v>
      </c>
      <c r="B22" s="11">
        <v>10.199999999999999</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1" t="s">
        <v>116</v>
      </c>
      <c r="B23" s="11">
        <v>9.3000000000000007</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1" t="s">
        <v>117</v>
      </c>
      <c r="B24" s="11">
        <v>4.2</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30" x14ac:dyDescent="0.25">
      <c r="A25" s="1" t="s">
        <v>118</v>
      </c>
      <c r="B25" s="11">
        <v>0.4</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1" t="s">
        <v>119</v>
      </c>
      <c r="B26" s="11">
        <v>4.0999999999999996</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1" t="s">
        <v>120</v>
      </c>
      <c r="B27" s="11">
        <v>1.5</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54296875" defaultRowHeight="15" x14ac:dyDescent="0.25"/>
  <cols>
    <col min="1" max="1" width="10.26953125" customWidth="1"/>
    <col min="2" max="2" width="16.6328125" style="8" customWidth="1"/>
    <col min="3" max="3" width="24.26953125" bestFit="1" customWidth="1"/>
  </cols>
  <sheetData>
    <row r="1" spans="1:3" ht="21" x14ac:dyDescent="0.4">
      <c r="A1" s="28" t="s">
        <v>315</v>
      </c>
    </row>
    <row r="2" spans="1:3" x14ac:dyDescent="0.25">
      <c r="A2" t="s">
        <v>5</v>
      </c>
    </row>
    <row r="3" spans="1:3" ht="21.6" customHeight="1" x14ac:dyDescent="0.3">
      <c r="A3" s="7" t="s">
        <v>122</v>
      </c>
      <c r="B3" s="4" t="s">
        <v>123</v>
      </c>
      <c r="C3" s="6" t="s">
        <v>39</v>
      </c>
    </row>
    <row r="4" spans="1:3" x14ac:dyDescent="0.25">
      <c r="A4" s="1" t="s">
        <v>124</v>
      </c>
      <c r="B4" s="3" t="s">
        <v>125</v>
      </c>
      <c r="C4" s="5">
        <v>7</v>
      </c>
    </row>
    <row r="5" spans="1:3" x14ac:dyDescent="0.25">
      <c r="A5" s="1" t="s">
        <v>126</v>
      </c>
      <c r="B5" s="3" t="s">
        <v>125</v>
      </c>
      <c r="C5" s="5">
        <v>2</v>
      </c>
    </row>
    <row r="6" spans="1:3" x14ac:dyDescent="0.25">
      <c r="A6" s="1" t="s">
        <v>124</v>
      </c>
      <c r="B6" s="3" t="s">
        <v>127</v>
      </c>
      <c r="C6" s="5">
        <v>21</v>
      </c>
    </row>
    <row r="7" spans="1:3" x14ac:dyDescent="0.25">
      <c r="A7" s="1" t="s">
        <v>126</v>
      </c>
      <c r="B7" s="3" t="s">
        <v>127</v>
      </c>
      <c r="C7" s="5">
        <v>26</v>
      </c>
    </row>
    <row r="8" spans="1:3" x14ac:dyDescent="0.25">
      <c r="A8" s="1" t="s">
        <v>124</v>
      </c>
      <c r="B8" s="3" t="s">
        <v>128</v>
      </c>
      <c r="C8" s="5">
        <v>49</v>
      </c>
    </row>
    <row r="9" spans="1:3" x14ac:dyDescent="0.25">
      <c r="A9" s="1" t="s">
        <v>126</v>
      </c>
      <c r="B9" s="3" t="s">
        <v>128</v>
      </c>
      <c r="C9" s="5">
        <v>73</v>
      </c>
    </row>
    <row r="10" spans="1:3" x14ac:dyDescent="0.25">
      <c r="A10" s="1" t="s">
        <v>124</v>
      </c>
      <c r="B10" s="3" t="s">
        <v>129</v>
      </c>
      <c r="C10" s="5">
        <v>34</v>
      </c>
    </row>
    <row r="11" spans="1:3" x14ac:dyDescent="0.25">
      <c r="A11" s="1" t="s">
        <v>126</v>
      </c>
      <c r="B11" s="3" t="s">
        <v>129</v>
      </c>
      <c r="C11" s="5">
        <v>75</v>
      </c>
    </row>
    <row r="12" spans="1:3" x14ac:dyDescent="0.25">
      <c r="A12" s="1" t="s">
        <v>124</v>
      </c>
      <c r="B12" s="3" t="s">
        <v>130</v>
      </c>
      <c r="C12" s="5">
        <v>47</v>
      </c>
    </row>
    <row r="13" spans="1:3" x14ac:dyDescent="0.25">
      <c r="A13" s="1" t="s">
        <v>126</v>
      </c>
      <c r="B13" s="3" t="s">
        <v>130</v>
      </c>
      <c r="C13" s="5">
        <v>63</v>
      </c>
    </row>
    <row r="14" spans="1:3" x14ac:dyDescent="0.25">
      <c r="A14" s="1" t="s">
        <v>124</v>
      </c>
      <c r="B14" s="3" t="s">
        <v>131</v>
      </c>
      <c r="C14" s="5">
        <v>30</v>
      </c>
    </row>
    <row r="15" spans="1:3" x14ac:dyDescent="0.25">
      <c r="A15" s="1" t="s">
        <v>126</v>
      </c>
      <c r="B15" s="3" t="s">
        <v>131</v>
      </c>
      <c r="C15" s="5">
        <v>48</v>
      </c>
    </row>
    <row r="16" spans="1:3" x14ac:dyDescent="0.25">
      <c r="A16" s="1" t="s">
        <v>124</v>
      </c>
      <c r="B16" s="3" t="s">
        <v>132</v>
      </c>
      <c r="C16" s="5">
        <v>27</v>
      </c>
    </row>
    <row r="17" spans="1:3" x14ac:dyDescent="0.25">
      <c r="A17" s="1" t="s">
        <v>126</v>
      </c>
      <c r="B17" s="3" t="s">
        <v>132</v>
      </c>
      <c r="C17" s="5">
        <v>29</v>
      </c>
    </row>
    <row r="18" spans="1:3" x14ac:dyDescent="0.25">
      <c r="A18" s="1" t="s">
        <v>124</v>
      </c>
      <c r="B18" s="3" t="s">
        <v>133</v>
      </c>
      <c r="C18" s="5">
        <v>18</v>
      </c>
    </row>
    <row r="19" spans="1:3" x14ac:dyDescent="0.25">
      <c r="A19" s="1" t="s">
        <v>126</v>
      </c>
      <c r="B19" s="3" t="s">
        <v>133</v>
      </c>
      <c r="C19" s="5">
        <v>20</v>
      </c>
    </row>
    <row r="20" spans="1:3" x14ac:dyDescent="0.25">
      <c r="A20" s="1" t="s">
        <v>124</v>
      </c>
      <c r="B20" s="3" t="s">
        <v>134</v>
      </c>
      <c r="C20" s="5">
        <v>9</v>
      </c>
    </row>
    <row r="21" spans="1:3" x14ac:dyDescent="0.25">
      <c r="A21" s="1" t="s">
        <v>126</v>
      </c>
      <c r="B21" s="3" t="s">
        <v>134</v>
      </c>
      <c r="C21" s="5">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54296875" defaultRowHeight="15" x14ac:dyDescent="0.25"/>
  <cols>
    <col min="1" max="1" width="9.6328125" customWidth="1"/>
    <col min="2" max="2" width="15.453125" style="8" customWidth="1"/>
    <col min="3" max="3" width="24.26953125" bestFit="1" customWidth="1"/>
  </cols>
  <sheetData>
    <row r="1" spans="1:3" ht="21" x14ac:dyDescent="0.4">
      <c r="A1" s="28" t="s">
        <v>316</v>
      </c>
    </row>
    <row r="2" spans="1:3" x14ac:dyDescent="0.25">
      <c r="A2" s="8" t="s">
        <v>5</v>
      </c>
    </row>
    <row r="3" spans="1:3" ht="21.6" customHeight="1" x14ac:dyDescent="0.3">
      <c r="A3" s="9" t="s">
        <v>38</v>
      </c>
      <c r="B3" s="4" t="s">
        <v>148</v>
      </c>
      <c r="C3" s="6" t="s">
        <v>39</v>
      </c>
    </row>
    <row r="4" spans="1:3" x14ac:dyDescent="0.25">
      <c r="A4" s="8" t="s">
        <v>40</v>
      </c>
      <c r="B4" s="3" t="s">
        <v>149</v>
      </c>
      <c r="C4" s="5">
        <v>327</v>
      </c>
    </row>
    <row r="5" spans="1:3" x14ac:dyDescent="0.25">
      <c r="A5" s="8" t="s">
        <v>40</v>
      </c>
      <c r="B5" s="3" t="s">
        <v>150</v>
      </c>
      <c r="C5" s="5">
        <v>298</v>
      </c>
    </row>
    <row r="6" spans="1:3" x14ac:dyDescent="0.25">
      <c r="A6" s="8" t="s">
        <v>41</v>
      </c>
      <c r="B6" s="3" t="s">
        <v>149</v>
      </c>
      <c r="C6" s="5">
        <v>352</v>
      </c>
    </row>
    <row r="7" spans="1:3" x14ac:dyDescent="0.25">
      <c r="A7" s="8" t="s">
        <v>41</v>
      </c>
      <c r="B7" s="3" t="s">
        <v>150</v>
      </c>
      <c r="C7" s="5">
        <v>258</v>
      </c>
    </row>
    <row r="8" spans="1:3" x14ac:dyDescent="0.25">
      <c r="A8" s="8" t="s">
        <v>42</v>
      </c>
      <c r="B8" s="3" t="s">
        <v>149</v>
      </c>
      <c r="C8" s="5">
        <v>330</v>
      </c>
    </row>
    <row r="9" spans="1:3" x14ac:dyDescent="0.25">
      <c r="A9" s="8" t="s">
        <v>42</v>
      </c>
      <c r="B9" s="3" t="s">
        <v>150</v>
      </c>
      <c r="C9" s="5">
        <v>235</v>
      </c>
    </row>
    <row r="10" spans="1:3" x14ac:dyDescent="0.25">
      <c r="A10" s="8" t="s">
        <v>43</v>
      </c>
      <c r="B10" s="3" t="s">
        <v>149</v>
      </c>
      <c r="C10" s="5">
        <v>358</v>
      </c>
    </row>
    <row r="11" spans="1:3" x14ac:dyDescent="0.25">
      <c r="A11" s="8" t="s">
        <v>43</v>
      </c>
      <c r="B11" s="3" t="s">
        <v>150</v>
      </c>
      <c r="C11" s="5">
        <v>198</v>
      </c>
    </row>
    <row r="12" spans="1:3" x14ac:dyDescent="0.25">
      <c r="A12" s="8" t="s">
        <v>44</v>
      </c>
      <c r="B12" s="3" t="s">
        <v>149</v>
      </c>
      <c r="C12" s="5">
        <v>468</v>
      </c>
    </row>
    <row r="13" spans="1:3" x14ac:dyDescent="0.25">
      <c r="A13" s="8" t="s">
        <v>44</v>
      </c>
      <c r="B13" s="3" t="s">
        <v>150</v>
      </c>
      <c r="C13" s="5">
        <v>244</v>
      </c>
    </row>
    <row r="14" spans="1:3" x14ac:dyDescent="0.25">
      <c r="A14" s="8" t="s">
        <v>45</v>
      </c>
      <c r="B14" s="3" t="s">
        <v>149</v>
      </c>
      <c r="C14" s="5">
        <v>427</v>
      </c>
    </row>
    <row r="15" spans="1:3" x14ac:dyDescent="0.25">
      <c r="A15" s="8" t="s">
        <v>45</v>
      </c>
      <c r="B15" s="3" t="s">
        <v>150</v>
      </c>
      <c r="C15" s="5">
        <v>230</v>
      </c>
    </row>
    <row r="16" spans="1:3" x14ac:dyDescent="0.25">
      <c r="A16" s="8" t="s">
        <v>46</v>
      </c>
      <c r="B16" s="3" t="s">
        <v>149</v>
      </c>
      <c r="C16" s="5">
        <v>458</v>
      </c>
    </row>
    <row r="17" spans="1:3" x14ac:dyDescent="0.25">
      <c r="A17" s="8" t="s">
        <v>46</v>
      </c>
      <c r="B17" s="3" t="s">
        <v>150</v>
      </c>
      <c r="C17" s="5">
        <v>252</v>
      </c>
    </row>
    <row r="18" spans="1:3" x14ac:dyDescent="0.25">
      <c r="A18" s="8" t="s">
        <v>47</v>
      </c>
      <c r="B18" s="3" t="s">
        <v>149</v>
      </c>
      <c r="C18" s="5">
        <v>474</v>
      </c>
    </row>
    <row r="19" spans="1:3" x14ac:dyDescent="0.25">
      <c r="A19" s="8" t="s">
        <v>47</v>
      </c>
      <c r="B19" s="3" t="s">
        <v>150</v>
      </c>
      <c r="C19" s="5">
        <v>231</v>
      </c>
    </row>
    <row r="20" spans="1:3" x14ac:dyDescent="0.25">
      <c r="A20" s="8" t="s">
        <v>48</v>
      </c>
      <c r="B20" s="3" t="s">
        <v>149</v>
      </c>
      <c r="C20" s="5">
        <v>494</v>
      </c>
    </row>
    <row r="21" spans="1:3" x14ac:dyDescent="0.25">
      <c r="A21" s="8" t="s">
        <v>48</v>
      </c>
      <c r="B21" s="3" t="s">
        <v>150</v>
      </c>
      <c r="C21" s="5">
        <v>255</v>
      </c>
    </row>
    <row r="22" spans="1:3" x14ac:dyDescent="0.25">
      <c r="A22" s="8" t="s">
        <v>49</v>
      </c>
      <c r="B22" s="3" t="s">
        <v>149</v>
      </c>
      <c r="C22" s="5">
        <v>491</v>
      </c>
    </row>
    <row r="23" spans="1:3" x14ac:dyDescent="0.25">
      <c r="A23" s="8" t="s">
        <v>49</v>
      </c>
      <c r="B23" s="3" t="s">
        <v>150</v>
      </c>
      <c r="C23" s="5">
        <v>270</v>
      </c>
    </row>
    <row r="24" spans="1:3" x14ac:dyDescent="0.25">
      <c r="A24" s="8" t="s">
        <v>50</v>
      </c>
      <c r="B24" s="3" t="s">
        <v>149</v>
      </c>
      <c r="C24" s="5">
        <v>521</v>
      </c>
    </row>
    <row r="25" spans="1:3" x14ac:dyDescent="0.25">
      <c r="A25" s="8" t="s">
        <v>50</v>
      </c>
      <c r="B25" s="3" t="s">
        <v>150</v>
      </c>
      <c r="C25" s="5">
        <v>259</v>
      </c>
    </row>
    <row r="26" spans="1:3" x14ac:dyDescent="0.25">
      <c r="A26" s="8" t="s">
        <v>51</v>
      </c>
      <c r="B26" s="3" t="s">
        <v>149</v>
      </c>
      <c r="C26" s="5">
        <v>494</v>
      </c>
    </row>
    <row r="27" spans="1:3" x14ac:dyDescent="0.25">
      <c r="A27" s="8" t="s">
        <v>51</v>
      </c>
      <c r="B27" s="3" t="s">
        <v>150</v>
      </c>
      <c r="C27" s="5">
        <v>262</v>
      </c>
    </row>
    <row r="28" spans="1:3" x14ac:dyDescent="0.25">
      <c r="A28" s="8" t="s">
        <v>52</v>
      </c>
      <c r="B28" s="3" t="s">
        <v>149</v>
      </c>
      <c r="C28" s="5">
        <v>448</v>
      </c>
    </row>
    <row r="29" spans="1:3" x14ac:dyDescent="0.25">
      <c r="A29" s="8" t="s">
        <v>52</v>
      </c>
      <c r="B29" s="3" t="s">
        <v>150</v>
      </c>
      <c r="C29" s="5">
        <v>255</v>
      </c>
    </row>
    <row r="30" spans="1:3" x14ac:dyDescent="0.25">
      <c r="A30" s="8" t="s">
        <v>53</v>
      </c>
      <c r="B30" s="3" t="s">
        <v>149</v>
      </c>
      <c r="C30" s="5">
        <v>405</v>
      </c>
    </row>
    <row r="31" spans="1:3" x14ac:dyDescent="0.25">
      <c r="A31" s="8" t="s">
        <v>53</v>
      </c>
      <c r="B31" s="3" t="s">
        <v>150</v>
      </c>
      <c r="C31" s="5">
        <v>226</v>
      </c>
    </row>
    <row r="32" spans="1:3" x14ac:dyDescent="0.25">
      <c r="A32" s="8" t="s">
        <v>54</v>
      </c>
      <c r="B32" s="3" t="s">
        <v>149</v>
      </c>
      <c r="C32" s="5">
        <v>368</v>
      </c>
    </row>
    <row r="33" spans="1:3" x14ac:dyDescent="0.25">
      <c r="A33" s="8" t="s">
        <v>54</v>
      </c>
      <c r="B33" s="3" t="s">
        <v>150</v>
      </c>
      <c r="C33" s="5">
        <v>185</v>
      </c>
    </row>
    <row r="34" spans="1:3" x14ac:dyDescent="0.25">
      <c r="A34" s="8" t="s">
        <v>55</v>
      </c>
      <c r="B34" s="3" t="s">
        <v>149</v>
      </c>
      <c r="C34" s="5">
        <v>368</v>
      </c>
    </row>
    <row r="35" spans="1:3" x14ac:dyDescent="0.25">
      <c r="A35" s="8" t="s">
        <v>55</v>
      </c>
      <c r="B35" s="3" t="s">
        <v>150</v>
      </c>
      <c r="C35" s="5">
        <v>209</v>
      </c>
    </row>
    <row r="36" spans="1:3" x14ac:dyDescent="0.25">
      <c r="A36" s="8" t="s">
        <v>56</v>
      </c>
      <c r="B36" s="3" t="s">
        <v>149</v>
      </c>
      <c r="C36" s="5">
        <v>340</v>
      </c>
    </row>
    <row r="37" spans="1:3" x14ac:dyDescent="0.25">
      <c r="A37" s="8" t="s">
        <v>56</v>
      </c>
      <c r="B37" s="3" t="s">
        <v>150</v>
      </c>
      <c r="C37" s="5">
        <v>175</v>
      </c>
    </row>
    <row r="38" spans="1:3" x14ac:dyDescent="0.25">
      <c r="A38" s="8" t="s">
        <v>57</v>
      </c>
      <c r="B38" s="3" t="s">
        <v>149</v>
      </c>
      <c r="C38" s="5">
        <v>292</v>
      </c>
    </row>
    <row r="39" spans="1:3" x14ac:dyDescent="0.25">
      <c r="A39" s="8" t="s">
        <v>57</v>
      </c>
      <c r="B39" s="3" t="s">
        <v>150</v>
      </c>
      <c r="C39" s="5">
        <v>161</v>
      </c>
    </row>
    <row r="40" spans="1:3" x14ac:dyDescent="0.25">
      <c r="A40" s="8" t="s">
        <v>58</v>
      </c>
      <c r="B40" s="3" t="s">
        <v>149</v>
      </c>
      <c r="C40" s="5">
        <v>370</v>
      </c>
    </row>
    <row r="41" spans="1:3" x14ac:dyDescent="0.25">
      <c r="A41" s="8" t="s">
        <v>58</v>
      </c>
      <c r="B41" s="3" t="s">
        <v>150</v>
      </c>
      <c r="C41" s="5">
        <v>144</v>
      </c>
    </row>
    <row r="42" spans="1:3" x14ac:dyDescent="0.25">
      <c r="A42" s="8" t="s">
        <v>59</v>
      </c>
      <c r="B42" s="3" t="s">
        <v>149</v>
      </c>
      <c r="C42" s="5">
        <v>318</v>
      </c>
    </row>
    <row r="43" spans="1:3" x14ac:dyDescent="0.25">
      <c r="A43" s="8" t="s">
        <v>59</v>
      </c>
      <c r="B43" s="3" t="s">
        <v>150</v>
      </c>
      <c r="C43" s="5">
        <v>134</v>
      </c>
    </row>
    <row r="44" spans="1:3" x14ac:dyDescent="0.25">
      <c r="A44" s="8" t="s">
        <v>60</v>
      </c>
      <c r="B44" s="3" t="s">
        <v>149</v>
      </c>
      <c r="C44" s="5">
        <v>346</v>
      </c>
    </row>
    <row r="45" spans="1:3" x14ac:dyDescent="0.25">
      <c r="A45" s="8" t="s">
        <v>60</v>
      </c>
      <c r="B45" s="3" t="s">
        <v>150</v>
      </c>
      <c r="C45" s="5">
        <v>126</v>
      </c>
    </row>
    <row r="46" spans="1:3" x14ac:dyDescent="0.25">
      <c r="A46" s="8" t="s">
        <v>61</v>
      </c>
      <c r="B46" s="3" t="s">
        <v>149</v>
      </c>
      <c r="C46" s="5">
        <v>377</v>
      </c>
    </row>
    <row r="47" spans="1:3" x14ac:dyDescent="0.25">
      <c r="A47" s="8" t="s">
        <v>61</v>
      </c>
      <c r="B47" s="3" t="s">
        <v>150</v>
      </c>
      <c r="C47" s="5">
        <v>115</v>
      </c>
    </row>
    <row r="48" spans="1:3" x14ac:dyDescent="0.25">
      <c r="A48" s="8" t="s">
        <v>62</v>
      </c>
      <c r="B48" s="3" t="s">
        <v>149</v>
      </c>
      <c r="C48" s="5">
        <v>443</v>
      </c>
    </row>
    <row r="49" spans="1:3" x14ac:dyDescent="0.25">
      <c r="A49" s="8" t="s">
        <v>62</v>
      </c>
      <c r="B49" s="3" t="s">
        <v>150</v>
      </c>
      <c r="C49" s="5">
        <v>141</v>
      </c>
    </row>
    <row r="50" spans="1:3" x14ac:dyDescent="0.25">
      <c r="A50" s="8"/>
    </row>
    <row r="51" spans="1:3" x14ac:dyDescent="0.25">
      <c r="A51" s="8"/>
    </row>
    <row r="52" spans="1:3" x14ac:dyDescent="0.25">
      <c r="A52" s="8"/>
    </row>
    <row r="53" spans="1:3" x14ac:dyDescent="0.25">
      <c r="A53" s="8"/>
    </row>
    <row r="54" spans="1:3" x14ac:dyDescent="0.25">
      <c r="A54" s="8"/>
    </row>
    <row r="55" spans="1:3" x14ac:dyDescent="0.25">
      <c r="A55" s="8"/>
    </row>
    <row r="56" spans="1:3" x14ac:dyDescent="0.25">
      <c r="A56" s="8"/>
    </row>
    <row r="57" spans="1:3" x14ac:dyDescent="0.25">
      <c r="A57" s="8"/>
    </row>
    <row r="58" spans="1:3" x14ac:dyDescent="0.25">
      <c r="A58" s="8"/>
    </row>
    <row r="59" spans="1:3" x14ac:dyDescent="0.25">
      <c r="A59" s="8"/>
    </row>
    <row r="60" spans="1:3" x14ac:dyDescent="0.25">
      <c r="A60" s="8"/>
    </row>
    <row r="61" spans="1:3" x14ac:dyDescent="0.25">
      <c r="A61" s="8"/>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54296875" defaultRowHeight="15" x14ac:dyDescent="0.25"/>
  <cols>
    <col min="1" max="1" width="7.54296875" customWidth="1"/>
    <col min="2" max="2" width="16.6328125" style="8" customWidth="1"/>
    <col min="3" max="3" width="14.6328125" bestFit="1" customWidth="1"/>
    <col min="4" max="4" width="24.36328125" customWidth="1"/>
  </cols>
  <sheetData>
    <row r="1" spans="1:4" ht="21" x14ac:dyDescent="0.4">
      <c r="A1" s="28" t="s">
        <v>319</v>
      </c>
    </row>
    <row r="2" spans="1:4" x14ac:dyDescent="0.25">
      <c r="A2" s="8" t="s">
        <v>5</v>
      </c>
    </row>
    <row r="3" spans="1:4" ht="22.2" customHeight="1" x14ac:dyDescent="0.3">
      <c r="A3" s="9" t="s">
        <v>38</v>
      </c>
      <c r="B3" s="4" t="s">
        <v>123</v>
      </c>
      <c r="C3" s="7" t="s">
        <v>148</v>
      </c>
      <c r="D3" s="6" t="s">
        <v>39</v>
      </c>
    </row>
    <row r="4" spans="1:4" x14ac:dyDescent="0.25">
      <c r="A4" s="8" t="s">
        <v>40</v>
      </c>
      <c r="B4" s="3" t="s">
        <v>151</v>
      </c>
      <c r="C4" s="1" t="s">
        <v>152</v>
      </c>
      <c r="D4" s="5">
        <v>6</v>
      </c>
    </row>
    <row r="5" spans="1:4" x14ac:dyDescent="0.25">
      <c r="A5" s="8" t="s">
        <v>40</v>
      </c>
      <c r="B5" s="3" t="s">
        <v>151</v>
      </c>
      <c r="C5" s="1" t="s">
        <v>153</v>
      </c>
      <c r="D5" s="5">
        <v>20</v>
      </c>
    </row>
    <row r="6" spans="1:4" x14ac:dyDescent="0.25">
      <c r="A6" s="8" t="s">
        <v>40</v>
      </c>
      <c r="B6" s="3" t="s">
        <v>151</v>
      </c>
      <c r="C6" s="1" t="s">
        <v>154</v>
      </c>
      <c r="D6" s="5">
        <v>26</v>
      </c>
    </row>
    <row r="7" spans="1:4" x14ac:dyDescent="0.25">
      <c r="A7" s="8" t="s">
        <v>40</v>
      </c>
      <c r="B7" s="3" t="s">
        <v>155</v>
      </c>
      <c r="C7" s="1" t="s">
        <v>152</v>
      </c>
      <c r="D7" s="5">
        <v>195</v>
      </c>
    </row>
    <row r="8" spans="1:4" x14ac:dyDescent="0.25">
      <c r="A8" s="8" t="s">
        <v>40</v>
      </c>
      <c r="B8" s="3" t="s">
        <v>155</v>
      </c>
      <c r="C8" s="1" t="s">
        <v>153</v>
      </c>
      <c r="D8" s="5">
        <v>129</v>
      </c>
    </row>
    <row r="9" spans="1:4" x14ac:dyDescent="0.25">
      <c r="A9" s="8" t="s">
        <v>40</v>
      </c>
      <c r="B9" s="3" t="s">
        <v>155</v>
      </c>
      <c r="C9" s="1" t="s">
        <v>154</v>
      </c>
      <c r="D9" s="5">
        <v>324</v>
      </c>
    </row>
    <row r="10" spans="1:4" x14ac:dyDescent="0.25">
      <c r="A10" s="8" t="s">
        <v>40</v>
      </c>
      <c r="B10" s="3" t="s">
        <v>156</v>
      </c>
      <c r="C10" s="1" t="s">
        <v>152</v>
      </c>
      <c r="D10" s="5">
        <v>77</v>
      </c>
    </row>
    <row r="11" spans="1:4" x14ac:dyDescent="0.25">
      <c r="A11" s="8" t="s">
        <v>40</v>
      </c>
      <c r="B11" s="3" t="s">
        <v>156</v>
      </c>
      <c r="C11" s="1" t="s">
        <v>153</v>
      </c>
      <c r="D11" s="5">
        <v>61</v>
      </c>
    </row>
    <row r="12" spans="1:4" x14ac:dyDescent="0.25">
      <c r="A12" s="8" t="s">
        <v>40</v>
      </c>
      <c r="B12" s="3" t="s">
        <v>156</v>
      </c>
      <c r="C12" s="1" t="s">
        <v>154</v>
      </c>
      <c r="D12" s="5">
        <v>138</v>
      </c>
    </row>
    <row r="13" spans="1:4" x14ac:dyDescent="0.25">
      <c r="A13" s="8" t="s">
        <v>40</v>
      </c>
      <c r="B13" s="3" t="s">
        <v>157</v>
      </c>
      <c r="C13" s="1" t="s">
        <v>152</v>
      </c>
      <c r="D13" s="5">
        <v>49</v>
      </c>
    </row>
    <row r="14" spans="1:4" x14ac:dyDescent="0.25">
      <c r="A14" s="8" t="s">
        <v>40</v>
      </c>
      <c r="B14" s="3" t="s">
        <v>157</v>
      </c>
      <c r="C14" s="1" t="s">
        <v>153</v>
      </c>
      <c r="D14" s="5">
        <v>88</v>
      </c>
    </row>
    <row r="15" spans="1:4" x14ac:dyDescent="0.25">
      <c r="A15" s="8" t="s">
        <v>40</v>
      </c>
      <c r="B15" s="3" t="s">
        <v>157</v>
      </c>
      <c r="C15" s="1" t="s">
        <v>154</v>
      </c>
      <c r="D15" s="5">
        <v>137</v>
      </c>
    </row>
    <row r="16" spans="1:4" x14ac:dyDescent="0.25">
      <c r="A16" s="8" t="s">
        <v>41</v>
      </c>
      <c r="B16" s="3" t="s">
        <v>151</v>
      </c>
      <c r="C16" s="1" t="s">
        <v>152</v>
      </c>
      <c r="D16" s="5">
        <v>12</v>
      </c>
    </row>
    <row r="17" spans="1:4" x14ac:dyDescent="0.25">
      <c r="A17" s="8" t="s">
        <v>41</v>
      </c>
      <c r="B17" s="3" t="s">
        <v>151</v>
      </c>
      <c r="C17" s="1" t="s">
        <v>153</v>
      </c>
      <c r="D17" s="5">
        <v>19</v>
      </c>
    </row>
    <row r="18" spans="1:4" x14ac:dyDescent="0.25">
      <c r="A18" s="8" t="s">
        <v>41</v>
      </c>
      <c r="B18" s="3" t="s">
        <v>151</v>
      </c>
      <c r="C18" s="1" t="s">
        <v>154</v>
      </c>
      <c r="D18" s="5">
        <v>31</v>
      </c>
    </row>
    <row r="19" spans="1:4" x14ac:dyDescent="0.25">
      <c r="A19" s="8" t="s">
        <v>41</v>
      </c>
      <c r="B19" s="3" t="s">
        <v>155</v>
      </c>
      <c r="C19" s="1" t="s">
        <v>152</v>
      </c>
      <c r="D19" s="5">
        <v>245</v>
      </c>
    </row>
    <row r="20" spans="1:4" x14ac:dyDescent="0.25">
      <c r="A20" s="8" t="s">
        <v>41</v>
      </c>
      <c r="B20" s="3" t="s">
        <v>155</v>
      </c>
      <c r="C20" s="1" t="s">
        <v>153</v>
      </c>
      <c r="D20" s="5">
        <v>101</v>
      </c>
    </row>
    <row r="21" spans="1:4" x14ac:dyDescent="0.25">
      <c r="A21" s="8" t="s">
        <v>41</v>
      </c>
      <c r="B21" s="3" t="s">
        <v>155</v>
      </c>
      <c r="C21" s="1" t="s">
        <v>154</v>
      </c>
      <c r="D21" s="5">
        <v>346</v>
      </c>
    </row>
    <row r="22" spans="1:4" x14ac:dyDescent="0.25">
      <c r="A22" s="8" t="s">
        <v>41</v>
      </c>
      <c r="B22" s="3" t="s">
        <v>156</v>
      </c>
      <c r="C22" s="1" t="s">
        <v>152</v>
      </c>
      <c r="D22" s="5">
        <v>55</v>
      </c>
    </row>
    <row r="23" spans="1:4" x14ac:dyDescent="0.25">
      <c r="A23" s="8" t="s">
        <v>41</v>
      </c>
      <c r="B23" s="3" t="s">
        <v>156</v>
      </c>
      <c r="C23" s="1" t="s">
        <v>153</v>
      </c>
      <c r="D23" s="5">
        <v>73</v>
      </c>
    </row>
    <row r="24" spans="1:4" x14ac:dyDescent="0.25">
      <c r="A24" s="8" t="s">
        <v>41</v>
      </c>
      <c r="B24" s="3" t="s">
        <v>156</v>
      </c>
      <c r="C24" s="1" t="s">
        <v>154</v>
      </c>
      <c r="D24" s="5">
        <v>128</v>
      </c>
    </row>
    <row r="25" spans="1:4" x14ac:dyDescent="0.25">
      <c r="A25" s="8" t="s">
        <v>41</v>
      </c>
      <c r="B25" s="3" t="s">
        <v>157</v>
      </c>
      <c r="C25" s="1" t="s">
        <v>152</v>
      </c>
      <c r="D25" s="5">
        <v>40</v>
      </c>
    </row>
    <row r="26" spans="1:4" x14ac:dyDescent="0.25">
      <c r="A26" s="8" t="s">
        <v>41</v>
      </c>
      <c r="B26" s="3" t="s">
        <v>157</v>
      </c>
      <c r="C26" s="1" t="s">
        <v>153</v>
      </c>
      <c r="D26" s="5">
        <v>65</v>
      </c>
    </row>
    <row r="27" spans="1:4" x14ac:dyDescent="0.25">
      <c r="A27" s="8" t="s">
        <v>41</v>
      </c>
      <c r="B27" s="3" t="s">
        <v>157</v>
      </c>
      <c r="C27" s="1" t="s">
        <v>154</v>
      </c>
      <c r="D27" s="5">
        <v>105</v>
      </c>
    </row>
    <row r="28" spans="1:4" x14ac:dyDescent="0.25">
      <c r="A28" s="8" t="s">
        <v>42</v>
      </c>
      <c r="B28" s="3" t="s">
        <v>151</v>
      </c>
      <c r="C28" s="1" t="s">
        <v>152</v>
      </c>
      <c r="D28" s="5">
        <v>1</v>
      </c>
    </row>
    <row r="29" spans="1:4" x14ac:dyDescent="0.25">
      <c r="A29" s="8" t="s">
        <v>42</v>
      </c>
      <c r="B29" s="3" t="s">
        <v>151</v>
      </c>
      <c r="C29" s="1" t="s">
        <v>153</v>
      </c>
      <c r="D29" s="5">
        <v>18</v>
      </c>
    </row>
    <row r="30" spans="1:4" x14ac:dyDescent="0.25">
      <c r="A30" s="8" t="s">
        <v>42</v>
      </c>
      <c r="B30" s="3" t="s">
        <v>151</v>
      </c>
      <c r="C30" s="1" t="s">
        <v>154</v>
      </c>
      <c r="D30" s="5">
        <v>19</v>
      </c>
    </row>
    <row r="31" spans="1:4" x14ac:dyDescent="0.25">
      <c r="A31" s="8" t="s">
        <v>42</v>
      </c>
      <c r="B31" s="3" t="s">
        <v>155</v>
      </c>
      <c r="C31" s="1" t="s">
        <v>152</v>
      </c>
      <c r="D31" s="5">
        <v>225</v>
      </c>
    </row>
    <row r="32" spans="1:4" x14ac:dyDescent="0.25">
      <c r="A32" s="8" t="s">
        <v>42</v>
      </c>
      <c r="B32" s="3" t="s">
        <v>155</v>
      </c>
      <c r="C32" s="1" t="s">
        <v>153</v>
      </c>
      <c r="D32" s="5">
        <v>79</v>
      </c>
    </row>
    <row r="33" spans="1:4" x14ac:dyDescent="0.25">
      <c r="A33" s="8" t="s">
        <v>42</v>
      </c>
      <c r="B33" s="3" t="s">
        <v>155</v>
      </c>
      <c r="C33" s="1" t="s">
        <v>154</v>
      </c>
      <c r="D33" s="5">
        <v>304</v>
      </c>
    </row>
    <row r="34" spans="1:4" x14ac:dyDescent="0.25">
      <c r="A34" s="8" t="s">
        <v>42</v>
      </c>
      <c r="B34" s="3" t="s">
        <v>156</v>
      </c>
      <c r="C34" s="1" t="s">
        <v>152</v>
      </c>
      <c r="D34" s="5">
        <v>67</v>
      </c>
    </row>
    <row r="35" spans="1:4" x14ac:dyDescent="0.25">
      <c r="A35" s="8" t="s">
        <v>42</v>
      </c>
      <c r="B35" s="3" t="s">
        <v>156</v>
      </c>
      <c r="C35" s="1" t="s">
        <v>153</v>
      </c>
      <c r="D35" s="5">
        <v>65</v>
      </c>
    </row>
    <row r="36" spans="1:4" x14ac:dyDescent="0.25">
      <c r="A36" s="8" t="s">
        <v>42</v>
      </c>
      <c r="B36" s="3" t="s">
        <v>156</v>
      </c>
      <c r="C36" s="1" t="s">
        <v>154</v>
      </c>
      <c r="D36" s="5">
        <v>132</v>
      </c>
    </row>
    <row r="37" spans="1:4" x14ac:dyDescent="0.25">
      <c r="A37" s="8" t="s">
        <v>42</v>
      </c>
      <c r="B37" s="3" t="s">
        <v>157</v>
      </c>
      <c r="C37" s="1" t="s">
        <v>152</v>
      </c>
      <c r="D37" s="5">
        <v>37</v>
      </c>
    </row>
    <row r="38" spans="1:4" x14ac:dyDescent="0.25">
      <c r="A38" s="8" t="s">
        <v>42</v>
      </c>
      <c r="B38" s="3" t="s">
        <v>157</v>
      </c>
      <c r="C38" s="1" t="s">
        <v>153</v>
      </c>
      <c r="D38" s="5">
        <v>73</v>
      </c>
    </row>
    <row r="39" spans="1:4" x14ac:dyDescent="0.25">
      <c r="A39" s="8" t="s">
        <v>42</v>
      </c>
      <c r="B39" s="3" t="s">
        <v>157</v>
      </c>
      <c r="C39" s="1" t="s">
        <v>154</v>
      </c>
      <c r="D39" s="5">
        <v>110</v>
      </c>
    </row>
    <row r="40" spans="1:4" x14ac:dyDescent="0.25">
      <c r="A40" s="8" t="s">
        <v>43</v>
      </c>
      <c r="B40" s="3" t="s">
        <v>151</v>
      </c>
      <c r="C40" s="1" t="s">
        <v>152</v>
      </c>
      <c r="D40" s="5">
        <v>8</v>
      </c>
    </row>
    <row r="41" spans="1:4" x14ac:dyDescent="0.25">
      <c r="A41" s="8" t="s">
        <v>43</v>
      </c>
      <c r="B41" s="3" t="s">
        <v>151</v>
      </c>
      <c r="C41" s="1" t="s">
        <v>153</v>
      </c>
      <c r="D41" s="5">
        <v>15</v>
      </c>
    </row>
    <row r="42" spans="1:4" x14ac:dyDescent="0.25">
      <c r="A42" s="8" t="s">
        <v>43</v>
      </c>
      <c r="B42" s="3" t="s">
        <v>151</v>
      </c>
      <c r="C42" s="1" t="s">
        <v>154</v>
      </c>
      <c r="D42" s="5">
        <v>23</v>
      </c>
    </row>
    <row r="43" spans="1:4" x14ac:dyDescent="0.25">
      <c r="A43" s="8" t="s">
        <v>43</v>
      </c>
      <c r="B43" s="3" t="s">
        <v>155</v>
      </c>
      <c r="C43" s="1" t="s">
        <v>152</v>
      </c>
      <c r="D43" s="5">
        <v>228</v>
      </c>
    </row>
    <row r="44" spans="1:4" x14ac:dyDescent="0.25">
      <c r="A44" s="8" t="s">
        <v>43</v>
      </c>
      <c r="B44" s="3" t="s">
        <v>155</v>
      </c>
      <c r="C44" s="1" t="s">
        <v>153</v>
      </c>
      <c r="D44" s="5">
        <v>79</v>
      </c>
    </row>
    <row r="45" spans="1:4" x14ac:dyDescent="0.25">
      <c r="A45" s="8" t="s">
        <v>43</v>
      </c>
      <c r="B45" s="3" t="s">
        <v>155</v>
      </c>
      <c r="C45" s="1" t="s">
        <v>154</v>
      </c>
      <c r="D45" s="5">
        <v>307</v>
      </c>
    </row>
    <row r="46" spans="1:4" x14ac:dyDescent="0.25">
      <c r="A46" s="8" t="s">
        <v>43</v>
      </c>
      <c r="B46" s="3" t="s">
        <v>156</v>
      </c>
      <c r="C46" s="1" t="s">
        <v>152</v>
      </c>
      <c r="D46" s="5">
        <v>80</v>
      </c>
    </row>
    <row r="47" spans="1:4" x14ac:dyDescent="0.25">
      <c r="A47" s="8" t="s">
        <v>43</v>
      </c>
      <c r="B47" s="3" t="s">
        <v>156</v>
      </c>
      <c r="C47" s="1" t="s">
        <v>153</v>
      </c>
      <c r="D47" s="5">
        <v>54</v>
      </c>
    </row>
    <row r="48" spans="1:4" x14ac:dyDescent="0.25">
      <c r="A48" s="8" t="s">
        <v>43</v>
      </c>
      <c r="B48" s="3" t="s">
        <v>156</v>
      </c>
      <c r="C48" s="1" t="s">
        <v>154</v>
      </c>
      <c r="D48" s="5">
        <v>134</v>
      </c>
    </row>
    <row r="49" spans="1:4" x14ac:dyDescent="0.25">
      <c r="A49" s="8" t="s">
        <v>43</v>
      </c>
      <c r="B49" s="3" t="s">
        <v>157</v>
      </c>
      <c r="C49" s="1" t="s">
        <v>152</v>
      </c>
      <c r="D49" s="5">
        <v>42</v>
      </c>
    </row>
    <row r="50" spans="1:4" x14ac:dyDescent="0.25">
      <c r="A50" s="8" t="s">
        <v>43</v>
      </c>
      <c r="B50" s="3" t="s">
        <v>157</v>
      </c>
      <c r="C50" s="1" t="s">
        <v>153</v>
      </c>
      <c r="D50" s="5">
        <v>50</v>
      </c>
    </row>
    <row r="51" spans="1:4" x14ac:dyDescent="0.25">
      <c r="A51" s="8" t="s">
        <v>43</v>
      </c>
      <c r="B51" s="3" t="s">
        <v>157</v>
      </c>
      <c r="C51" s="1" t="s">
        <v>154</v>
      </c>
      <c r="D51" s="5">
        <v>92</v>
      </c>
    </row>
    <row r="52" spans="1:4" x14ac:dyDescent="0.25">
      <c r="A52" s="8" t="s">
        <v>44</v>
      </c>
      <c r="B52" s="3" t="s">
        <v>151</v>
      </c>
      <c r="C52" s="1" t="s">
        <v>152</v>
      </c>
      <c r="D52" s="5">
        <v>14</v>
      </c>
    </row>
    <row r="53" spans="1:4" x14ac:dyDescent="0.25">
      <c r="A53" s="8" t="s">
        <v>44</v>
      </c>
      <c r="B53" s="3" t="s">
        <v>151</v>
      </c>
      <c r="C53" s="1" t="s">
        <v>153</v>
      </c>
      <c r="D53" s="5">
        <v>22</v>
      </c>
    </row>
    <row r="54" spans="1:4" x14ac:dyDescent="0.25">
      <c r="A54" s="8" t="s">
        <v>44</v>
      </c>
      <c r="B54" s="3" t="s">
        <v>151</v>
      </c>
      <c r="C54" s="1" t="s">
        <v>154</v>
      </c>
      <c r="D54" s="5">
        <v>36</v>
      </c>
    </row>
    <row r="55" spans="1:4" x14ac:dyDescent="0.25">
      <c r="A55" s="8" t="s">
        <v>44</v>
      </c>
      <c r="B55" s="3" t="s">
        <v>155</v>
      </c>
      <c r="C55" s="1" t="s">
        <v>152</v>
      </c>
      <c r="D55" s="5">
        <v>318</v>
      </c>
    </row>
    <row r="56" spans="1:4" x14ac:dyDescent="0.25">
      <c r="A56" s="8" t="s">
        <v>44</v>
      </c>
      <c r="B56" s="3" t="s">
        <v>155</v>
      </c>
      <c r="C56" s="1" t="s">
        <v>153</v>
      </c>
      <c r="D56" s="5">
        <v>114</v>
      </c>
    </row>
    <row r="57" spans="1:4" x14ac:dyDescent="0.25">
      <c r="A57" s="8" t="s">
        <v>44</v>
      </c>
      <c r="B57" s="3" t="s">
        <v>155</v>
      </c>
      <c r="C57" s="1" t="s">
        <v>154</v>
      </c>
      <c r="D57" s="5">
        <v>432</v>
      </c>
    </row>
    <row r="58" spans="1:4" x14ac:dyDescent="0.25">
      <c r="A58" s="8" t="s">
        <v>44</v>
      </c>
      <c r="B58" s="3" t="s">
        <v>156</v>
      </c>
      <c r="C58" s="1" t="s">
        <v>152</v>
      </c>
      <c r="D58" s="5">
        <v>77</v>
      </c>
    </row>
    <row r="59" spans="1:4" x14ac:dyDescent="0.25">
      <c r="A59" s="8" t="s">
        <v>44</v>
      </c>
      <c r="B59" s="3" t="s">
        <v>156</v>
      </c>
      <c r="C59" s="1" t="s">
        <v>153</v>
      </c>
      <c r="D59" s="5">
        <v>58</v>
      </c>
    </row>
    <row r="60" spans="1:4" x14ac:dyDescent="0.25">
      <c r="A60" s="8" t="s">
        <v>44</v>
      </c>
      <c r="B60" s="3" t="s">
        <v>156</v>
      </c>
      <c r="C60" s="1" t="s">
        <v>154</v>
      </c>
      <c r="D60" s="5">
        <v>135</v>
      </c>
    </row>
    <row r="61" spans="1:4" x14ac:dyDescent="0.25">
      <c r="A61" s="8" t="s">
        <v>44</v>
      </c>
      <c r="B61" s="3" t="s">
        <v>157</v>
      </c>
      <c r="C61" s="1" t="s">
        <v>152</v>
      </c>
      <c r="D61" s="5">
        <v>59</v>
      </c>
    </row>
    <row r="62" spans="1:4" x14ac:dyDescent="0.25">
      <c r="A62" s="8" t="s">
        <v>44</v>
      </c>
      <c r="B62" s="3" t="s">
        <v>157</v>
      </c>
      <c r="C62" s="1" t="s">
        <v>153</v>
      </c>
      <c r="D62" s="5">
        <v>49</v>
      </c>
    </row>
    <row r="63" spans="1:4" x14ac:dyDescent="0.25">
      <c r="A63" s="8" t="s">
        <v>44</v>
      </c>
      <c r="B63" s="3" t="s">
        <v>157</v>
      </c>
      <c r="C63" s="1" t="s">
        <v>154</v>
      </c>
      <c r="D63" s="5">
        <v>108</v>
      </c>
    </row>
    <row r="64" spans="1:4" x14ac:dyDescent="0.25">
      <c r="A64" s="8" t="s">
        <v>45</v>
      </c>
      <c r="B64" s="3" t="s">
        <v>151</v>
      </c>
      <c r="C64" s="1" t="s">
        <v>152</v>
      </c>
      <c r="D64" s="5">
        <v>9</v>
      </c>
    </row>
    <row r="65" spans="1:4" x14ac:dyDescent="0.25">
      <c r="A65" s="8" t="s">
        <v>45</v>
      </c>
      <c r="B65" s="3" t="s">
        <v>151</v>
      </c>
      <c r="C65" s="1" t="s">
        <v>153</v>
      </c>
      <c r="D65" s="5">
        <v>24</v>
      </c>
    </row>
    <row r="66" spans="1:4" x14ac:dyDescent="0.25">
      <c r="A66" s="8" t="s">
        <v>45</v>
      </c>
      <c r="B66" s="3" t="s">
        <v>151</v>
      </c>
      <c r="C66" s="1" t="s">
        <v>154</v>
      </c>
      <c r="D66" s="5">
        <v>33</v>
      </c>
    </row>
    <row r="67" spans="1:4" x14ac:dyDescent="0.25">
      <c r="A67" s="8" t="s">
        <v>45</v>
      </c>
      <c r="B67" s="3" t="s">
        <v>155</v>
      </c>
      <c r="C67" s="1" t="s">
        <v>152</v>
      </c>
      <c r="D67" s="5">
        <v>278</v>
      </c>
    </row>
    <row r="68" spans="1:4" x14ac:dyDescent="0.25">
      <c r="A68" s="8" t="s">
        <v>45</v>
      </c>
      <c r="B68" s="3" t="s">
        <v>155</v>
      </c>
      <c r="C68" s="1" t="s">
        <v>153</v>
      </c>
      <c r="D68" s="5">
        <v>115</v>
      </c>
    </row>
    <row r="69" spans="1:4" x14ac:dyDescent="0.25">
      <c r="A69" s="8" t="s">
        <v>45</v>
      </c>
      <c r="B69" s="3" t="s">
        <v>155</v>
      </c>
      <c r="C69" s="1" t="s">
        <v>154</v>
      </c>
      <c r="D69" s="5">
        <v>393</v>
      </c>
    </row>
    <row r="70" spans="1:4" x14ac:dyDescent="0.25">
      <c r="A70" s="8" t="s">
        <v>45</v>
      </c>
      <c r="B70" s="3" t="s">
        <v>156</v>
      </c>
      <c r="C70" s="1" t="s">
        <v>152</v>
      </c>
      <c r="D70" s="5">
        <v>90</v>
      </c>
    </row>
    <row r="71" spans="1:4" x14ac:dyDescent="0.25">
      <c r="A71" s="8" t="s">
        <v>45</v>
      </c>
      <c r="B71" s="3" t="s">
        <v>156</v>
      </c>
      <c r="C71" s="1" t="s">
        <v>153</v>
      </c>
      <c r="D71" s="5">
        <v>44</v>
      </c>
    </row>
    <row r="72" spans="1:4" x14ac:dyDescent="0.25">
      <c r="A72" s="8" t="s">
        <v>45</v>
      </c>
      <c r="B72" s="3" t="s">
        <v>156</v>
      </c>
      <c r="C72" s="1" t="s">
        <v>154</v>
      </c>
      <c r="D72" s="5">
        <v>134</v>
      </c>
    </row>
    <row r="73" spans="1:4" x14ac:dyDescent="0.25">
      <c r="A73" s="8" t="s">
        <v>45</v>
      </c>
      <c r="B73" s="3" t="s">
        <v>157</v>
      </c>
      <c r="C73" s="1" t="s">
        <v>152</v>
      </c>
      <c r="D73" s="5">
        <v>50</v>
      </c>
    </row>
    <row r="74" spans="1:4" x14ac:dyDescent="0.25">
      <c r="A74" s="8" t="s">
        <v>45</v>
      </c>
      <c r="B74" s="3" t="s">
        <v>157</v>
      </c>
      <c r="C74" s="1" t="s">
        <v>153</v>
      </c>
      <c r="D74" s="5">
        <v>47</v>
      </c>
    </row>
    <row r="75" spans="1:4" x14ac:dyDescent="0.25">
      <c r="A75" s="8" t="s">
        <v>45</v>
      </c>
      <c r="B75" s="3" t="s">
        <v>157</v>
      </c>
      <c r="C75" s="1" t="s">
        <v>154</v>
      </c>
      <c r="D75" s="5">
        <v>97</v>
      </c>
    </row>
    <row r="76" spans="1:4" x14ac:dyDescent="0.25">
      <c r="A76" s="8" t="s">
        <v>46</v>
      </c>
      <c r="B76" s="3" t="s">
        <v>151</v>
      </c>
      <c r="C76" s="1" t="s">
        <v>152</v>
      </c>
      <c r="D76" s="5">
        <v>18</v>
      </c>
    </row>
    <row r="77" spans="1:4" x14ac:dyDescent="0.25">
      <c r="A77" s="8" t="s">
        <v>46</v>
      </c>
      <c r="B77" s="3" t="s">
        <v>151</v>
      </c>
      <c r="C77" s="1" t="s">
        <v>153</v>
      </c>
      <c r="D77" s="5">
        <v>29</v>
      </c>
    </row>
    <row r="78" spans="1:4" x14ac:dyDescent="0.25">
      <c r="A78" s="8" t="s">
        <v>46</v>
      </c>
      <c r="B78" s="3" t="s">
        <v>151</v>
      </c>
      <c r="C78" s="1" t="s">
        <v>154</v>
      </c>
      <c r="D78" s="5">
        <v>47</v>
      </c>
    </row>
    <row r="79" spans="1:4" x14ac:dyDescent="0.25">
      <c r="A79" s="8" t="s">
        <v>46</v>
      </c>
      <c r="B79" s="3" t="s">
        <v>155</v>
      </c>
      <c r="C79" s="1" t="s">
        <v>152</v>
      </c>
      <c r="D79" s="5">
        <v>301</v>
      </c>
    </row>
    <row r="80" spans="1:4" x14ac:dyDescent="0.25">
      <c r="A80" s="8" t="s">
        <v>46</v>
      </c>
      <c r="B80" s="3" t="s">
        <v>155</v>
      </c>
      <c r="C80" s="1" t="s">
        <v>153</v>
      </c>
      <c r="D80" s="5">
        <v>122</v>
      </c>
    </row>
    <row r="81" spans="1:4" x14ac:dyDescent="0.25">
      <c r="A81" s="8" t="s">
        <v>46</v>
      </c>
      <c r="B81" s="3" t="s">
        <v>155</v>
      </c>
      <c r="C81" s="1" t="s">
        <v>154</v>
      </c>
      <c r="D81" s="5">
        <v>423</v>
      </c>
    </row>
    <row r="82" spans="1:4" x14ac:dyDescent="0.25">
      <c r="A82" s="8" t="s">
        <v>46</v>
      </c>
      <c r="B82" s="3" t="s">
        <v>156</v>
      </c>
      <c r="C82" s="1" t="s">
        <v>152</v>
      </c>
      <c r="D82" s="5">
        <v>93</v>
      </c>
    </row>
    <row r="83" spans="1:4" x14ac:dyDescent="0.25">
      <c r="A83" s="8" t="s">
        <v>46</v>
      </c>
      <c r="B83" s="3" t="s">
        <v>156</v>
      </c>
      <c r="C83" s="1" t="s">
        <v>153</v>
      </c>
      <c r="D83" s="5">
        <v>61</v>
      </c>
    </row>
    <row r="84" spans="1:4" x14ac:dyDescent="0.25">
      <c r="A84" s="8" t="s">
        <v>46</v>
      </c>
      <c r="B84" s="3" t="s">
        <v>156</v>
      </c>
      <c r="C84" s="1" t="s">
        <v>154</v>
      </c>
      <c r="D84" s="5">
        <v>154</v>
      </c>
    </row>
    <row r="85" spans="1:4" x14ac:dyDescent="0.25">
      <c r="A85" s="8" t="s">
        <v>46</v>
      </c>
      <c r="B85" s="3" t="s">
        <v>157</v>
      </c>
      <c r="C85" s="1" t="s">
        <v>152</v>
      </c>
      <c r="D85" s="5">
        <v>46</v>
      </c>
    </row>
    <row r="86" spans="1:4" x14ac:dyDescent="0.25">
      <c r="A86" s="8" t="s">
        <v>46</v>
      </c>
      <c r="B86" s="3" t="s">
        <v>157</v>
      </c>
      <c r="C86" s="1" t="s">
        <v>153</v>
      </c>
      <c r="D86" s="5">
        <v>40</v>
      </c>
    </row>
    <row r="87" spans="1:4" x14ac:dyDescent="0.25">
      <c r="A87" s="8" t="s">
        <v>46</v>
      </c>
      <c r="B87" s="3" t="s">
        <v>157</v>
      </c>
      <c r="C87" s="1" t="s">
        <v>154</v>
      </c>
      <c r="D87" s="5">
        <v>86</v>
      </c>
    </row>
    <row r="88" spans="1:4" x14ac:dyDescent="0.25">
      <c r="A88" s="8" t="s">
        <v>47</v>
      </c>
      <c r="B88" s="3" t="s">
        <v>151</v>
      </c>
      <c r="C88" s="1" t="s">
        <v>152</v>
      </c>
      <c r="D88" s="5">
        <v>17</v>
      </c>
    </row>
    <row r="89" spans="1:4" x14ac:dyDescent="0.25">
      <c r="A89" s="8" t="s">
        <v>47</v>
      </c>
      <c r="B89" s="3" t="s">
        <v>151</v>
      </c>
      <c r="C89" s="1" t="s">
        <v>153</v>
      </c>
      <c r="D89" s="5">
        <v>33</v>
      </c>
    </row>
    <row r="90" spans="1:4" x14ac:dyDescent="0.25">
      <c r="A90" s="8" t="s">
        <v>47</v>
      </c>
      <c r="B90" s="3" t="s">
        <v>151</v>
      </c>
      <c r="C90" s="1" t="s">
        <v>154</v>
      </c>
      <c r="D90" s="5">
        <v>50</v>
      </c>
    </row>
    <row r="91" spans="1:4" x14ac:dyDescent="0.25">
      <c r="A91" s="8" t="s">
        <v>47</v>
      </c>
      <c r="B91" s="3" t="s">
        <v>155</v>
      </c>
      <c r="C91" s="1" t="s">
        <v>152</v>
      </c>
      <c r="D91" s="5">
        <v>325</v>
      </c>
    </row>
    <row r="92" spans="1:4" x14ac:dyDescent="0.25">
      <c r="A92" s="8" t="s">
        <v>47</v>
      </c>
      <c r="B92" s="3" t="s">
        <v>155</v>
      </c>
      <c r="C92" s="1" t="s">
        <v>153</v>
      </c>
      <c r="D92" s="5">
        <v>106</v>
      </c>
    </row>
    <row r="93" spans="1:4" x14ac:dyDescent="0.25">
      <c r="A93" s="8" t="s">
        <v>47</v>
      </c>
      <c r="B93" s="3" t="s">
        <v>155</v>
      </c>
      <c r="C93" s="1" t="s">
        <v>154</v>
      </c>
      <c r="D93" s="5">
        <v>431</v>
      </c>
    </row>
    <row r="94" spans="1:4" x14ac:dyDescent="0.25">
      <c r="A94" s="8" t="s">
        <v>47</v>
      </c>
      <c r="B94" s="3" t="s">
        <v>156</v>
      </c>
      <c r="C94" s="1" t="s">
        <v>152</v>
      </c>
      <c r="D94" s="5">
        <v>92</v>
      </c>
    </row>
    <row r="95" spans="1:4" x14ac:dyDescent="0.25">
      <c r="A95" s="8" t="s">
        <v>47</v>
      </c>
      <c r="B95" s="3" t="s">
        <v>156</v>
      </c>
      <c r="C95" s="1" t="s">
        <v>153</v>
      </c>
      <c r="D95" s="5">
        <v>51</v>
      </c>
    </row>
    <row r="96" spans="1:4" x14ac:dyDescent="0.25">
      <c r="A96" s="8" t="s">
        <v>47</v>
      </c>
      <c r="B96" s="3" t="s">
        <v>156</v>
      </c>
      <c r="C96" s="1" t="s">
        <v>154</v>
      </c>
      <c r="D96" s="5">
        <v>143</v>
      </c>
    </row>
    <row r="97" spans="1:4" x14ac:dyDescent="0.25">
      <c r="A97" s="8" t="s">
        <v>47</v>
      </c>
      <c r="B97" s="3" t="s">
        <v>157</v>
      </c>
      <c r="C97" s="1" t="s">
        <v>152</v>
      </c>
      <c r="D97" s="5">
        <v>40</v>
      </c>
    </row>
    <row r="98" spans="1:4" x14ac:dyDescent="0.25">
      <c r="A98" s="8" t="s">
        <v>47</v>
      </c>
      <c r="B98" s="3" t="s">
        <v>157</v>
      </c>
      <c r="C98" s="1" t="s">
        <v>153</v>
      </c>
      <c r="D98" s="5">
        <v>41</v>
      </c>
    </row>
    <row r="99" spans="1:4" x14ac:dyDescent="0.25">
      <c r="A99" s="8" t="s">
        <v>47</v>
      </c>
      <c r="B99" s="3" t="s">
        <v>157</v>
      </c>
      <c r="C99" s="1" t="s">
        <v>154</v>
      </c>
      <c r="D99" s="5">
        <v>81</v>
      </c>
    </row>
    <row r="100" spans="1:4" x14ac:dyDescent="0.25">
      <c r="A100" s="8" t="s">
        <v>48</v>
      </c>
      <c r="B100" s="3" t="s">
        <v>151</v>
      </c>
      <c r="C100" s="1" t="s">
        <v>152</v>
      </c>
      <c r="D100" s="5">
        <v>15</v>
      </c>
    </row>
    <row r="101" spans="1:4" x14ac:dyDescent="0.25">
      <c r="A101" s="8" t="s">
        <v>48</v>
      </c>
      <c r="B101" s="3" t="s">
        <v>151</v>
      </c>
      <c r="C101" s="1" t="s">
        <v>153</v>
      </c>
      <c r="D101" s="5">
        <v>34</v>
      </c>
    </row>
    <row r="102" spans="1:4" x14ac:dyDescent="0.25">
      <c r="A102" s="8" t="s">
        <v>48</v>
      </c>
      <c r="B102" s="3" t="s">
        <v>151</v>
      </c>
      <c r="C102" s="1" t="s">
        <v>154</v>
      </c>
      <c r="D102" s="5">
        <v>49</v>
      </c>
    </row>
    <row r="103" spans="1:4" x14ac:dyDescent="0.25">
      <c r="A103" s="8" t="s">
        <v>48</v>
      </c>
      <c r="B103" s="3" t="s">
        <v>155</v>
      </c>
      <c r="C103" s="1" t="s">
        <v>152</v>
      </c>
      <c r="D103" s="5">
        <v>317</v>
      </c>
    </row>
    <row r="104" spans="1:4" x14ac:dyDescent="0.25">
      <c r="A104" s="8" t="s">
        <v>48</v>
      </c>
      <c r="B104" s="3" t="s">
        <v>155</v>
      </c>
      <c r="C104" s="1" t="s">
        <v>153</v>
      </c>
      <c r="D104" s="5">
        <v>104</v>
      </c>
    </row>
    <row r="105" spans="1:4" x14ac:dyDescent="0.25">
      <c r="A105" s="8" t="s">
        <v>48</v>
      </c>
      <c r="B105" s="3" t="s">
        <v>155</v>
      </c>
      <c r="C105" s="1" t="s">
        <v>154</v>
      </c>
      <c r="D105" s="5">
        <v>421</v>
      </c>
    </row>
    <row r="106" spans="1:4" x14ac:dyDescent="0.25">
      <c r="A106" s="8" t="s">
        <v>48</v>
      </c>
      <c r="B106" s="3" t="s">
        <v>156</v>
      </c>
      <c r="C106" s="1" t="s">
        <v>152</v>
      </c>
      <c r="D106" s="5">
        <v>112</v>
      </c>
    </row>
    <row r="107" spans="1:4" x14ac:dyDescent="0.25">
      <c r="A107" s="8" t="s">
        <v>48</v>
      </c>
      <c r="B107" s="3" t="s">
        <v>156</v>
      </c>
      <c r="C107" s="1" t="s">
        <v>153</v>
      </c>
      <c r="D107" s="5">
        <v>69</v>
      </c>
    </row>
    <row r="108" spans="1:4" x14ac:dyDescent="0.25">
      <c r="A108" s="8" t="s">
        <v>48</v>
      </c>
      <c r="B108" s="3" t="s">
        <v>156</v>
      </c>
      <c r="C108" s="1" t="s">
        <v>154</v>
      </c>
      <c r="D108" s="5">
        <v>181</v>
      </c>
    </row>
    <row r="109" spans="1:4" x14ac:dyDescent="0.25">
      <c r="A109" s="8" t="s">
        <v>48</v>
      </c>
      <c r="B109" s="3" t="s">
        <v>157</v>
      </c>
      <c r="C109" s="1" t="s">
        <v>152</v>
      </c>
      <c r="D109" s="5">
        <v>50</v>
      </c>
    </row>
    <row r="110" spans="1:4" x14ac:dyDescent="0.25">
      <c r="A110" s="8" t="s">
        <v>48</v>
      </c>
      <c r="B110" s="3" t="s">
        <v>157</v>
      </c>
      <c r="C110" s="1" t="s">
        <v>153</v>
      </c>
      <c r="D110" s="5">
        <v>48</v>
      </c>
    </row>
    <row r="111" spans="1:4" x14ac:dyDescent="0.25">
      <c r="A111" s="8" t="s">
        <v>48</v>
      </c>
      <c r="B111" s="3" t="s">
        <v>157</v>
      </c>
      <c r="C111" s="1" t="s">
        <v>154</v>
      </c>
      <c r="D111" s="5">
        <v>98</v>
      </c>
    </row>
    <row r="112" spans="1:4" x14ac:dyDescent="0.25">
      <c r="A112" s="8" t="s">
        <v>49</v>
      </c>
      <c r="B112" s="3" t="s">
        <v>151</v>
      </c>
      <c r="C112" s="1" t="s">
        <v>152</v>
      </c>
      <c r="D112" s="5">
        <v>10</v>
      </c>
    </row>
    <row r="113" spans="1:4" x14ac:dyDescent="0.25">
      <c r="A113" s="8" t="s">
        <v>49</v>
      </c>
      <c r="B113" s="3" t="s">
        <v>151</v>
      </c>
      <c r="C113" s="1" t="s">
        <v>153</v>
      </c>
      <c r="D113" s="5">
        <v>42</v>
      </c>
    </row>
    <row r="114" spans="1:4" x14ac:dyDescent="0.25">
      <c r="A114" s="8" t="s">
        <v>49</v>
      </c>
      <c r="B114" s="3" t="s">
        <v>151</v>
      </c>
      <c r="C114" s="1" t="s">
        <v>154</v>
      </c>
      <c r="D114" s="5">
        <v>52</v>
      </c>
    </row>
    <row r="115" spans="1:4" x14ac:dyDescent="0.25">
      <c r="A115" s="8" t="s">
        <v>49</v>
      </c>
      <c r="B115" s="3" t="s">
        <v>155</v>
      </c>
      <c r="C115" s="1" t="s">
        <v>152</v>
      </c>
      <c r="D115" s="5">
        <v>334</v>
      </c>
    </row>
    <row r="116" spans="1:4" x14ac:dyDescent="0.25">
      <c r="A116" s="8" t="s">
        <v>49</v>
      </c>
      <c r="B116" s="3" t="s">
        <v>155</v>
      </c>
      <c r="C116" s="1" t="s">
        <v>153</v>
      </c>
      <c r="D116" s="5">
        <v>112</v>
      </c>
    </row>
    <row r="117" spans="1:4" x14ac:dyDescent="0.25">
      <c r="A117" s="8" t="s">
        <v>49</v>
      </c>
      <c r="B117" s="3" t="s">
        <v>155</v>
      </c>
      <c r="C117" s="1" t="s">
        <v>154</v>
      </c>
      <c r="D117" s="5">
        <v>446</v>
      </c>
    </row>
    <row r="118" spans="1:4" x14ac:dyDescent="0.25">
      <c r="A118" s="8" t="s">
        <v>49</v>
      </c>
      <c r="B118" s="3" t="s">
        <v>156</v>
      </c>
      <c r="C118" s="1" t="s">
        <v>152</v>
      </c>
      <c r="D118" s="5">
        <v>92</v>
      </c>
    </row>
    <row r="119" spans="1:4" x14ac:dyDescent="0.25">
      <c r="A119" s="8" t="s">
        <v>49</v>
      </c>
      <c r="B119" s="3" t="s">
        <v>156</v>
      </c>
      <c r="C119" s="1" t="s">
        <v>153</v>
      </c>
      <c r="D119" s="5">
        <v>58</v>
      </c>
    </row>
    <row r="120" spans="1:4" x14ac:dyDescent="0.25">
      <c r="A120" s="8" t="s">
        <v>49</v>
      </c>
      <c r="B120" s="3" t="s">
        <v>156</v>
      </c>
      <c r="C120" s="1" t="s">
        <v>154</v>
      </c>
      <c r="D120" s="5">
        <v>150</v>
      </c>
    </row>
    <row r="121" spans="1:4" x14ac:dyDescent="0.25">
      <c r="A121" s="8" t="s">
        <v>49</v>
      </c>
      <c r="B121" s="3" t="s">
        <v>157</v>
      </c>
      <c r="C121" s="1" t="s">
        <v>152</v>
      </c>
      <c r="D121" s="5">
        <v>55</v>
      </c>
    </row>
    <row r="122" spans="1:4" x14ac:dyDescent="0.25">
      <c r="A122" s="8" t="s">
        <v>49</v>
      </c>
      <c r="B122" s="3" t="s">
        <v>157</v>
      </c>
      <c r="C122" s="1" t="s">
        <v>153</v>
      </c>
      <c r="D122" s="5">
        <v>58</v>
      </c>
    </row>
    <row r="123" spans="1:4" x14ac:dyDescent="0.25">
      <c r="A123" s="8" t="s">
        <v>49</v>
      </c>
      <c r="B123" s="3" t="s">
        <v>157</v>
      </c>
      <c r="C123" s="1" t="s">
        <v>154</v>
      </c>
      <c r="D123" s="5">
        <v>113</v>
      </c>
    </row>
    <row r="124" spans="1:4" x14ac:dyDescent="0.25">
      <c r="A124" s="8" t="s">
        <v>50</v>
      </c>
      <c r="B124" s="3" t="s">
        <v>151</v>
      </c>
      <c r="C124" s="1" t="s">
        <v>152</v>
      </c>
      <c r="D124" s="5">
        <v>18</v>
      </c>
    </row>
    <row r="125" spans="1:4" x14ac:dyDescent="0.25">
      <c r="A125" s="8" t="s">
        <v>50</v>
      </c>
      <c r="B125" s="3" t="s">
        <v>151</v>
      </c>
      <c r="C125" s="1" t="s">
        <v>153</v>
      </c>
      <c r="D125" s="5">
        <v>39</v>
      </c>
    </row>
    <row r="126" spans="1:4" x14ac:dyDescent="0.25">
      <c r="A126" s="8" t="s">
        <v>50</v>
      </c>
      <c r="B126" s="3" t="s">
        <v>151</v>
      </c>
      <c r="C126" s="1" t="s">
        <v>154</v>
      </c>
      <c r="D126" s="5">
        <v>57</v>
      </c>
    </row>
    <row r="127" spans="1:4" x14ac:dyDescent="0.25">
      <c r="A127" s="8" t="s">
        <v>50</v>
      </c>
      <c r="B127" s="3" t="s">
        <v>155</v>
      </c>
      <c r="C127" s="1" t="s">
        <v>152</v>
      </c>
      <c r="D127" s="5">
        <v>336</v>
      </c>
    </row>
    <row r="128" spans="1:4" x14ac:dyDescent="0.25">
      <c r="A128" s="8" t="s">
        <v>50</v>
      </c>
      <c r="B128" s="3" t="s">
        <v>155</v>
      </c>
      <c r="C128" s="1" t="s">
        <v>153</v>
      </c>
      <c r="D128" s="5">
        <v>105</v>
      </c>
    </row>
    <row r="129" spans="1:4" x14ac:dyDescent="0.25">
      <c r="A129" s="8" t="s">
        <v>50</v>
      </c>
      <c r="B129" s="3" t="s">
        <v>155</v>
      </c>
      <c r="C129" s="1" t="s">
        <v>154</v>
      </c>
      <c r="D129" s="5">
        <v>441</v>
      </c>
    </row>
    <row r="130" spans="1:4" x14ac:dyDescent="0.25">
      <c r="A130" s="8" t="s">
        <v>50</v>
      </c>
      <c r="B130" s="3" t="s">
        <v>156</v>
      </c>
      <c r="C130" s="1" t="s">
        <v>152</v>
      </c>
      <c r="D130" s="5">
        <v>103</v>
      </c>
    </row>
    <row r="131" spans="1:4" x14ac:dyDescent="0.25">
      <c r="A131" s="8" t="s">
        <v>50</v>
      </c>
      <c r="B131" s="3" t="s">
        <v>156</v>
      </c>
      <c r="C131" s="1" t="s">
        <v>153</v>
      </c>
      <c r="D131" s="5">
        <v>62</v>
      </c>
    </row>
    <row r="132" spans="1:4" x14ac:dyDescent="0.25">
      <c r="A132" s="8" t="s">
        <v>50</v>
      </c>
      <c r="B132" s="3" t="s">
        <v>156</v>
      </c>
      <c r="C132" s="1" t="s">
        <v>154</v>
      </c>
      <c r="D132" s="5">
        <v>165</v>
      </c>
    </row>
    <row r="133" spans="1:4" x14ac:dyDescent="0.25">
      <c r="A133" s="8" t="s">
        <v>50</v>
      </c>
      <c r="B133" s="3" t="s">
        <v>157</v>
      </c>
      <c r="C133" s="1" t="s">
        <v>152</v>
      </c>
      <c r="D133" s="5">
        <v>64</v>
      </c>
    </row>
    <row r="134" spans="1:4" x14ac:dyDescent="0.25">
      <c r="A134" s="8" t="s">
        <v>50</v>
      </c>
      <c r="B134" s="3" t="s">
        <v>157</v>
      </c>
      <c r="C134" s="1" t="s">
        <v>153</v>
      </c>
      <c r="D134" s="5">
        <v>53</v>
      </c>
    </row>
    <row r="135" spans="1:4" x14ac:dyDescent="0.25">
      <c r="A135" s="8" t="s">
        <v>50</v>
      </c>
      <c r="B135" s="3" t="s">
        <v>157</v>
      </c>
      <c r="C135" s="1" t="s">
        <v>154</v>
      </c>
      <c r="D135" s="5">
        <v>117</v>
      </c>
    </row>
    <row r="136" spans="1:4" x14ac:dyDescent="0.25">
      <c r="A136" s="8" t="s">
        <v>51</v>
      </c>
      <c r="B136" s="3" t="s">
        <v>151</v>
      </c>
      <c r="C136" s="1" t="s">
        <v>152</v>
      </c>
      <c r="D136" s="5">
        <v>22</v>
      </c>
    </row>
    <row r="137" spans="1:4" x14ac:dyDescent="0.25">
      <c r="A137" s="8" t="s">
        <v>51</v>
      </c>
      <c r="B137" s="3" t="s">
        <v>151</v>
      </c>
      <c r="C137" s="1" t="s">
        <v>153</v>
      </c>
      <c r="D137" s="5">
        <v>26</v>
      </c>
    </row>
    <row r="138" spans="1:4" x14ac:dyDescent="0.25">
      <c r="A138" s="8" t="s">
        <v>51</v>
      </c>
      <c r="B138" s="3" t="s">
        <v>151</v>
      </c>
      <c r="C138" s="1" t="s">
        <v>154</v>
      </c>
      <c r="D138" s="5">
        <v>48</v>
      </c>
    </row>
    <row r="139" spans="1:4" x14ac:dyDescent="0.25">
      <c r="A139" s="8" t="s">
        <v>51</v>
      </c>
      <c r="B139" s="3" t="s">
        <v>155</v>
      </c>
      <c r="C139" s="1" t="s">
        <v>152</v>
      </c>
      <c r="D139" s="5">
        <v>305</v>
      </c>
    </row>
    <row r="140" spans="1:4" x14ac:dyDescent="0.25">
      <c r="A140" s="8" t="s">
        <v>51</v>
      </c>
      <c r="B140" s="3" t="s">
        <v>155</v>
      </c>
      <c r="C140" s="1" t="s">
        <v>153</v>
      </c>
      <c r="D140" s="5">
        <v>109</v>
      </c>
    </row>
    <row r="141" spans="1:4" x14ac:dyDescent="0.25">
      <c r="A141" s="8" t="s">
        <v>51</v>
      </c>
      <c r="B141" s="3" t="s">
        <v>155</v>
      </c>
      <c r="C141" s="1" t="s">
        <v>154</v>
      </c>
      <c r="D141" s="5">
        <v>414</v>
      </c>
    </row>
    <row r="142" spans="1:4" x14ac:dyDescent="0.25">
      <c r="A142" s="8" t="s">
        <v>51</v>
      </c>
      <c r="B142" s="3" t="s">
        <v>156</v>
      </c>
      <c r="C142" s="1" t="s">
        <v>152</v>
      </c>
      <c r="D142" s="5">
        <v>99</v>
      </c>
    </row>
    <row r="143" spans="1:4" x14ac:dyDescent="0.25">
      <c r="A143" s="8" t="s">
        <v>51</v>
      </c>
      <c r="B143" s="3" t="s">
        <v>156</v>
      </c>
      <c r="C143" s="1" t="s">
        <v>153</v>
      </c>
      <c r="D143" s="5">
        <v>62</v>
      </c>
    </row>
    <row r="144" spans="1:4" x14ac:dyDescent="0.25">
      <c r="A144" s="8" t="s">
        <v>51</v>
      </c>
      <c r="B144" s="3" t="s">
        <v>156</v>
      </c>
      <c r="C144" s="1" t="s">
        <v>154</v>
      </c>
      <c r="D144" s="5">
        <v>161</v>
      </c>
    </row>
    <row r="145" spans="1:4" x14ac:dyDescent="0.25">
      <c r="A145" s="8" t="s">
        <v>51</v>
      </c>
      <c r="B145" s="3" t="s">
        <v>157</v>
      </c>
      <c r="C145" s="1" t="s">
        <v>152</v>
      </c>
      <c r="D145" s="5">
        <v>68</v>
      </c>
    </row>
    <row r="146" spans="1:4" x14ac:dyDescent="0.25">
      <c r="A146" s="8" t="s">
        <v>51</v>
      </c>
      <c r="B146" s="3" t="s">
        <v>157</v>
      </c>
      <c r="C146" s="1" t="s">
        <v>153</v>
      </c>
      <c r="D146" s="5">
        <v>65</v>
      </c>
    </row>
    <row r="147" spans="1:4" x14ac:dyDescent="0.25">
      <c r="A147" s="8" t="s">
        <v>51</v>
      </c>
      <c r="B147" s="3" t="s">
        <v>157</v>
      </c>
      <c r="C147" s="1" t="s">
        <v>154</v>
      </c>
      <c r="D147" s="5">
        <v>133</v>
      </c>
    </row>
    <row r="148" spans="1:4" x14ac:dyDescent="0.25">
      <c r="A148" s="8" t="s">
        <v>52</v>
      </c>
      <c r="B148" s="3" t="s">
        <v>151</v>
      </c>
      <c r="C148" s="1" t="s">
        <v>152</v>
      </c>
      <c r="D148" s="5">
        <v>8</v>
      </c>
    </row>
    <row r="149" spans="1:4" x14ac:dyDescent="0.25">
      <c r="A149" s="8" t="s">
        <v>52</v>
      </c>
      <c r="B149" s="3" t="s">
        <v>151</v>
      </c>
      <c r="C149" s="1" t="s">
        <v>153</v>
      </c>
      <c r="D149" s="5">
        <v>19</v>
      </c>
    </row>
    <row r="150" spans="1:4" x14ac:dyDescent="0.25">
      <c r="A150" s="8" t="s">
        <v>52</v>
      </c>
      <c r="B150" s="3" t="s">
        <v>151</v>
      </c>
      <c r="C150" s="1" t="s">
        <v>154</v>
      </c>
      <c r="D150" s="5">
        <v>27</v>
      </c>
    </row>
    <row r="151" spans="1:4" x14ac:dyDescent="0.25">
      <c r="A151" s="8" t="s">
        <v>52</v>
      </c>
      <c r="B151" s="3" t="s">
        <v>155</v>
      </c>
      <c r="C151" s="1" t="s">
        <v>152</v>
      </c>
      <c r="D151" s="5">
        <v>278</v>
      </c>
    </row>
    <row r="152" spans="1:4" x14ac:dyDescent="0.25">
      <c r="A152" s="8" t="s">
        <v>52</v>
      </c>
      <c r="B152" s="3" t="s">
        <v>155</v>
      </c>
      <c r="C152" s="1" t="s">
        <v>153</v>
      </c>
      <c r="D152" s="5">
        <v>114</v>
      </c>
    </row>
    <row r="153" spans="1:4" x14ac:dyDescent="0.25">
      <c r="A153" s="8" t="s">
        <v>52</v>
      </c>
      <c r="B153" s="3" t="s">
        <v>155</v>
      </c>
      <c r="C153" s="1" t="s">
        <v>154</v>
      </c>
      <c r="D153" s="5">
        <v>392</v>
      </c>
    </row>
    <row r="154" spans="1:4" x14ac:dyDescent="0.25">
      <c r="A154" s="8" t="s">
        <v>52</v>
      </c>
      <c r="B154" s="3" t="s">
        <v>156</v>
      </c>
      <c r="C154" s="1" t="s">
        <v>152</v>
      </c>
      <c r="D154" s="5">
        <v>109</v>
      </c>
    </row>
    <row r="155" spans="1:4" x14ac:dyDescent="0.25">
      <c r="A155" s="8" t="s">
        <v>52</v>
      </c>
      <c r="B155" s="3" t="s">
        <v>156</v>
      </c>
      <c r="C155" s="1" t="s">
        <v>153</v>
      </c>
      <c r="D155" s="5">
        <v>57</v>
      </c>
    </row>
    <row r="156" spans="1:4" x14ac:dyDescent="0.25">
      <c r="A156" s="8" t="s">
        <v>52</v>
      </c>
      <c r="B156" s="3" t="s">
        <v>156</v>
      </c>
      <c r="C156" s="1" t="s">
        <v>154</v>
      </c>
      <c r="D156" s="5">
        <v>166</v>
      </c>
    </row>
    <row r="157" spans="1:4" x14ac:dyDescent="0.25">
      <c r="A157" s="8" t="s">
        <v>52</v>
      </c>
      <c r="B157" s="3" t="s">
        <v>157</v>
      </c>
      <c r="C157" s="1" t="s">
        <v>152</v>
      </c>
      <c r="D157" s="5">
        <v>53</v>
      </c>
    </row>
    <row r="158" spans="1:4" x14ac:dyDescent="0.25">
      <c r="A158" s="8" t="s">
        <v>52</v>
      </c>
      <c r="B158" s="3" t="s">
        <v>157</v>
      </c>
      <c r="C158" s="1" t="s">
        <v>153</v>
      </c>
      <c r="D158" s="5">
        <v>65</v>
      </c>
    </row>
    <row r="159" spans="1:4" x14ac:dyDescent="0.25">
      <c r="A159" s="8" t="s">
        <v>52</v>
      </c>
      <c r="B159" s="3" t="s">
        <v>157</v>
      </c>
      <c r="C159" s="1" t="s">
        <v>154</v>
      </c>
      <c r="D159" s="5">
        <v>118</v>
      </c>
    </row>
    <row r="160" spans="1:4" x14ac:dyDescent="0.25">
      <c r="A160" s="8" t="s">
        <v>53</v>
      </c>
      <c r="B160" s="3" t="s">
        <v>151</v>
      </c>
      <c r="C160" s="1" t="s">
        <v>152</v>
      </c>
      <c r="D160" s="5">
        <v>9</v>
      </c>
    </row>
    <row r="161" spans="1:4" x14ac:dyDescent="0.25">
      <c r="A161" s="8" t="s">
        <v>53</v>
      </c>
      <c r="B161" s="3" t="s">
        <v>151</v>
      </c>
      <c r="C161" s="1" t="s">
        <v>153</v>
      </c>
      <c r="D161" s="5">
        <v>21</v>
      </c>
    </row>
    <row r="162" spans="1:4" x14ac:dyDescent="0.25">
      <c r="A162" s="8" t="s">
        <v>53</v>
      </c>
      <c r="B162" s="3" t="s">
        <v>151</v>
      </c>
      <c r="C162" s="1" t="s">
        <v>154</v>
      </c>
      <c r="D162" s="5">
        <v>30</v>
      </c>
    </row>
    <row r="163" spans="1:4" x14ac:dyDescent="0.25">
      <c r="A163" s="8" t="s">
        <v>53</v>
      </c>
      <c r="B163" s="3" t="s">
        <v>155</v>
      </c>
      <c r="C163" s="1" t="s">
        <v>152</v>
      </c>
      <c r="D163" s="5">
        <v>243</v>
      </c>
    </row>
    <row r="164" spans="1:4" x14ac:dyDescent="0.25">
      <c r="A164" s="8" t="s">
        <v>53</v>
      </c>
      <c r="B164" s="3" t="s">
        <v>155</v>
      </c>
      <c r="C164" s="1" t="s">
        <v>153</v>
      </c>
      <c r="D164" s="5">
        <v>81</v>
      </c>
    </row>
    <row r="165" spans="1:4" x14ac:dyDescent="0.25">
      <c r="A165" s="8" t="s">
        <v>53</v>
      </c>
      <c r="B165" s="3" t="s">
        <v>155</v>
      </c>
      <c r="C165" s="1" t="s">
        <v>154</v>
      </c>
      <c r="D165" s="5">
        <v>324</v>
      </c>
    </row>
    <row r="166" spans="1:4" x14ac:dyDescent="0.25">
      <c r="A166" s="8" t="s">
        <v>53</v>
      </c>
      <c r="B166" s="3" t="s">
        <v>156</v>
      </c>
      <c r="C166" s="1" t="s">
        <v>152</v>
      </c>
      <c r="D166" s="5">
        <v>94</v>
      </c>
    </row>
    <row r="167" spans="1:4" x14ac:dyDescent="0.25">
      <c r="A167" s="8" t="s">
        <v>53</v>
      </c>
      <c r="B167" s="3" t="s">
        <v>156</v>
      </c>
      <c r="C167" s="1" t="s">
        <v>153</v>
      </c>
      <c r="D167" s="5">
        <v>73</v>
      </c>
    </row>
    <row r="168" spans="1:4" x14ac:dyDescent="0.25">
      <c r="A168" s="8" t="s">
        <v>53</v>
      </c>
      <c r="B168" s="3" t="s">
        <v>156</v>
      </c>
      <c r="C168" s="1" t="s">
        <v>154</v>
      </c>
      <c r="D168" s="5">
        <v>167</v>
      </c>
    </row>
    <row r="169" spans="1:4" x14ac:dyDescent="0.25">
      <c r="A169" s="8" t="s">
        <v>53</v>
      </c>
      <c r="B169" s="3" t="s">
        <v>157</v>
      </c>
      <c r="C169" s="1" t="s">
        <v>152</v>
      </c>
      <c r="D169" s="5">
        <v>59</v>
      </c>
    </row>
    <row r="170" spans="1:4" x14ac:dyDescent="0.25">
      <c r="A170" s="8" t="s">
        <v>53</v>
      </c>
      <c r="B170" s="3" t="s">
        <v>157</v>
      </c>
      <c r="C170" s="1" t="s">
        <v>153</v>
      </c>
      <c r="D170" s="5">
        <v>51</v>
      </c>
    </row>
    <row r="171" spans="1:4" x14ac:dyDescent="0.25">
      <c r="A171" s="8" t="s">
        <v>53</v>
      </c>
      <c r="B171" s="3" t="s">
        <v>157</v>
      </c>
      <c r="C171" s="1" t="s">
        <v>154</v>
      </c>
      <c r="D171" s="5">
        <v>110</v>
      </c>
    </row>
    <row r="172" spans="1:4" x14ac:dyDescent="0.25">
      <c r="A172" s="8" t="s">
        <v>54</v>
      </c>
      <c r="B172" s="3" t="s">
        <v>151</v>
      </c>
      <c r="C172" s="1" t="s">
        <v>152</v>
      </c>
      <c r="D172" s="5">
        <v>7</v>
      </c>
    </row>
    <row r="173" spans="1:4" x14ac:dyDescent="0.25">
      <c r="A173" s="8" t="s">
        <v>54</v>
      </c>
      <c r="B173" s="3" t="s">
        <v>151</v>
      </c>
      <c r="C173" s="1" t="s">
        <v>153</v>
      </c>
      <c r="D173" s="5">
        <v>16</v>
      </c>
    </row>
    <row r="174" spans="1:4" x14ac:dyDescent="0.25">
      <c r="A174" s="8" t="s">
        <v>54</v>
      </c>
      <c r="B174" s="3" t="s">
        <v>151</v>
      </c>
      <c r="C174" s="1" t="s">
        <v>154</v>
      </c>
      <c r="D174" s="5">
        <v>23</v>
      </c>
    </row>
    <row r="175" spans="1:4" x14ac:dyDescent="0.25">
      <c r="A175" s="8" t="s">
        <v>54</v>
      </c>
      <c r="B175" s="3" t="s">
        <v>155</v>
      </c>
      <c r="C175" s="1" t="s">
        <v>152</v>
      </c>
      <c r="D175" s="5">
        <v>242</v>
      </c>
    </row>
    <row r="176" spans="1:4" x14ac:dyDescent="0.25">
      <c r="A176" s="8" t="s">
        <v>54</v>
      </c>
      <c r="B176" s="3" t="s">
        <v>155</v>
      </c>
      <c r="C176" s="1" t="s">
        <v>153</v>
      </c>
      <c r="D176" s="5">
        <v>84</v>
      </c>
    </row>
    <row r="177" spans="1:4" x14ac:dyDescent="0.25">
      <c r="A177" s="8" t="s">
        <v>54</v>
      </c>
      <c r="B177" s="3" t="s">
        <v>155</v>
      </c>
      <c r="C177" s="1" t="s">
        <v>154</v>
      </c>
      <c r="D177" s="5">
        <v>326</v>
      </c>
    </row>
    <row r="178" spans="1:4" x14ac:dyDescent="0.25">
      <c r="A178" s="8" t="s">
        <v>54</v>
      </c>
      <c r="B178" s="3" t="s">
        <v>156</v>
      </c>
      <c r="C178" s="1" t="s">
        <v>152</v>
      </c>
      <c r="D178" s="5">
        <v>86</v>
      </c>
    </row>
    <row r="179" spans="1:4" x14ac:dyDescent="0.25">
      <c r="A179" s="8" t="s">
        <v>54</v>
      </c>
      <c r="B179" s="3" t="s">
        <v>156</v>
      </c>
      <c r="C179" s="1" t="s">
        <v>153</v>
      </c>
      <c r="D179" s="5">
        <v>49</v>
      </c>
    </row>
    <row r="180" spans="1:4" x14ac:dyDescent="0.25">
      <c r="A180" s="8" t="s">
        <v>54</v>
      </c>
      <c r="B180" s="3" t="s">
        <v>156</v>
      </c>
      <c r="C180" s="1" t="s">
        <v>154</v>
      </c>
      <c r="D180" s="5">
        <v>135</v>
      </c>
    </row>
    <row r="181" spans="1:4" x14ac:dyDescent="0.25">
      <c r="A181" s="8" t="s">
        <v>54</v>
      </c>
      <c r="B181" s="3" t="s">
        <v>157</v>
      </c>
      <c r="C181" s="1" t="s">
        <v>152</v>
      </c>
      <c r="D181" s="5">
        <v>33</v>
      </c>
    </row>
    <row r="182" spans="1:4" x14ac:dyDescent="0.25">
      <c r="A182" s="8" t="s">
        <v>54</v>
      </c>
      <c r="B182" s="3" t="s">
        <v>157</v>
      </c>
      <c r="C182" s="1" t="s">
        <v>153</v>
      </c>
      <c r="D182" s="5">
        <v>36</v>
      </c>
    </row>
    <row r="183" spans="1:4" x14ac:dyDescent="0.25">
      <c r="A183" s="8" t="s">
        <v>54</v>
      </c>
      <c r="B183" s="3" t="s">
        <v>157</v>
      </c>
      <c r="C183" s="1" t="s">
        <v>154</v>
      </c>
      <c r="D183" s="5">
        <v>69</v>
      </c>
    </row>
    <row r="184" spans="1:4" x14ac:dyDescent="0.25">
      <c r="A184" s="8" t="s">
        <v>55</v>
      </c>
      <c r="B184" s="3" t="s">
        <v>151</v>
      </c>
      <c r="C184" s="1" t="s">
        <v>152</v>
      </c>
      <c r="D184" s="5">
        <v>10</v>
      </c>
    </row>
    <row r="185" spans="1:4" x14ac:dyDescent="0.25">
      <c r="A185" s="8" t="s">
        <v>55</v>
      </c>
      <c r="B185" s="3" t="s">
        <v>151</v>
      </c>
      <c r="C185" s="1" t="s">
        <v>153</v>
      </c>
      <c r="D185" s="5">
        <v>25</v>
      </c>
    </row>
    <row r="186" spans="1:4" x14ac:dyDescent="0.25">
      <c r="A186" s="8" t="s">
        <v>55</v>
      </c>
      <c r="B186" s="3" t="s">
        <v>151</v>
      </c>
      <c r="C186" s="1" t="s">
        <v>154</v>
      </c>
      <c r="D186" s="5">
        <v>35</v>
      </c>
    </row>
    <row r="187" spans="1:4" x14ac:dyDescent="0.25">
      <c r="A187" s="8" t="s">
        <v>55</v>
      </c>
      <c r="B187" s="3" t="s">
        <v>155</v>
      </c>
      <c r="C187" s="1" t="s">
        <v>152</v>
      </c>
      <c r="D187" s="5">
        <v>223</v>
      </c>
    </row>
    <row r="188" spans="1:4" x14ac:dyDescent="0.25">
      <c r="A188" s="8" t="s">
        <v>55</v>
      </c>
      <c r="B188" s="3" t="s">
        <v>155</v>
      </c>
      <c r="C188" s="1" t="s">
        <v>153</v>
      </c>
      <c r="D188" s="5">
        <v>75</v>
      </c>
    </row>
    <row r="189" spans="1:4" x14ac:dyDescent="0.25">
      <c r="A189" s="8" t="s">
        <v>55</v>
      </c>
      <c r="B189" s="3" t="s">
        <v>155</v>
      </c>
      <c r="C189" s="1" t="s">
        <v>154</v>
      </c>
      <c r="D189" s="5">
        <v>298</v>
      </c>
    </row>
    <row r="190" spans="1:4" x14ac:dyDescent="0.25">
      <c r="A190" s="8" t="s">
        <v>55</v>
      </c>
      <c r="B190" s="3" t="s">
        <v>156</v>
      </c>
      <c r="C190" s="1" t="s">
        <v>152</v>
      </c>
      <c r="D190" s="5">
        <v>93</v>
      </c>
    </row>
    <row r="191" spans="1:4" x14ac:dyDescent="0.25">
      <c r="A191" s="8" t="s">
        <v>55</v>
      </c>
      <c r="B191" s="3" t="s">
        <v>156</v>
      </c>
      <c r="C191" s="1" t="s">
        <v>153</v>
      </c>
      <c r="D191" s="5">
        <v>67</v>
      </c>
    </row>
    <row r="192" spans="1:4" x14ac:dyDescent="0.25">
      <c r="A192" s="8" t="s">
        <v>55</v>
      </c>
      <c r="B192" s="3" t="s">
        <v>156</v>
      </c>
      <c r="C192" s="1" t="s">
        <v>154</v>
      </c>
      <c r="D192" s="5">
        <v>160</v>
      </c>
    </row>
    <row r="193" spans="1:4" x14ac:dyDescent="0.25">
      <c r="A193" s="8" t="s">
        <v>55</v>
      </c>
      <c r="B193" s="3" t="s">
        <v>157</v>
      </c>
      <c r="C193" s="1" t="s">
        <v>152</v>
      </c>
      <c r="D193" s="5">
        <v>42</v>
      </c>
    </row>
    <row r="194" spans="1:4" x14ac:dyDescent="0.25">
      <c r="A194" s="8" t="s">
        <v>55</v>
      </c>
      <c r="B194" s="3" t="s">
        <v>157</v>
      </c>
      <c r="C194" s="1" t="s">
        <v>153</v>
      </c>
      <c r="D194" s="5">
        <v>42</v>
      </c>
    </row>
    <row r="195" spans="1:4" x14ac:dyDescent="0.25">
      <c r="A195" s="8" t="s">
        <v>55</v>
      </c>
      <c r="B195" s="3" t="s">
        <v>157</v>
      </c>
      <c r="C195" s="1" t="s">
        <v>154</v>
      </c>
      <c r="D195" s="5">
        <v>84</v>
      </c>
    </row>
    <row r="196" spans="1:4" x14ac:dyDescent="0.25">
      <c r="A196" s="8" t="s">
        <v>56</v>
      </c>
      <c r="B196" s="3" t="s">
        <v>151</v>
      </c>
      <c r="C196" s="1" t="s">
        <v>152</v>
      </c>
      <c r="D196" s="5">
        <v>8</v>
      </c>
    </row>
    <row r="197" spans="1:4" x14ac:dyDescent="0.25">
      <c r="A197" s="8" t="s">
        <v>56</v>
      </c>
      <c r="B197" s="3" t="s">
        <v>151</v>
      </c>
      <c r="C197" s="1" t="s">
        <v>153</v>
      </c>
      <c r="D197" s="5">
        <v>21</v>
      </c>
    </row>
    <row r="198" spans="1:4" x14ac:dyDescent="0.25">
      <c r="A198" s="8" t="s">
        <v>56</v>
      </c>
      <c r="B198" s="3" t="s">
        <v>151</v>
      </c>
      <c r="C198" s="1" t="s">
        <v>154</v>
      </c>
      <c r="D198" s="5">
        <v>29</v>
      </c>
    </row>
    <row r="199" spans="1:4" x14ac:dyDescent="0.25">
      <c r="A199" s="8" t="s">
        <v>56</v>
      </c>
      <c r="B199" s="3" t="s">
        <v>155</v>
      </c>
      <c r="C199" s="1" t="s">
        <v>152</v>
      </c>
      <c r="D199" s="5">
        <v>196</v>
      </c>
    </row>
    <row r="200" spans="1:4" x14ac:dyDescent="0.25">
      <c r="A200" s="8" t="s">
        <v>56</v>
      </c>
      <c r="B200" s="3" t="s">
        <v>155</v>
      </c>
      <c r="C200" s="1" t="s">
        <v>153</v>
      </c>
      <c r="D200" s="5">
        <v>70</v>
      </c>
    </row>
    <row r="201" spans="1:4" x14ac:dyDescent="0.25">
      <c r="A201" s="8" t="s">
        <v>56</v>
      </c>
      <c r="B201" s="3" t="s">
        <v>155</v>
      </c>
      <c r="C201" s="1" t="s">
        <v>154</v>
      </c>
      <c r="D201" s="5">
        <v>266</v>
      </c>
    </row>
    <row r="202" spans="1:4" x14ac:dyDescent="0.25">
      <c r="A202" s="8" t="s">
        <v>56</v>
      </c>
      <c r="B202" s="3" t="s">
        <v>156</v>
      </c>
      <c r="C202" s="1" t="s">
        <v>152</v>
      </c>
      <c r="D202" s="5">
        <v>105</v>
      </c>
    </row>
    <row r="203" spans="1:4" x14ac:dyDescent="0.25">
      <c r="A203" s="8" t="s">
        <v>56</v>
      </c>
      <c r="B203" s="3" t="s">
        <v>156</v>
      </c>
      <c r="C203" s="1" t="s">
        <v>153</v>
      </c>
      <c r="D203" s="5">
        <v>51</v>
      </c>
    </row>
    <row r="204" spans="1:4" x14ac:dyDescent="0.25">
      <c r="A204" s="8" t="s">
        <v>56</v>
      </c>
      <c r="B204" s="3" t="s">
        <v>156</v>
      </c>
      <c r="C204" s="1" t="s">
        <v>154</v>
      </c>
      <c r="D204" s="5">
        <v>156</v>
      </c>
    </row>
    <row r="205" spans="1:4" x14ac:dyDescent="0.25">
      <c r="A205" s="8" t="s">
        <v>56</v>
      </c>
      <c r="B205" s="3" t="s">
        <v>157</v>
      </c>
      <c r="C205" s="1" t="s">
        <v>152</v>
      </c>
      <c r="D205" s="5">
        <v>31</v>
      </c>
    </row>
    <row r="206" spans="1:4" x14ac:dyDescent="0.25">
      <c r="A206" s="8" t="s">
        <v>56</v>
      </c>
      <c r="B206" s="3" t="s">
        <v>157</v>
      </c>
      <c r="C206" s="1" t="s">
        <v>153</v>
      </c>
      <c r="D206" s="5">
        <v>33</v>
      </c>
    </row>
    <row r="207" spans="1:4" x14ac:dyDescent="0.25">
      <c r="A207" s="8" t="s">
        <v>56</v>
      </c>
      <c r="B207" s="3" t="s">
        <v>157</v>
      </c>
      <c r="C207" s="1" t="s">
        <v>154</v>
      </c>
      <c r="D207" s="5">
        <v>64</v>
      </c>
    </row>
    <row r="208" spans="1:4" x14ac:dyDescent="0.25">
      <c r="A208" s="8" t="s">
        <v>57</v>
      </c>
      <c r="B208" s="3" t="s">
        <v>151</v>
      </c>
      <c r="C208" s="1" t="s">
        <v>152</v>
      </c>
      <c r="D208" s="5">
        <v>6</v>
      </c>
    </row>
    <row r="209" spans="1:4" x14ac:dyDescent="0.25">
      <c r="A209" s="8" t="s">
        <v>57</v>
      </c>
      <c r="B209" s="3" t="s">
        <v>151</v>
      </c>
      <c r="C209" s="1" t="s">
        <v>153</v>
      </c>
      <c r="D209" s="5">
        <v>14</v>
      </c>
    </row>
    <row r="210" spans="1:4" x14ac:dyDescent="0.25">
      <c r="A210" s="8" t="s">
        <v>57</v>
      </c>
      <c r="B210" s="3" t="s">
        <v>151</v>
      </c>
      <c r="C210" s="1" t="s">
        <v>154</v>
      </c>
      <c r="D210" s="5">
        <v>20</v>
      </c>
    </row>
    <row r="211" spans="1:4" x14ac:dyDescent="0.25">
      <c r="A211" s="8" t="s">
        <v>57</v>
      </c>
      <c r="B211" s="3" t="s">
        <v>155</v>
      </c>
      <c r="C211" s="1" t="s">
        <v>152</v>
      </c>
      <c r="D211" s="5">
        <v>172</v>
      </c>
    </row>
    <row r="212" spans="1:4" x14ac:dyDescent="0.25">
      <c r="A212" s="8" t="s">
        <v>57</v>
      </c>
      <c r="B212" s="3" t="s">
        <v>155</v>
      </c>
      <c r="C212" s="1" t="s">
        <v>153</v>
      </c>
      <c r="D212" s="5">
        <v>60</v>
      </c>
    </row>
    <row r="213" spans="1:4" x14ac:dyDescent="0.25">
      <c r="A213" s="8" t="s">
        <v>57</v>
      </c>
      <c r="B213" s="3" t="s">
        <v>155</v>
      </c>
      <c r="C213" s="1" t="s">
        <v>154</v>
      </c>
      <c r="D213" s="5">
        <v>232</v>
      </c>
    </row>
    <row r="214" spans="1:4" x14ac:dyDescent="0.25">
      <c r="A214" s="8" t="s">
        <v>57</v>
      </c>
      <c r="B214" s="3" t="s">
        <v>156</v>
      </c>
      <c r="C214" s="1" t="s">
        <v>152</v>
      </c>
      <c r="D214" s="5">
        <v>81</v>
      </c>
    </row>
    <row r="215" spans="1:4" x14ac:dyDescent="0.25">
      <c r="A215" s="8" t="s">
        <v>57</v>
      </c>
      <c r="B215" s="3" t="s">
        <v>156</v>
      </c>
      <c r="C215" s="1" t="s">
        <v>153</v>
      </c>
      <c r="D215" s="5">
        <v>49</v>
      </c>
    </row>
    <row r="216" spans="1:4" x14ac:dyDescent="0.25">
      <c r="A216" s="8" t="s">
        <v>57</v>
      </c>
      <c r="B216" s="3" t="s">
        <v>156</v>
      </c>
      <c r="C216" s="1" t="s">
        <v>154</v>
      </c>
      <c r="D216" s="5">
        <v>130</v>
      </c>
    </row>
    <row r="217" spans="1:4" x14ac:dyDescent="0.25">
      <c r="A217" s="8" t="s">
        <v>57</v>
      </c>
      <c r="B217" s="3" t="s">
        <v>157</v>
      </c>
      <c r="C217" s="1" t="s">
        <v>152</v>
      </c>
      <c r="D217" s="5">
        <v>33</v>
      </c>
    </row>
    <row r="218" spans="1:4" x14ac:dyDescent="0.25">
      <c r="A218" s="8" t="s">
        <v>57</v>
      </c>
      <c r="B218" s="3" t="s">
        <v>157</v>
      </c>
      <c r="C218" s="1" t="s">
        <v>153</v>
      </c>
      <c r="D218" s="5">
        <v>38</v>
      </c>
    </row>
    <row r="219" spans="1:4" x14ac:dyDescent="0.25">
      <c r="A219" s="8" t="s">
        <v>57</v>
      </c>
      <c r="B219" s="3" t="s">
        <v>157</v>
      </c>
      <c r="C219" s="1" t="s">
        <v>154</v>
      </c>
      <c r="D219" s="5">
        <v>71</v>
      </c>
    </row>
    <row r="220" spans="1:4" x14ac:dyDescent="0.25">
      <c r="A220" s="8" t="s">
        <v>58</v>
      </c>
      <c r="B220" s="3" t="s">
        <v>151</v>
      </c>
      <c r="C220" s="1" t="s">
        <v>152</v>
      </c>
      <c r="D220" s="5">
        <v>9</v>
      </c>
    </row>
    <row r="221" spans="1:4" x14ac:dyDescent="0.25">
      <c r="A221" s="8" t="s">
        <v>58</v>
      </c>
      <c r="B221" s="3" t="s">
        <v>151</v>
      </c>
      <c r="C221" s="1" t="s">
        <v>153</v>
      </c>
      <c r="D221" s="5">
        <v>18</v>
      </c>
    </row>
    <row r="222" spans="1:4" x14ac:dyDescent="0.25">
      <c r="A222" s="8" t="s">
        <v>58</v>
      </c>
      <c r="B222" s="3" t="s">
        <v>151</v>
      </c>
      <c r="C222" s="1" t="s">
        <v>154</v>
      </c>
      <c r="D222" s="5">
        <v>27</v>
      </c>
    </row>
    <row r="223" spans="1:4" x14ac:dyDescent="0.25">
      <c r="A223" s="8" t="s">
        <v>58</v>
      </c>
      <c r="B223" s="3" t="s">
        <v>155</v>
      </c>
      <c r="C223" s="1" t="s">
        <v>152</v>
      </c>
      <c r="D223" s="5">
        <v>226</v>
      </c>
    </row>
    <row r="224" spans="1:4" x14ac:dyDescent="0.25">
      <c r="A224" s="8" t="s">
        <v>58</v>
      </c>
      <c r="B224" s="3" t="s">
        <v>155</v>
      </c>
      <c r="C224" s="1" t="s">
        <v>153</v>
      </c>
      <c r="D224" s="5">
        <v>58</v>
      </c>
    </row>
    <row r="225" spans="1:4" x14ac:dyDescent="0.25">
      <c r="A225" s="8" t="s">
        <v>58</v>
      </c>
      <c r="B225" s="3" t="s">
        <v>155</v>
      </c>
      <c r="C225" s="1" t="s">
        <v>154</v>
      </c>
      <c r="D225" s="5">
        <v>284</v>
      </c>
    </row>
    <row r="226" spans="1:4" x14ac:dyDescent="0.25">
      <c r="A226" s="8" t="s">
        <v>58</v>
      </c>
      <c r="B226" s="3" t="s">
        <v>156</v>
      </c>
      <c r="C226" s="1" t="s">
        <v>152</v>
      </c>
      <c r="D226" s="5">
        <v>91</v>
      </c>
    </row>
    <row r="227" spans="1:4" x14ac:dyDescent="0.25">
      <c r="A227" s="8" t="s">
        <v>58</v>
      </c>
      <c r="B227" s="3" t="s">
        <v>156</v>
      </c>
      <c r="C227" s="1" t="s">
        <v>153</v>
      </c>
      <c r="D227" s="5">
        <v>51</v>
      </c>
    </row>
    <row r="228" spans="1:4" x14ac:dyDescent="0.25">
      <c r="A228" s="8" t="s">
        <v>58</v>
      </c>
      <c r="B228" s="3" t="s">
        <v>156</v>
      </c>
      <c r="C228" s="1" t="s">
        <v>154</v>
      </c>
      <c r="D228" s="5">
        <v>142</v>
      </c>
    </row>
    <row r="229" spans="1:4" x14ac:dyDescent="0.25">
      <c r="A229" s="8" t="s">
        <v>58</v>
      </c>
      <c r="B229" s="3" t="s">
        <v>157</v>
      </c>
      <c r="C229" s="1" t="s">
        <v>152</v>
      </c>
      <c r="D229" s="5">
        <v>44</v>
      </c>
    </row>
    <row r="230" spans="1:4" x14ac:dyDescent="0.25">
      <c r="A230" s="8" t="s">
        <v>58</v>
      </c>
      <c r="B230" s="3" t="s">
        <v>157</v>
      </c>
      <c r="C230" s="1" t="s">
        <v>153</v>
      </c>
      <c r="D230" s="5">
        <v>17</v>
      </c>
    </row>
    <row r="231" spans="1:4" x14ac:dyDescent="0.25">
      <c r="A231" s="8" t="s">
        <v>58</v>
      </c>
      <c r="B231" s="3" t="s">
        <v>157</v>
      </c>
      <c r="C231" s="1" t="s">
        <v>154</v>
      </c>
      <c r="D231" s="5">
        <v>61</v>
      </c>
    </row>
    <row r="232" spans="1:4" x14ac:dyDescent="0.25">
      <c r="A232" s="8" t="s">
        <v>59</v>
      </c>
      <c r="B232" s="3" t="s">
        <v>151</v>
      </c>
      <c r="C232" s="1" t="s">
        <v>152</v>
      </c>
      <c r="D232" s="5">
        <v>9</v>
      </c>
    </row>
    <row r="233" spans="1:4" x14ac:dyDescent="0.25">
      <c r="A233" s="8" t="s">
        <v>59</v>
      </c>
      <c r="B233" s="3" t="s">
        <v>151</v>
      </c>
      <c r="C233" s="1" t="s">
        <v>153</v>
      </c>
      <c r="D233" s="5">
        <v>14</v>
      </c>
    </row>
    <row r="234" spans="1:4" x14ac:dyDescent="0.25">
      <c r="A234" s="8" t="s">
        <v>59</v>
      </c>
      <c r="B234" s="3" t="s">
        <v>151</v>
      </c>
      <c r="C234" s="1" t="s">
        <v>154</v>
      </c>
      <c r="D234" s="5">
        <v>23</v>
      </c>
    </row>
    <row r="235" spans="1:4" x14ac:dyDescent="0.25">
      <c r="A235" s="8" t="s">
        <v>59</v>
      </c>
      <c r="B235" s="3" t="s">
        <v>155</v>
      </c>
      <c r="C235" s="1" t="s">
        <v>152</v>
      </c>
      <c r="D235" s="5">
        <v>182</v>
      </c>
    </row>
    <row r="236" spans="1:4" x14ac:dyDescent="0.25">
      <c r="A236" s="8" t="s">
        <v>59</v>
      </c>
      <c r="B236" s="3" t="s">
        <v>155</v>
      </c>
      <c r="C236" s="1" t="s">
        <v>153</v>
      </c>
      <c r="D236" s="5">
        <v>63</v>
      </c>
    </row>
    <row r="237" spans="1:4" x14ac:dyDescent="0.25">
      <c r="A237" s="8" t="s">
        <v>59</v>
      </c>
      <c r="B237" s="3" t="s">
        <v>155</v>
      </c>
      <c r="C237" s="1" t="s">
        <v>154</v>
      </c>
      <c r="D237" s="5">
        <v>245</v>
      </c>
    </row>
    <row r="238" spans="1:4" x14ac:dyDescent="0.25">
      <c r="A238" s="8" t="s">
        <v>59</v>
      </c>
      <c r="B238" s="3" t="s">
        <v>156</v>
      </c>
      <c r="C238" s="1" t="s">
        <v>152</v>
      </c>
      <c r="D238" s="5">
        <v>83</v>
      </c>
    </row>
    <row r="239" spans="1:4" x14ac:dyDescent="0.25">
      <c r="A239" s="8" t="s">
        <v>59</v>
      </c>
      <c r="B239" s="3" t="s">
        <v>156</v>
      </c>
      <c r="C239" s="1" t="s">
        <v>153</v>
      </c>
      <c r="D239" s="5">
        <v>33</v>
      </c>
    </row>
    <row r="240" spans="1:4" x14ac:dyDescent="0.25">
      <c r="A240" s="8" t="s">
        <v>59</v>
      </c>
      <c r="B240" s="3" t="s">
        <v>156</v>
      </c>
      <c r="C240" s="1" t="s">
        <v>154</v>
      </c>
      <c r="D240" s="5">
        <v>116</v>
      </c>
    </row>
    <row r="241" spans="1:4" x14ac:dyDescent="0.25">
      <c r="A241" s="8" t="s">
        <v>59</v>
      </c>
      <c r="B241" s="3" t="s">
        <v>157</v>
      </c>
      <c r="C241" s="1" t="s">
        <v>152</v>
      </c>
      <c r="D241" s="5">
        <v>44</v>
      </c>
    </row>
    <row r="242" spans="1:4" x14ac:dyDescent="0.25">
      <c r="A242" s="8" t="s">
        <v>59</v>
      </c>
      <c r="B242" s="3" t="s">
        <v>157</v>
      </c>
      <c r="C242" s="1" t="s">
        <v>153</v>
      </c>
      <c r="D242" s="5">
        <v>24</v>
      </c>
    </row>
    <row r="243" spans="1:4" x14ac:dyDescent="0.25">
      <c r="A243" s="8" t="s">
        <v>59</v>
      </c>
      <c r="B243" s="3" t="s">
        <v>157</v>
      </c>
      <c r="C243" s="1" t="s">
        <v>154</v>
      </c>
      <c r="D243" s="5">
        <v>68</v>
      </c>
    </row>
    <row r="244" spans="1:4" x14ac:dyDescent="0.25">
      <c r="A244" s="8" t="s">
        <v>60</v>
      </c>
      <c r="B244" s="3" t="s">
        <v>151</v>
      </c>
      <c r="C244" s="1" t="s">
        <v>152</v>
      </c>
      <c r="D244" s="5">
        <v>9</v>
      </c>
    </row>
    <row r="245" spans="1:4" x14ac:dyDescent="0.25">
      <c r="A245" s="8" t="s">
        <v>60</v>
      </c>
      <c r="B245" s="3" t="s">
        <v>151</v>
      </c>
      <c r="C245" s="1" t="s">
        <v>153</v>
      </c>
      <c r="D245" s="5">
        <v>10</v>
      </c>
    </row>
    <row r="246" spans="1:4" x14ac:dyDescent="0.25">
      <c r="A246" s="8" t="s">
        <v>60</v>
      </c>
      <c r="B246" s="3" t="s">
        <v>151</v>
      </c>
      <c r="C246" s="1" t="s">
        <v>154</v>
      </c>
      <c r="D246" s="5">
        <v>19</v>
      </c>
    </row>
    <row r="247" spans="1:4" x14ac:dyDescent="0.25">
      <c r="A247" s="8" t="s">
        <v>60</v>
      </c>
      <c r="B247" s="3" t="s">
        <v>155</v>
      </c>
      <c r="C247" s="1" t="s">
        <v>152</v>
      </c>
      <c r="D247" s="5">
        <v>202</v>
      </c>
    </row>
    <row r="248" spans="1:4" x14ac:dyDescent="0.25">
      <c r="A248" s="8" t="s">
        <v>60</v>
      </c>
      <c r="B248" s="3" t="s">
        <v>155</v>
      </c>
      <c r="C248" s="1" t="s">
        <v>153</v>
      </c>
      <c r="D248" s="5">
        <v>46</v>
      </c>
    </row>
    <row r="249" spans="1:4" x14ac:dyDescent="0.25">
      <c r="A249" s="8" t="s">
        <v>60</v>
      </c>
      <c r="B249" s="3" t="s">
        <v>155</v>
      </c>
      <c r="C249" s="1" t="s">
        <v>154</v>
      </c>
      <c r="D249" s="5">
        <v>248</v>
      </c>
    </row>
    <row r="250" spans="1:4" x14ac:dyDescent="0.25">
      <c r="A250" s="8" t="s">
        <v>60</v>
      </c>
      <c r="B250" s="3" t="s">
        <v>156</v>
      </c>
      <c r="C250" s="1" t="s">
        <v>152</v>
      </c>
      <c r="D250" s="5">
        <v>92</v>
      </c>
    </row>
    <row r="251" spans="1:4" x14ac:dyDescent="0.25">
      <c r="A251" s="8" t="s">
        <v>60</v>
      </c>
      <c r="B251" s="3" t="s">
        <v>156</v>
      </c>
      <c r="C251" s="1" t="s">
        <v>153</v>
      </c>
      <c r="D251" s="5">
        <v>46</v>
      </c>
    </row>
    <row r="252" spans="1:4" x14ac:dyDescent="0.25">
      <c r="A252" s="8" t="s">
        <v>60</v>
      </c>
      <c r="B252" s="3" t="s">
        <v>156</v>
      </c>
      <c r="C252" s="1" t="s">
        <v>154</v>
      </c>
      <c r="D252" s="5">
        <v>138</v>
      </c>
    </row>
    <row r="253" spans="1:4" x14ac:dyDescent="0.25">
      <c r="A253" s="8" t="s">
        <v>60</v>
      </c>
      <c r="B253" s="3" t="s">
        <v>157</v>
      </c>
      <c r="C253" s="1" t="s">
        <v>152</v>
      </c>
      <c r="D253" s="5">
        <v>43</v>
      </c>
    </row>
    <row r="254" spans="1:4" x14ac:dyDescent="0.25">
      <c r="A254" s="8" t="s">
        <v>60</v>
      </c>
      <c r="B254" s="3" t="s">
        <v>157</v>
      </c>
      <c r="C254" s="1" t="s">
        <v>153</v>
      </c>
      <c r="D254" s="5">
        <v>24</v>
      </c>
    </row>
    <row r="255" spans="1:4" x14ac:dyDescent="0.25">
      <c r="A255" s="8" t="s">
        <v>60</v>
      </c>
      <c r="B255" s="3" t="s">
        <v>157</v>
      </c>
      <c r="C255" s="1" t="s">
        <v>154</v>
      </c>
      <c r="D255" s="5">
        <v>67</v>
      </c>
    </row>
    <row r="256" spans="1:4" x14ac:dyDescent="0.25">
      <c r="A256" s="8" t="s">
        <v>61</v>
      </c>
      <c r="B256" s="3" t="s">
        <v>151</v>
      </c>
      <c r="C256" s="1" t="s">
        <v>152</v>
      </c>
      <c r="D256" s="5">
        <v>6</v>
      </c>
    </row>
    <row r="257" spans="1:4" x14ac:dyDescent="0.25">
      <c r="A257" s="8" t="s">
        <v>61</v>
      </c>
      <c r="B257" s="3" t="s">
        <v>151</v>
      </c>
      <c r="C257" s="1" t="s">
        <v>153</v>
      </c>
      <c r="D257" s="5">
        <v>27</v>
      </c>
    </row>
    <row r="258" spans="1:4" x14ac:dyDescent="0.25">
      <c r="A258" s="8" t="s">
        <v>61</v>
      </c>
      <c r="B258" s="3" t="s">
        <v>151</v>
      </c>
      <c r="C258" s="1" t="s">
        <v>154</v>
      </c>
      <c r="D258" s="5">
        <v>33</v>
      </c>
    </row>
    <row r="259" spans="1:4" x14ac:dyDescent="0.25">
      <c r="A259" s="8" t="s">
        <v>61</v>
      </c>
      <c r="B259" s="3" t="s">
        <v>155</v>
      </c>
      <c r="C259" s="1" t="s">
        <v>152</v>
      </c>
      <c r="D259" s="5">
        <v>208</v>
      </c>
    </row>
    <row r="260" spans="1:4" x14ac:dyDescent="0.25">
      <c r="A260" s="8" t="s">
        <v>61</v>
      </c>
      <c r="B260" s="3" t="s">
        <v>155</v>
      </c>
      <c r="C260" s="1" t="s">
        <v>153</v>
      </c>
      <c r="D260" s="5">
        <v>49</v>
      </c>
    </row>
    <row r="261" spans="1:4" x14ac:dyDescent="0.25">
      <c r="A261" s="8" t="s">
        <v>61</v>
      </c>
      <c r="B261" s="3" t="s">
        <v>155</v>
      </c>
      <c r="C261" s="1" t="s">
        <v>154</v>
      </c>
      <c r="D261" s="5">
        <v>257</v>
      </c>
    </row>
    <row r="262" spans="1:4" x14ac:dyDescent="0.25">
      <c r="A262" s="8" t="s">
        <v>61</v>
      </c>
      <c r="B262" s="3" t="s">
        <v>156</v>
      </c>
      <c r="C262" s="1" t="s">
        <v>152</v>
      </c>
      <c r="D262" s="5">
        <v>115</v>
      </c>
    </row>
    <row r="263" spans="1:4" x14ac:dyDescent="0.25">
      <c r="A263" s="8" t="s">
        <v>61</v>
      </c>
      <c r="B263" s="3" t="s">
        <v>156</v>
      </c>
      <c r="C263" s="1" t="s">
        <v>153</v>
      </c>
      <c r="D263" s="5">
        <v>29</v>
      </c>
    </row>
    <row r="264" spans="1:4" x14ac:dyDescent="0.25">
      <c r="A264" s="8" t="s">
        <v>61</v>
      </c>
      <c r="B264" s="3" t="s">
        <v>156</v>
      </c>
      <c r="C264" s="1" t="s">
        <v>154</v>
      </c>
      <c r="D264" s="5">
        <v>144</v>
      </c>
    </row>
    <row r="265" spans="1:4" x14ac:dyDescent="0.25">
      <c r="A265" s="8" t="s">
        <v>61</v>
      </c>
      <c r="B265" s="3" t="s">
        <v>157</v>
      </c>
      <c r="C265" s="1" t="s">
        <v>152</v>
      </c>
      <c r="D265" s="5">
        <v>48</v>
      </c>
    </row>
    <row r="266" spans="1:4" x14ac:dyDescent="0.25">
      <c r="A266" s="8" t="s">
        <v>61</v>
      </c>
      <c r="B266" s="3" t="s">
        <v>157</v>
      </c>
      <c r="C266" s="1" t="s">
        <v>153</v>
      </c>
      <c r="D266" s="5">
        <v>10</v>
      </c>
    </row>
    <row r="267" spans="1:4" x14ac:dyDescent="0.25">
      <c r="A267" s="8" t="s">
        <v>61</v>
      </c>
      <c r="B267" s="3" t="s">
        <v>157</v>
      </c>
      <c r="C267" s="1" t="s">
        <v>154</v>
      </c>
      <c r="D267" s="5">
        <v>58</v>
      </c>
    </row>
    <row r="268" spans="1:4" x14ac:dyDescent="0.25">
      <c r="A268" s="8" t="s">
        <v>62</v>
      </c>
      <c r="B268" s="3" t="s">
        <v>151</v>
      </c>
      <c r="C268" s="1" t="s">
        <v>152</v>
      </c>
      <c r="D268" s="5">
        <v>12</v>
      </c>
    </row>
    <row r="269" spans="1:4" x14ac:dyDescent="0.25">
      <c r="A269" s="8" t="s">
        <v>62</v>
      </c>
      <c r="B269" s="3" t="s">
        <v>151</v>
      </c>
      <c r="C269" s="1" t="s">
        <v>153</v>
      </c>
      <c r="D269" s="5">
        <v>10</v>
      </c>
    </row>
    <row r="270" spans="1:4" x14ac:dyDescent="0.25">
      <c r="A270" s="8" t="s">
        <v>62</v>
      </c>
      <c r="B270" s="3" t="s">
        <v>151</v>
      </c>
      <c r="C270" s="1" t="s">
        <v>154</v>
      </c>
      <c r="D270" s="5">
        <v>22</v>
      </c>
    </row>
    <row r="271" spans="1:4" x14ac:dyDescent="0.25">
      <c r="A271" s="8" t="s">
        <v>62</v>
      </c>
      <c r="B271" s="3" t="s">
        <v>155</v>
      </c>
      <c r="C271" s="1" t="s">
        <v>152</v>
      </c>
      <c r="D271" s="5">
        <v>279</v>
      </c>
    </row>
    <row r="272" spans="1:4" x14ac:dyDescent="0.25">
      <c r="A272" s="8" t="s">
        <v>62</v>
      </c>
      <c r="B272" s="3" t="s">
        <v>155</v>
      </c>
      <c r="C272" s="1" t="s">
        <v>153</v>
      </c>
      <c r="D272" s="5">
        <v>49</v>
      </c>
    </row>
    <row r="273" spans="1:4" x14ac:dyDescent="0.25">
      <c r="A273" s="8" t="s">
        <v>62</v>
      </c>
      <c r="B273" s="3" t="s">
        <v>155</v>
      </c>
      <c r="C273" s="1" t="s">
        <v>154</v>
      </c>
      <c r="D273" s="5">
        <v>328</v>
      </c>
    </row>
    <row r="274" spans="1:4" x14ac:dyDescent="0.25">
      <c r="A274" s="8" t="s">
        <v>62</v>
      </c>
      <c r="B274" s="3" t="s">
        <v>156</v>
      </c>
      <c r="C274" s="1" t="s">
        <v>152</v>
      </c>
      <c r="D274" s="5">
        <v>107</v>
      </c>
    </row>
    <row r="275" spans="1:4" x14ac:dyDescent="0.25">
      <c r="A275" s="8" t="s">
        <v>62</v>
      </c>
      <c r="B275" s="3" t="s">
        <v>156</v>
      </c>
      <c r="C275" s="1" t="s">
        <v>153</v>
      </c>
      <c r="D275" s="5">
        <v>45</v>
      </c>
    </row>
    <row r="276" spans="1:4" x14ac:dyDescent="0.25">
      <c r="A276" s="8" t="s">
        <v>62</v>
      </c>
      <c r="B276" s="3" t="s">
        <v>156</v>
      </c>
      <c r="C276" s="1" t="s">
        <v>154</v>
      </c>
      <c r="D276" s="5">
        <v>152</v>
      </c>
    </row>
    <row r="277" spans="1:4" x14ac:dyDescent="0.25">
      <c r="A277" s="8" t="s">
        <v>62</v>
      </c>
      <c r="B277" s="3" t="s">
        <v>157</v>
      </c>
      <c r="C277" s="1" t="s">
        <v>152</v>
      </c>
      <c r="D277" s="5">
        <v>45</v>
      </c>
    </row>
    <row r="278" spans="1:4" x14ac:dyDescent="0.25">
      <c r="A278" s="8" t="s">
        <v>62</v>
      </c>
      <c r="B278" s="3" t="s">
        <v>157</v>
      </c>
      <c r="C278" s="1" t="s">
        <v>153</v>
      </c>
      <c r="D278" s="5">
        <v>37</v>
      </c>
    </row>
    <row r="279" spans="1:4" x14ac:dyDescent="0.25">
      <c r="A279" s="8" t="s">
        <v>62</v>
      </c>
      <c r="B279" s="3" t="s">
        <v>157</v>
      </c>
      <c r="C279" s="1" t="s">
        <v>154</v>
      </c>
      <c r="D279" s="5">
        <v>82</v>
      </c>
    </row>
    <row r="280" spans="1:4" x14ac:dyDescent="0.25">
      <c r="A280" s="8"/>
    </row>
    <row r="281" spans="1:4" x14ac:dyDescent="0.25">
      <c r="A281" s="8"/>
    </row>
    <row r="282" spans="1:4" x14ac:dyDescent="0.25">
      <c r="A282" s="8"/>
    </row>
    <row r="283" spans="1:4" x14ac:dyDescent="0.25">
      <c r="A283" s="8"/>
    </row>
    <row r="284" spans="1:4" x14ac:dyDescent="0.25">
      <c r="A284" s="8"/>
    </row>
    <row r="285" spans="1:4" x14ac:dyDescent="0.25">
      <c r="A285" s="8"/>
    </row>
    <row r="286" spans="1:4" x14ac:dyDescent="0.25">
      <c r="A286" s="8"/>
    </row>
    <row r="287" spans="1:4" x14ac:dyDescent="0.25">
      <c r="A287" s="8"/>
    </row>
    <row r="288" spans="1:4"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54296875" defaultRowHeight="15" x14ac:dyDescent="0.25"/>
  <cols>
    <col min="1" max="1" width="8.08984375" customWidth="1"/>
    <col min="2" max="2" width="16.6328125" customWidth="1"/>
    <col min="3" max="3" width="27.453125" customWidth="1"/>
  </cols>
  <sheetData>
    <row r="1" spans="1:3" ht="21" x14ac:dyDescent="0.4">
      <c r="A1" s="28" t="s">
        <v>320</v>
      </c>
    </row>
    <row r="2" spans="1:3" x14ac:dyDescent="0.25">
      <c r="A2" s="8" t="s">
        <v>5</v>
      </c>
    </row>
    <row r="3" spans="1:3" ht="19.2" customHeight="1" x14ac:dyDescent="0.3">
      <c r="A3" s="9" t="s">
        <v>38</v>
      </c>
      <c r="B3" s="7" t="s">
        <v>158</v>
      </c>
      <c r="C3" s="6" t="s">
        <v>159</v>
      </c>
    </row>
    <row r="4" spans="1:3" x14ac:dyDescent="0.25">
      <c r="A4" s="8" t="s">
        <v>40</v>
      </c>
      <c r="B4" s="1" t="s">
        <v>160</v>
      </c>
      <c r="C4" s="5" t="s">
        <v>161</v>
      </c>
    </row>
    <row r="5" spans="1:3" x14ac:dyDescent="0.25">
      <c r="A5" s="8" t="s">
        <v>40</v>
      </c>
      <c r="B5" s="1" t="s">
        <v>162</v>
      </c>
      <c r="C5" s="5" t="s">
        <v>163</v>
      </c>
    </row>
    <row r="6" spans="1:3" x14ac:dyDescent="0.25">
      <c r="A6" s="8" t="s">
        <v>40</v>
      </c>
      <c r="B6" s="1" t="s">
        <v>164</v>
      </c>
      <c r="C6" s="5" t="s">
        <v>165</v>
      </c>
    </row>
    <row r="7" spans="1:3" x14ac:dyDescent="0.25">
      <c r="A7" s="8" t="s">
        <v>40</v>
      </c>
      <c r="B7" s="1" t="s">
        <v>166</v>
      </c>
      <c r="C7" s="5" t="s">
        <v>167</v>
      </c>
    </row>
    <row r="8" spans="1:3" x14ac:dyDescent="0.25">
      <c r="A8" s="8" t="s">
        <v>41</v>
      </c>
      <c r="B8" s="1" t="s">
        <v>160</v>
      </c>
      <c r="C8" s="5" t="s">
        <v>168</v>
      </c>
    </row>
    <row r="9" spans="1:3" x14ac:dyDescent="0.25">
      <c r="A9" s="8" t="s">
        <v>41</v>
      </c>
      <c r="B9" s="1" t="s">
        <v>162</v>
      </c>
      <c r="C9" s="5" t="s">
        <v>169</v>
      </c>
    </row>
    <row r="10" spans="1:3" x14ac:dyDescent="0.25">
      <c r="A10" s="8" t="s">
        <v>41</v>
      </c>
      <c r="B10" s="1" t="s">
        <v>164</v>
      </c>
      <c r="C10" s="5" t="s">
        <v>143</v>
      </c>
    </row>
    <row r="11" spans="1:3" x14ac:dyDescent="0.25">
      <c r="A11" s="8" t="s">
        <v>41</v>
      </c>
      <c r="B11" s="1" t="s">
        <v>166</v>
      </c>
      <c r="C11" s="5" t="s">
        <v>170</v>
      </c>
    </row>
    <row r="12" spans="1:3" x14ac:dyDescent="0.25">
      <c r="A12" s="8" t="s">
        <v>42</v>
      </c>
      <c r="B12" s="1" t="s">
        <v>160</v>
      </c>
      <c r="C12" s="5" t="s">
        <v>171</v>
      </c>
    </row>
    <row r="13" spans="1:3" x14ac:dyDescent="0.25">
      <c r="A13" s="8" t="s">
        <v>42</v>
      </c>
      <c r="B13" s="1" t="s">
        <v>162</v>
      </c>
      <c r="C13" s="5" t="s">
        <v>172</v>
      </c>
    </row>
    <row r="14" spans="1:3" x14ac:dyDescent="0.25">
      <c r="A14" s="8" t="s">
        <v>42</v>
      </c>
      <c r="B14" s="1" t="s">
        <v>164</v>
      </c>
      <c r="C14" s="5" t="s">
        <v>76</v>
      </c>
    </row>
    <row r="15" spans="1:3" x14ac:dyDescent="0.25">
      <c r="A15" s="8" t="s">
        <v>42</v>
      </c>
      <c r="B15" s="1" t="s">
        <v>166</v>
      </c>
      <c r="C15" s="5" t="s">
        <v>171</v>
      </c>
    </row>
    <row r="16" spans="1:3" x14ac:dyDescent="0.25">
      <c r="A16" s="8" t="s">
        <v>43</v>
      </c>
      <c r="B16" s="1" t="s">
        <v>160</v>
      </c>
      <c r="C16" s="5" t="s">
        <v>173</v>
      </c>
    </row>
    <row r="17" spans="1:3" x14ac:dyDescent="0.25">
      <c r="A17" s="8" t="s">
        <v>43</v>
      </c>
      <c r="B17" s="1" t="s">
        <v>162</v>
      </c>
      <c r="C17" s="5" t="s">
        <v>174</v>
      </c>
    </row>
    <row r="18" spans="1:3" x14ac:dyDescent="0.25">
      <c r="A18" s="8" t="s">
        <v>43</v>
      </c>
      <c r="B18" s="1" t="s">
        <v>164</v>
      </c>
      <c r="C18" s="5" t="s">
        <v>175</v>
      </c>
    </row>
    <row r="19" spans="1:3" x14ac:dyDescent="0.25">
      <c r="A19" s="8" t="s">
        <v>43</v>
      </c>
      <c r="B19" s="1" t="s">
        <v>166</v>
      </c>
      <c r="C19" s="5" t="s">
        <v>176</v>
      </c>
    </row>
    <row r="20" spans="1:3" x14ac:dyDescent="0.25">
      <c r="A20" s="8" t="s">
        <v>44</v>
      </c>
      <c r="B20" s="1" t="s">
        <v>160</v>
      </c>
      <c r="C20" s="5" t="s">
        <v>177</v>
      </c>
    </row>
    <row r="21" spans="1:3" x14ac:dyDescent="0.25">
      <c r="A21" s="8" t="s">
        <v>44</v>
      </c>
      <c r="B21" s="1" t="s">
        <v>162</v>
      </c>
      <c r="C21" s="5" t="s">
        <v>178</v>
      </c>
    </row>
    <row r="22" spans="1:3" x14ac:dyDescent="0.25">
      <c r="A22" s="8" t="s">
        <v>44</v>
      </c>
      <c r="B22" s="1" t="s">
        <v>164</v>
      </c>
      <c r="C22" s="5" t="s">
        <v>175</v>
      </c>
    </row>
    <row r="23" spans="1:3" x14ac:dyDescent="0.25">
      <c r="A23" s="8" t="s">
        <v>44</v>
      </c>
      <c r="B23" s="1" t="s">
        <v>166</v>
      </c>
      <c r="C23" s="5" t="s">
        <v>179</v>
      </c>
    </row>
    <row r="24" spans="1:3" x14ac:dyDescent="0.25">
      <c r="A24" s="8" t="s">
        <v>45</v>
      </c>
      <c r="B24" s="1" t="s">
        <v>160</v>
      </c>
      <c r="C24" s="5" t="s">
        <v>180</v>
      </c>
    </row>
    <row r="25" spans="1:3" x14ac:dyDescent="0.25">
      <c r="A25" s="8" t="s">
        <v>45</v>
      </c>
      <c r="B25" s="1" t="s">
        <v>162</v>
      </c>
      <c r="C25" s="5" t="s">
        <v>181</v>
      </c>
    </row>
    <row r="26" spans="1:3" x14ac:dyDescent="0.25">
      <c r="A26" s="8" t="s">
        <v>45</v>
      </c>
      <c r="B26" s="1" t="s">
        <v>164</v>
      </c>
      <c r="C26" s="5" t="s">
        <v>182</v>
      </c>
    </row>
    <row r="27" spans="1:3" x14ac:dyDescent="0.25">
      <c r="A27" s="8" t="s">
        <v>45</v>
      </c>
      <c r="B27" s="1" t="s">
        <v>166</v>
      </c>
      <c r="C27" s="5" t="s">
        <v>183</v>
      </c>
    </row>
    <row r="28" spans="1:3" x14ac:dyDescent="0.25">
      <c r="A28" s="8" t="s">
        <v>46</v>
      </c>
      <c r="B28" s="1" t="s">
        <v>160</v>
      </c>
      <c r="C28" s="5" t="s">
        <v>184</v>
      </c>
    </row>
    <row r="29" spans="1:3" x14ac:dyDescent="0.25">
      <c r="A29" s="8" t="s">
        <v>46</v>
      </c>
      <c r="B29" s="1" t="s">
        <v>162</v>
      </c>
      <c r="C29" s="5" t="s">
        <v>185</v>
      </c>
    </row>
    <row r="30" spans="1:3" x14ac:dyDescent="0.25">
      <c r="A30" s="8" t="s">
        <v>46</v>
      </c>
      <c r="B30" s="1" t="s">
        <v>164</v>
      </c>
      <c r="C30" s="5" t="s">
        <v>186</v>
      </c>
    </row>
    <row r="31" spans="1:3" x14ac:dyDescent="0.25">
      <c r="A31" s="8" t="s">
        <v>46</v>
      </c>
      <c r="B31" s="1" t="s">
        <v>166</v>
      </c>
      <c r="C31" s="5" t="s">
        <v>187</v>
      </c>
    </row>
    <row r="32" spans="1:3" x14ac:dyDescent="0.25">
      <c r="A32" s="8" t="s">
        <v>47</v>
      </c>
      <c r="B32" s="1" t="s">
        <v>160</v>
      </c>
      <c r="C32" s="5" t="s">
        <v>188</v>
      </c>
    </row>
    <row r="33" spans="1:3" x14ac:dyDescent="0.25">
      <c r="A33" s="8" t="s">
        <v>47</v>
      </c>
      <c r="B33" s="1" t="s">
        <v>162</v>
      </c>
      <c r="C33" s="5" t="s">
        <v>189</v>
      </c>
    </row>
    <row r="34" spans="1:3" x14ac:dyDescent="0.25">
      <c r="A34" s="8" t="s">
        <v>47</v>
      </c>
      <c r="B34" s="1" t="s">
        <v>164</v>
      </c>
      <c r="C34" s="5" t="s">
        <v>190</v>
      </c>
    </row>
    <row r="35" spans="1:3" x14ac:dyDescent="0.25">
      <c r="A35" s="8" t="s">
        <v>47</v>
      </c>
      <c r="B35" s="1" t="s">
        <v>166</v>
      </c>
      <c r="C35" s="5" t="s">
        <v>191</v>
      </c>
    </row>
    <row r="36" spans="1:3" x14ac:dyDescent="0.25">
      <c r="A36" s="8" t="s">
        <v>48</v>
      </c>
      <c r="B36" s="1" t="s">
        <v>160</v>
      </c>
      <c r="C36" s="5" t="s">
        <v>192</v>
      </c>
    </row>
    <row r="37" spans="1:3" x14ac:dyDescent="0.25">
      <c r="A37" s="8" t="s">
        <v>48</v>
      </c>
      <c r="B37" s="1" t="s">
        <v>162</v>
      </c>
      <c r="C37" s="5" t="s">
        <v>193</v>
      </c>
    </row>
    <row r="38" spans="1:3" x14ac:dyDescent="0.25">
      <c r="A38" s="8" t="s">
        <v>48</v>
      </c>
      <c r="B38" s="1" t="s">
        <v>164</v>
      </c>
      <c r="C38" s="5" t="s">
        <v>141</v>
      </c>
    </row>
    <row r="39" spans="1:3" x14ac:dyDescent="0.25">
      <c r="A39" s="8" t="s">
        <v>48</v>
      </c>
      <c r="B39" s="1" t="s">
        <v>166</v>
      </c>
      <c r="C39" s="5" t="s">
        <v>194</v>
      </c>
    </row>
    <row r="40" spans="1:3" x14ac:dyDescent="0.25">
      <c r="A40" s="8" t="s">
        <v>49</v>
      </c>
      <c r="B40" s="1" t="s">
        <v>160</v>
      </c>
      <c r="C40" s="5" t="s">
        <v>195</v>
      </c>
    </row>
    <row r="41" spans="1:3" x14ac:dyDescent="0.25">
      <c r="A41" s="8" t="s">
        <v>49</v>
      </c>
      <c r="B41" s="1" t="s">
        <v>162</v>
      </c>
      <c r="C41" s="5" t="s">
        <v>196</v>
      </c>
    </row>
    <row r="42" spans="1:3" x14ac:dyDescent="0.25">
      <c r="A42" s="8" t="s">
        <v>49</v>
      </c>
      <c r="B42" s="1" t="s">
        <v>164</v>
      </c>
      <c r="C42" s="5" t="s">
        <v>190</v>
      </c>
    </row>
    <row r="43" spans="1:3" x14ac:dyDescent="0.25">
      <c r="A43" s="8" t="s">
        <v>49</v>
      </c>
      <c r="B43" s="1" t="s">
        <v>166</v>
      </c>
      <c r="C43" s="5" t="s">
        <v>197</v>
      </c>
    </row>
    <row r="44" spans="1:3" x14ac:dyDescent="0.25">
      <c r="A44" s="8" t="s">
        <v>50</v>
      </c>
      <c r="B44" s="1" t="s">
        <v>160</v>
      </c>
      <c r="C44" s="5" t="s">
        <v>198</v>
      </c>
    </row>
    <row r="45" spans="1:3" x14ac:dyDescent="0.25">
      <c r="A45" s="8" t="s">
        <v>50</v>
      </c>
      <c r="B45" s="1" t="s">
        <v>162</v>
      </c>
      <c r="C45" s="5" t="s">
        <v>199</v>
      </c>
    </row>
    <row r="46" spans="1:3" x14ac:dyDescent="0.25">
      <c r="A46" s="8" t="s">
        <v>50</v>
      </c>
      <c r="B46" s="1" t="s">
        <v>164</v>
      </c>
      <c r="C46" s="5" t="s">
        <v>200</v>
      </c>
    </row>
    <row r="47" spans="1:3" x14ac:dyDescent="0.25">
      <c r="A47" s="8" t="s">
        <v>50</v>
      </c>
      <c r="B47" s="1" t="s">
        <v>166</v>
      </c>
      <c r="C47" s="5" t="s">
        <v>193</v>
      </c>
    </row>
    <row r="48" spans="1:3" x14ac:dyDescent="0.25">
      <c r="A48" s="8" t="s">
        <v>51</v>
      </c>
      <c r="B48" s="1" t="s">
        <v>160</v>
      </c>
      <c r="C48" s="5" t="s">
        <v>201</v>
      </c>
    </row>
    <row r="49" spans="1:3" x14ac:dyDescent="0.25">
      <c r="A49" s="8" t="s">
        <v>51</v>
      </c>
      <c r="B49" s="1" t="s">
        <v>162</v>
      </c>
      <c r="C49" s="5" t="s">
        <v>202</v>
      </c>
    </row>
    <row r="50" spans="1:3" x14ac:dyDescent="0.25">
      <c r="A50" s="8" t="s">
        <v>51</v>
      </c>
      <c r="B50" s="1" t="s">
        <v>164</v>
      </c>
      <c r="C50" s="5" t="s">
        <v>203</v>
      </c>
    </row>
    <row r="51" spans="1:3" x14ac:dyDescent="0.25">
      <c r="A51" s="8" t="s">
        <v>51</v>
      </c>
      <c r="B51" s="1" t="s">
        <v>166</v>
      </c>
      <c r="C51" s="5" t="s">
        <v>204</v>
      </c>
    </row>
    <row r="52" spans="1:3" x14ac:dyDescent="0.25">
      <c r="A52" s="8" t="s">
        <v>52</v>
      </c>
      <c r="B52" s="1" t="s">
        <v>160</v>
      </c>
      <c r="C52" s="5" t="s">
        <v>205</v>
      </c>
    </row>
    <row r="53" spans="1:3" x14ac:dyDescent="0.25">
      <c r="A53" s="8" t="s">
        <v>52</v>
      </c>
      <c r="B53" s="1" t="s">
        <v>162</v>
      </c>
      <c r="C53" s="5" t="s">
        <v>206</v>
      </c>
    </row>
    <row r="54" spans="1:3" x14ac:dyDescent="0.25">
      <c r="A54" s="8" t="s">
        <v>52</v>
      </c>
      <c r="B54" s="1" t="s">
        <v>164</v>
      </c>
      <c r="C54" s="5" t="s">
        <v>207</v>
      </c>
    </row>
    <row r="55" spans="1:3" x14ac:dyDescent="0.25">
      <c r="A55" s="8" t="s">
        <v>52</v>
      </c>
      <c r="B55" s="1" t="s">
        <v>166</v>
      </c>
      <c r="C55" s="5" t="s">
        <v>208</v>
      </c>
    </row>
    <row r="56" spans="1:3" x14ac:dyDescent="0.25">
      <c r="A56" s="8" t="s">
        <v>53</v>
      </c>
      <c r="B56" s="1" t="s">
        <v>160</v>
      </c>
      <c r="C56" s="5" t="s">
        <v>209</v>
      </c>
    </row>
    <row r="57" spans="1:3" x14ac:dyDescent="0.25">
      <c r="A57" s="8" t="s">
        <v>53</v>
      </c>
      <c r="B57" s="1" t="s">
        <v>162</v>
      </c>
      <c r="C57" s="5" t="s">
        <v>210</v>
      </c>
    </row>
    <row r="58" spans="1:3" x14ac:dyDescent="0.25">
      <c r="A58" s="8" t="s">
        <v>53</v>
      </c>
      <c r="B58" s="1" t="s">
        <v>164</v>
      </c>
      <c r="C58" s="5" t="s">
        <v>211</v>
      </c>
    </row>
    <row r="59" spans="1:3" x14ac:dyDescent="0.25">
      <c r="A59" s="8" t="s">
        <v>53</v>
      </c>
      <c r="B59" s="1" t="s">
        <v>166</v>
      </c>
      <c r="C59" s="5" t="s">
        <v>212</v>
      </c>
    </row>
    <row r="60" spans="1:3" x14ac:dyDescent="0.25">
      <c r="A60" s="8" t="s">
        <v>54</v>
      </c>
      <c r="B60" s="1" t="s">
        <v>160</v>
      </c>
      <c r="C60" s="5" t="s">
        <v>213</v>
      </c>
    </row>
    <row r="61" spans="1:3" x14ac:dyDescent="0.25">
      <c r="A61" s="8" t="s">
        <v>54</v>
      </c>
      <c r="B61" s="1" t="s">
        <v>162</v>
      </c>
      <c r="C61" s="5" t="s">
        <v>214</v>
      </c>
    </row>
    <row r="62" spans="1:3" x14ac:dyDescent="0.25">
      <c r="A62" s="8" t="s">
        <v>54</v>
      </c>
      <c r="B62" s="1" t="s">
        <v>164</v>
      </c>
      <c r="C62" s="5" t="s">
        <v>215</v>
      </c>
    </row>
    <row r="63" spans="1:3" x14ac:dyDescent="0.25">
      <c r="A63" s="8" t="s">
        <v>54</v>
      </c>
      <c r="B63" s="1" t="s">
        <v>166</v>
      </c>
      <c r="C63" s="5" t="s">
        <v>216</v>
      </c>
    </row>
    <row r="64" spans="1:3" x14ac:dyDescent="0.25">
      <c r="A64" s="8" t="s">
        <v>55</v>
      </c>
      <c r="B64" s="1" t="s">
        <v>160</v>
      </c>
      <c r="C64" s="5" t="s">
        <v>217</v>
      </c>
    </row>
    <row r="65" spans="1:3" x14ac:dyDescent="0.25">
      <c r="A65" s="8" t="s">
        <v>55</v>
      </c>
      <c r="B65" s="1" t="s">
        <v>162</v>
      </c>
      <c r="C65" s="5" t="s">
        <v>211</v>
      </c>
    </row>
    <row r="66" spans="1:3" x14ac:dyDescent="0.25">
      <c r="A66" s="8" t="s">
        <v>55</v>
      </c>
      <c r="B66" s="1" t="s">
        <v>164</v>
      </c>
      <c r="C66" s="5" t="s">
        <v>218</v>
      </c>
    </row>
    <row r="67" spans="1:3" x14ac:dyDescent="0.25">
      <c r="A67" s="8" t="s">
        <v>55</v>
      </c>
      <c r="B67" s="1" t="s">
        <v>166</v>
      </c>
      <c r="C67" s="5" t="s">
        <v>219</v>
      </c>
    </row>
    <row r="68" spans="1:3" x14ac:dyDescent="0.25">
      <c r="A68" s="8" t="s">
        <v>56</v>
      </c>
      <c r="B68" s="1" t="s">
        <v>160</v>
      </c>
      <c r="C68" s="5" t="s">
        <v>190</v>
      </c>
    </row>
    <row r="69" spans="1:3" x14ac:dyDescent="0.25">
      <c r="A69" s="8" t="s">
        <v>56</v>
      </c>
      <c r="B69" s="1" t="s">
        <v>162</v>
      </c>
      <c r="C69" s="5" t="s">
        <v>220</v>
      </c>
    </row>
    <row r="70" spans="1:3" x14ac:dyDescent="0.25">
      <c r="A70" s="8" t="s">
        <v>56</v>
      </c>
      <c r="B70" s="1" t="s">
        <v>164</v>
      </c>
      <c r="C70" s="5" t="s">
        <v>221</v>
      </c>
    </row>
    <row r="71" spans="1:3" x14ac:dyDescent="0.25">
      <c r="A71" s="8" t="s">
        <v>56</v>
      </c>
      <c r="B71" s="1" t="s">
        <v>166</v>
      </c>
      <c r="C71" s="5" t="s">
        <v>222</v>
      </c>
    </row>
    <row r="72" spans="1:3" x14ac:dyDescent="0.25">
      <c r="A72" s="8" t="s">
        <v>57</v>
      </c>
      <c r="B72" s="1" t="s">
        <v>160</v>
      </c>
      <c r="C72" s="5" t="s">
        <v>223</v>
      </c>
    </row>
    <row r="73" spans="1:3" x14ac:dyDescent="0.25">
      <c r="A73" s="8" t="s">
        <v>57</v>
      </c>
      <c r="B73" s="1" t="s">
        <v>162</v>
      </c>
      <c r="C73" s="5" t="s">
        <v>224</v>
      </c>
    </row>
    <row r="74" spans="1:3" x14ac:dyDescent="0.25">
      <c r="A74" s="8" t="s">
        <v>57</v>
      </c>
      <c r="B74" s="1" t="s">
        <v>164</v>
      </c>
      <c r="C74" s="5" t="s">
        <v>225</v>
      </c>
    </row>
    <row r="75" spans="1:3" x14ac:dyDescent="0.25">
      <c r="A75" s="8" t="s">
        <v>57</v>
      </c>
      <c r="B75" s="1" t="s">
        <v>166</v>
      </c>
      <c r="C75" s="5" t="s">
        <v>226</v>
      </c>
    </row>
    <row r="76" spans="1:3" x14ac:dyDescent="0.25">
      <c r="A76" s="8" t="s">
        <v>58</v>
      </c>
      <c r="B76" s="1" t="s">
        <v>160</v>
      </c>
      <c r="C76" s="5" t="s">
        <v>227</v>
      </c>
    </row>
    <row r="77" spans="1:3" x14ac:dyDescent="0.25">
      <c r="A77" s="8" t="s">
        <v>58</v>
      </c>
      <c r="B77" s="1" t="s">
        <v>162</v>
      </c>
      <c r="C77" s="5" t="s">
        <v>169</v>
      </c>
    </row>
    <row r="78" spans="1:3" x14ac:dyDescent="0.25">
      <c r="A78" s="8" t="s">
        <v>58</v>
      </c>
      <c r="B78" s="1" t="s">
        <v>164</v>
      </c>
      <c r="C78" s="5" t="s">
        <v>228</v>
      </c>
    </row>
    <row r="79" spans="1:3" x14ac:dyDescent="0.25">
      <c r="A79" s="8" t="s">
        <v>58</v>
      </c>
      <c r="B79" s="1" t="s">
        <v>166</v>
      </c>
      <c r="C79" s="5" t="s">
        <v>229</v>
      </c>
    </row>
    <row r="80" spans="1:3" x14ac:dyDescent="0.25">
      <c r="A80" s="8" t="s">
        <v>59</v>
      </c>
      <c r="B80" s="1" t="s">
        <v>160</v>
      </c>
      <c r="C80" s="5" t="s">
        <v>230</v>
      </c>
    </row>
    <row r="81" spans="1:3" x14ac:dyDescent="0.25">
      <c r="A81" s="8" t="s">
        <v>59</v>
      </c>
      <c r="B81" s="1" t="s">
        <v>162</v>
      </c>
      <c r="C81" s="5" t="s">
        <v>230</v>
      </c>
    </row>
    <row r="82" spans="1:3" x14ac:dyDescent="0.25">
      <c r="A82" s="8" t="s">
        <v>59</v>
      </c>
      <c r="B82" s="1" t="s">
        <v>164</v>
      </c>
      <c r="C82" s="5" t="s">
        <v>231</v>
      </c>
    </row>
    <row r="83" spans="1:3" x14ac:dyDescent="0.25">
      <c r="A83" s="8" t="s">
        <v>59</v>
      </c>
      <c r="B83" s="1" t="s">
        <v>166</v>
      </c>
      <c r="C83" s="5" t="s">
        <v>232</v>
      </c>
    </row>
    <row r="84" spans="1:3" x14ac:dyDescent="0.25">
      <c r="A84" s="8" t="s">
        <v>60</v>
      </c>
      <c r="B84" s="1" t="s">
        <v>160</v>
      </c>
      <c r="C84" s="5" t="s">
        <v>180</v>
      </c>
    </row>
    <row r="85" spans="1:3" x14ac:dyDescent="0.25">
      <c r="A85" s="8" t="s">
        <v>60</v>
      </c>
      <c r="B85" s="1" t="s">
        <v>162</v>
      </c>
      <c r="C85" s="5" t="s">
        <v>180</v>
      </c>
    </row>
    <row r="86" spans="1:3" x14ac:dyDescent="0.25">
      <c r="A86" s="8" t="s">
        <v>60</v>
      </c>
      <c r="B86" s="1" t="s">
        <v>164</v>
      </c>
      <c r="C86" s="5" t="s">
        <v>233</v>
      </c>
    </row>
    <row r="87" spans="1:3" x14ac:dyDescent="0.25">
      <c r="A87" s="8" t="s">
        <v>60</v>
      </c>
      <c r="B87" s="1" t="s">
        <v>166</v>
      </c>
      <c r="C87" s="5" t="s">
        <v>234</v>
      </c>
    </row>
    <row r="88" spans="1:3" x14ac:dyDescent="0.25">
      <c r="A88" s="8" t="s">
        <v>61</v>
      </c>
      <c r="B88" s="1" t="s">
        <v>160</v>
      </c>
      <c r="C88" s="5" t="s">
        <v>235</v>
      </c>
    </row>
    <row r="89" spans="1:3" x14ac:dyDescent="0.25">
      <c r="A89" s="8" t="s">
        <v>61</v>
      </c>
      <c r="B89" s="1" t="s">
        <v>162</v>
      </c>
      <c r="C89" s="5" t="s">
        <v>236</v>
      </c>
    </row>
    <row r="90" spans="1:3" x14ac:dyDescent="0.25">
      <c r="A90" s="8" t="s">
        <v>61</v>
      </c>
      <c r="B90" s="1" t="s">
        <v>164</v>
      </c>
      <c r="C90" s="5" t="s">
        <v>237</v>
      </c>
    </row>
    <row r="91" spans="1:3" x14ac:dyDescent="0.25">
      <c r="A91" s="8" t="s">
        <v>61</v>
      </c>
      <c r="B91" s="1" t="s">
        <v>166</v>
      </c>
      <c r="C91" s="5" t="s">
        <v>238</v>
      </c>
    </row>
    <row r="92" spans="1:3" x14ac:dyDescent="0.25">
      <c r="A92" s="8" t="s">
        <v>62</v>
      </c>
      <c r="B92" s="1" t="s">
        <v>160</v>
      </c>
      <c r="C92" s="5" t="s">
        <v>239</v>
      </c>
    </row>
    <row r="93" spans="1:3" x14ac:dyDescent="0.25">
      <c r="A93" s="8" t="s">
        <v>62</v>
      </c>
      <c r="B93" s="1" t="s">
        <v>162</v>
      </c>
      <c r="C93" s="5" t="s">
        <v>240</v>
      </c>
    </row>
    <row r="94" spans="1:3" x14ac:dyDescent="0.25">
      <c r="A94" s="8" t="s">
        <v>62</v>
      </c>
      <c r="B94" s="1" t="s">
        <v>164</v>
      </c>
      <c r="C94" s="5" t="s">
        <v>241</v>
      </c>
    </row>
    <row r="95" spans="1:3" x14ac:dyDescent="0.25">
      <c r="A95" s="8" t="s">
        <v>62</v>
      </c>
      <c r="B95" s="1" t="s">
        <v>166</v>
      </c>
      <c r="C95" s="5" t="s">
        <v>170</v>
      </c>
    </row>
    <row r="96" spans="1:3"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X1000"/>
  <sheetViews>
    <sheetView workbookViewId="0"/>
  </sheetViews>
  <sheetFormatPr defaultColWidth="11.54296875" defaultRowHeight="15" x14ac:dyDescent="0.25"/>
  <cols>
    <col min="1" max="1" width="7.54296875" customWidth="1"/>
    <col min="2" max="2" width="43.1796875" bestFit="1" customWidth="1"/>
    <col min="3" max="3" width="14.6328125" customWidth="1"/>
    <col min="4" max="4" width="13.90625" customWidth="1"/>
  </cols>
  <sheetData>
    <row r="1" spans="1:50" ht="21" x14ac:dyDescent="0.4">
      <c r="A1" s="10" t="s">
        <v>341</v>
      </c>
    </row>
    <row r="2" spans="1:50" x14ac:dyDescent="0.25">
      <c r="A2" s="8" t="s">
        <v>5</v>
      </c>
    </row>
    <row r="3" spans="1:50" x14ac:dyDescent="0.25">
      <c r="A3" s="13" t="s">
        <v>37</v>
      </c>
    </row>
    <row r="4" spans="1:50" ht="52.2" customHeight="1" x14ac:dyDescent="0.3">
      <c r="A4" s="9" t="s">
        <v>38</v>
      </c>
      <c r="B4" s="29" t="s">
        <v>365</v>
      </c>
      <c r="C4" s="6" t="s">
        <v>64</v>
      </c>
      <c r="D4" s="6" t="s">
        <v>65</v>
      </c>
    </row>
    <row r="5" spans="1:50" x14ac:dyDescent="0.25">
      <c r="A5" s="8" t="s">
        <v>56</v>
      </c>
      <c r="B5" s="11">
        <v>40.200000000000003</v>
      </c>
      <c r="C5" s="11">
        <v>34.9</v>
      </c>
      <c r="D5" s="11">
        <v>45.7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57</v>
      </c>
      <c r="B6" s="11">
        <v>45.1</v>
      </c>
      <c r="C6" s="11">
        <v>39.299999999999997</v>
      </c>
      <c r="D6" s="11">
        <v>51</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45.7</v>
      </c>
      <c r="C7" s="11">
        <v>40.5</v>
      </c>
      <c r="D7" s="11">
        <v>51</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41.1</v>
      </c>
      <c r="C8" s="11">
        <v>35.6</v>
      </c>
      <c r="D8" s="11">
        <v>46.9</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46.9</v>
      </c>
      <c r="C9" s="11">
        <v>41.4</v>
      </c>
      <c r="D9" s="11">
        <v>52.5</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52.6</v>
      </c>
      <c r="C10" s="11">
        <v>46.8</v>
      </c>
      <c r="D10" s="11">
        <v>58.2</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59.3</v>
      </c>
      <c r="C11" s="11">
        <v>54.2</v>
      </c>
      <c r="D11" s="11">
        <v>64.3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54296875" defaultRowHeight="15" x14ac:dyDescent="0.25"/>
  <cols>
    <col min="1" max="1" width="8.36328125" customWidth="1"/>
    <col min="2" max="2" width="16.6328125" style="8" customWidth="1"/>
    <col min="3" max="3" width="24.26953125" bestFit="1" customWidth="1"/>
  </cols>
  <sheetData>
    <row r="1" spans="1:3" ht="21" x14ac:dyDescent="0.4">
      <c r="A1" s="28" t="s">
        <v>322</v>
      </c>
    </row>
    <row r="2" spans="1:3" x14ac:dyDescent="0.25">
      <c r="A2" s="8" t="s">
        <v>5</v>
      </c>
    </row>
    <row r="3" spans="1:3" ht="23.4" customHeight="1" x14ac:dyDescent="0.3">
      <c r="A3" s="9" t="s">
        <v>38</v>
      </c>
      <c r="B3" s="4" t="s">
        <v>242</v>
      </c>
      <c r="C3" s="6" t="s">
        <v>39</v>
      </c>
    </row>
    <row r="4" spans="1:3" x14ac:dyDescent="0.25">
      <c r="A4" s="8" t="s">
        <v>52</v>
      </c>
      <c r="B4" s="3" t="s">
        <v>243</v>
      </c>
      <c r="C4" s="5">
        <v>2</v>
      </c>
    </row>
    <row r="5" spans="1:3" x14ac:dyDescent="0.25">
      <c r="A5" s="8" t="s">
        <v>52</v>
      </c>
      <c r="B5" s="3" t="s">
        <v>244</v>
      </c>
      <c r="C5" s="5">
        <v>3</v>
      </c>
    </row>
    <row r="6" spans="1:3" x14ac:dyDescent="0.25">
      <c r="A6" s="8" t="s">
        <v>52</v>
      </c>
      <c r="B6" s="3" t="s">
        <v>245</v>
      </c>
      <c r="C6" s="5">
        <v>82</v>
      </c>
    </row>
    <row r="7" spans="1:3" x14ac:dyDescent="0.25">
      <c r="A7" s="8" t="s">
        <v>52</v>
      </c>
      <c r="B7" s="3" t="s">
        <v>246</v>
      </c>
      <c r="C7" s="5">
        <v>9</v>
      </c>
    </row>
    <row r="8" spans="1:3" x14ac:dyDescent="0.25">
      <c r="A8" s="8" t="s">
        <v>52</v>
      </c>
      <c r="B8" s="3" t="s">
        <v>247</v>
      </c>
      <c r="C8" s="5">
        <v>200</v>
      </c>
    </row>
    <row r="9" spans="1:3" x14ac:dyDescent="0.25">
      <c r="A9" s="8" t="s">
        <v>53</v>
      </c>
      <c r="B9" s="3" t="s">
        <v>243</v>
      </c>
      <c r="C9" s="5">
        <v>3</v>
      </c>
    </row>
    <row r="10" spans="1:3" x14ac:dyDescent="0.25">
      <c r="A10" s="8" t="s">
        <v>53</v>
      </c>
      <c r="B10" s="3" t="s">
        <v>244</v>
      </c>
      <c r="C10" s="5">
        <v>9</v>
      </c>
    </row>
    <row r="11" spans="1:3" x14ac:dyDescent="0.25">
      <c r="A11" s="8" t="s">
        <v>53</v>
      </c>
      <c r="B11" s="3" t="s">
        <v>245</v>
      </c>
      <c r="C11" s="5">
        <v>81</v>
      </c>
    </row>
    <row r="12" spans="1:3" x14ac:dyDescent="0.25">
      <c r="A12" s="8" t="s">
        <v>53</v>
      </c>
      <c r="B12" s="3" t="s">
        <v>246</v>
      </c>
      <c r="C12" s="5">
        <v>13</v>
      </c>
    </row>
    <row r="13" spans="1:3" x14ac:dyDescent="0.25">
      <c r="A13" s="8" t="s">
        <v>53</v>
      </c>
      <c r="B13" s="3" t="s">
        <v>247</v>
      </c>
      <c r="C13" s="5">
        <v>154</v>
      </c>
    </row>
    <row r="14" spans="1:3" x14ac:dyDescent="0.25">
      <c r="A14" s="8" t="s">
        <v>54</v>
      </c>
      <c r="B14" s="3" t="s">
        <v>243</v>
      </c>
      <c r="C14" s="5">
        <v>7</v>
      </c>
    </row>
    <row r="15" spans="1:3" x14ac:dyDescent="0.25">
      <c r="A15" s="8" t="s">
        <v>54</v>
      </c>
      <c r="B15" s="3" t="s">
        <v>244</v>
      </c>
      <c r="C15" s="5">
        <v>12</v>
      </c>
    </row>
    <row r="16" spans="1:3" x14ac:dyDescent="0.25">
      <c r="A16" s="8" t="s">
        <v>54</v>
      </c>
      <c r="B16" s="3" t="s">
        <v>245</v>
      </c>
      <c r="C16" s="5">
        <v>65</v>
      </c>
    </row>
    <row r="17" spans="1:3" x14ac:dyDescent="0.25">
      <c r="A17" s="8" t="s">
        <v>54</v>
      </c>
      <c r="B17" s="3" t="s">
        <v>246</v>
      </c>
      <c r="C17" s="5">
        <v>14</v>
      </c>
    </row>
    <row r="18" spans="1:3" x14ac:dyDescent="0.25">
      <c r="A18" s="8" t="s">
        <v>54</v>
      </c>
      <c r="B18" s="3" t="s">
        <v>247</v>
      </c>
      <c r="C18" s="5">
        <v>120</v>
      </c>
    </row>
    <row r="19" spans="1:3" x14ac:dyDescent="0.25">
      <c r="A19" s="8" t="s">
        <v>55</v>
      </c>
      <c r="B19" s="3" t="s">
        <v>243</v>
      </c>
      <c r="C19" s="5">
        <v>2</v>
      </c>
    </row>
    <row r="20" spans="1:3" x14ac:dyDescent="0.25">
      <c r="A20" s="8" t="s">
        <v>55</v>
      </c>
      <c r="B20" s="3" t="s">
        <v>244</v>
      </c>
      <c r="C20" s="5">
        <v>14</v>
      </c>
    </row>
    <row r="21" spans="1:3" x14ac:dyDescent="0.25">
      <c r="A21" s="8" t="s">
        <v>55</v>
      </c>
      <c r="B21" s="3" t="s">
        <v>245</v>
      </c>
      <c r="C21" s="5">
        <v>59</v>
      </c>
    </row>
    <row r="22" spans="1:3" x14ac:dyDescent="0.25">
      <c r="A22" s="8" t="s">
        <v>55</v>
      </c>
      <c r="B22" s="3" t="s">
        <v>246</v>
      </c>
      <c r="C22" s="5">
        <v>5</v>
      </c>
    </row>
    <row r="23" spans="1:3" x14ac:dyDescent="0.25">
      <c r="A23" s="8" t="s">
        <v>55</v>
      </c>
      <c r="B23" s="3" t="s">
        <v>247</v>
      </c>
      <c r="C23" s="5">
        <v>136</v>
      </c>
    </row>
    <row r="24" spans="1:3" x14ac:dyDescent="0.25">
      <c r="A24" s="8" t="s">
        <v>56</v>
      </c>
      <c r="B24" s="3" t="s">
        <v>243</v>
      </c>
      <c r="C24" s="5">
        <v>7</v>
      </c>
    </row>
    <row r="25" spans="1:3" x14ac:dyDescent="0.25">
      <c r="A25" s="8" t="s">
        <v>56</v>
      </c>
      <c r="B25" s="3" t="s">
        <v>244</v>
      </c>
      <c r="C25" s="5">
        <v>16</v>
      </c>
    </row>
    <row r="26" spans="1:3" x14ac:dyDescent="0.25">
      <c r="A26" s="8" t="s">
        <v>56</v>
      </c>
      <c r="B26" s="3" t="s">
        <v>245</v>
      </c>
      <c r="C26" s="5">
        <v>53</v>
      </c>
    </row>
    <row r="27" spans="1:3" x14ac:dyDescent="0.25">
      <c r="A27" s="8" t="s">
        <v>56</v>
      </c>
      <c r="B27" s="3" t="s">
        <v>246</v>
      </c>
      <c r="C27" s="5">
        <v>8</v>
      </c>
    </row>
    <row r="28" spans="1:3" x14ac:dyDescent="0.25">
      <c r="A28" s="8" t="s">
        <v>56</v>
      </c>
      <c r="B28" s="3" t="s">
        <v>247</v>
      </c>
      <c r="C28" s="5">
        <v>112</v>
      </c>
    </row>
    <row r="29" spans="1:3" x14ac:dyDescent="0.25">
      <c r="A29" s="8" t="s">
        <v>57</v>
      </c>
      <c r="B29" s="3" t="s">
        <v>243</v>
      </c>
      <c r="C29" s="5">
        <v>4</v>
      </c>
    </row>
    <row r="30" spans="1:3" x14ac:dyDescent="0.25">
      <c r="A30" s="8" t="s">
        <v>57</v>
      </c>
      <c r="B30" s="3" t="s">
        <v>244</v>
      </c>
      <c r="C30" s="5">
        <v>10</v>
      </c>
    </row>
    <row r="31" spans="1:3" x14ac:dyDescent="0.25">
      <c r="A31" s="8" t="s">
        <v>57</v>
      </c>
      <c r="B31" s="3" t="s">
        <v>245</v>
      </c>
      <c r="C31" s="5">
        <v>41</v>
      </c>
    </row>
    <row r="32" spans="1:3" x14ac:dyDescent="0.25">
      <c r="A32" s="8" t="s">
        <v>57</v>
      </c>
      <c r="B32" s="3" t="s">
        <v>246</v>
      </c>
      <c r="C32" s="5">
        <v>6</v>
      </c>
    </row>
    <row r="33" spans="1:3" x14ac:dyDescent="0.25">
      <c r="A33" s="8" t="s">
        <v>57</v>
      </c>
      <c r="B33" s="3" t="s">
        <v>247</v>
      </c>
      <c r="C33" s="5">
        <v>97</v>
      </c>
    </row>
    <row r="34" spans="1:3" x14ac:dyDescent="0.25">
      <c r="A34" s="8" t="s">
        <v>58</v>
      </c>
      <c r="B34" s="3" t="s">
        <v>243</v>
      </c>
      <c r="C34" s="5">
        <v>5</v>
      </c>
    </row>
    <row r="35" spans="1:3" x14ac:dyDescent="0.25">
      <c r="A35" s="8" t="s">
        <v>58</v>
      </c>
      <c r="B35" s="3" t="s">
        <v>244</v>
      </c>
      <c r="C35" s="5">
        <v>23</v>
      </c>
    </row>
    <row r="36" spans="1:3" x14ac:dyDescent="0.25">
      <c r="A36" s="8" t="s">
        <v>58</v>
      </c>
      <c r="B36" s="3" t="s">
        <v>245</v>
      </c>
      <c r="C36" s="5">
        <v>50</v>
      </c>
    </row>
    <row r="37" spans="1:3" x14ac:dyDescent="0.25">
      <c r="A37" s="8" t="s">
        <v>58</v>
      </c>
      <c r="B37" s="3" t="s">
        <v>246</v>
      </c>
      <c r="C37" s="5">
        <v>8</v>
      </c>
    </row>
    <row r="38" spans="1:3" x14ac:dyDescent="0.25">
      <c r="A38" s="8" t="s">
        <v>58</v>
      </c>
      <c r="B38" s="3" t="s">
        <v>247</v>
      </c>
      <c r="C38" s="5">
        <v>116</v>
      </c>
    </row>
    <row r="39" spans="1:3" x14ac:dyDescent="0.25">
      <c r="A39" s="8" t="s">
        <v>59</v>
      </c>
      <c r="B39" s="3" t="s">
        <v>243</v>
      </c>
      <c r="C39" s="5">
        <v>6</v>
      </c>
    </row>
    <row r="40" spans="1:3" x14ac:dyDescent="0.25">
      <c r="A40" s="8" t="s">
        <v>59</v>
      </c>
      <c r="B40" s="3" t="s">
        <v>244</v>
      </c>
      <c r="C40" s="5">
        <v>9</v>
      </c>
    </row>
    <row r="41" spans="1:3" x14ac:dyDescent="0.25">
      <c r="A41" s="8" t="s">
        <v>59</v>
      </c>
      <c r="B41" s="3" t="s">
        <v>245</v>
      </c>
      <c r="C41" s="5">
        <v>43</v>
      </c>
    </row>
    <row r="42" spans="1:3" x14ac:dyDescent="0.25">
      <c r="A42" s="8" t="s">
        <v>59</v>
      </c>
      <c r="B42" s="3" t="s">
        <v>246</v>
      </c>
      <c r="C42" s="5">
        <v>5</v>
      </c>
    </row>
    <row r="43" spans="1:3" x14ac:dyDescent="0.25">
      <c r="A43" s="8" t="s">
        <v>59</v>
      </c>
      <c r="B43" s="3" t="s">
        <v>247</v>
      </c>
      <c r="C43" s="5">
        <v>108</v>
      </c>
    </row>
    <row r="44" spans="1:3" x14ac:dyDescent="0.25">
      <c r="A44" s="8" t="s">
        <v>60</v>
      </c>
      <c r="B44" s="3" t="s">
        <v>243</v>
      </c>
      <c r="C44" s="5">
        <v>7</v>
      </c>
    </row>
    <row r="45" spans="1:3" x14ac:dyDescent="0.25">
      <c r="A45" s="8" t="s">
        <v>60</v>
      </c>
      <c r="B45" s="3" t="s">
        <v>244</v>
      </c>
      <c r="C45" s="5">
        <v>13</v>
      </c>
    </row>
    <row r="46" spans="1:3" x14ac:dyDescent="0.25">
      <c r="A46" s="8" t="s">
        <v>60</v>
      </c>
      <c r="B46" s="3" t="s">
        <v>245</v>
      </c>
      <c r="C46" s="5">
        <v>49</v>
      </c>
    </row>
    <row r="47" spans="1:3" x14ac:dyDescent="0.25">
      <c r="A47" s="8" t="s">
        <v>60</v>
      </c>
      <c r="B47" s="3" t="s">
        <v>246</v>
      </c>
      <c r="C47" s="5">
        <v>13</v>
      </c>
    </row>
    <row r="48" spans="1:3" x14ac:dyDescent="0.25">
      <c r="A48" s="8" t="s">
        <v>60</v>
      </c>
      <c r="B48" s="3" t="s">
        <v>247</v>
      </c>
      <c r="C48" s="5">
        <v>110</v>
      </c>
    </row>
    <row r="49" spans="1:3" x14ac:dyDescent="0.25">
      <c r="A49" s="8" t="s">
        <v>61</v>
      </c>
      <c r="B49" s="3" t="s">
        <v>243</v>
      </c>
      <c r="C49" s="5">
        <v>7</v>
      </c>
    </row>
    <row r="50" spans="1:3" x14ac:dyDescent="0.25">
      <c r="A50" s="8" t="s">
        <v>61</v>
      </c>
      <c r="B50" s="3" t="s">
        <v>244</v>
      </c>
      <c r="C50" s="5">
        <v>26</v>
      </c>
    </row>
    <row r="51" spans="1:3" x14ac:dyDescent="0.25">
      <c r="A51" s="8" t="s">
        <v>61</v>
      </c>
      <c r="B51" s="3" t="s">
        <v>245</v>
      </c>
      <c r="C51" s="5">
        <v>52</v>
      </c>
    </row>
    <row r="52" spans="1:3" x14ac:dyDescent="0.25">
      <c r="A52" s="8" t="s">
        <v>61</v>
      </c>
      <c r="B52" s="3" t="s">
        <v>246</v>
      </c>
      <c r="C52" s="5">
        <v>14</v>
      </c>
    </row>
    <row r="53" spans="1:3" x14ac:dyDescent="0.25">
      <c r="A53" s="8" t="s">
        <v>61</v>
      </c>
      <c r="B53" s="3" t="s">
        <v>247</v>
      </c>
      <c r="C53" s="5">
        <v>136</v>
      </c>
    </row>
    <row r="54" spans="1:3" x14ac:dyDescent="0.25">
      <c r="A54" s="8" t="s">
        <v>62</v>
      </c>
      <c r="B54" s="3" t="s">
        <v>243</v>
      </c>
      <c r="C54" s="5">
        <v>16</v>
      </c>
    </row>
    <row r="55" spans="1:3" x14ac:dyDescent="0.25">
      <c r="A55" s="8" t="s">
        <v>62</v>
      </c>
      <c r="B55" s="3" t="s">
        <v>244</v>
      </c>
      <c r="C55" s="5">
        <v>33</v>
      </c>
    </row>
    <row r="56" spans="1:3" x14ac:dyDescent="0.25">
      <c r="A56" s="8" t="s">
        <v>62</v>
      </c>
      <c r="B56" s="3" t="s">
        <v>245</v>
      </c>
      <c r="C56" s="5">
        <v>64</v>
      </c>
    </row>
    <row r="57" spans="1:3" x14ac:dyDescent="0.25">
      <c r="A57" s="8" t="s">
        <v>62</v>
      </c>
      <c r="B57" s="3" t="s">
        <v>246</v>
      </c>
      <c r="C57" s="5">
        <v>27</v>
      </c>
    </row>
    <row r="58" spans="1:3" x14ac:dyDescent="0.25">
      <c r="A58" s="8" t="s">
        <v>62</v>
      </c>
      <c r="B58" s="3" t="s">
        <v>247</v>
      </c>
      <c r="C58" s="5">
        <v>147</v>
      </c>
    </row>
    <row r="59" spans="1:3" x14ac:dyDescent="0.25">
      <c r="A59" s="8"/>
    </row>
    <row r="60" spans="1:3" x14ac:dyDescent="0.25">
      <c r="A60" s="8"/>
    </row>
    <row r="61" spans="1:3" x14ac:dyDescent="0.25">
      <c r="A61" s="8"/>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54296875" defaultRowHeight="15" x14ac:dyDescent="0.25"/>
  <cols>
    <col min="1" max="1" width="15.1796875" customWidth="1"/>
    <col min="2" max="2" width="12.26953125" style="8" bestFit="1" customWidth="1"/>
    <col min="3" max="3" width="24.26953125" bestFit="1" customWidth="1"/>
  </cols>
  <sheetData>
    <row r="1" spans="1:3" ht="21" x14ac:dyDescent="0.4">
      <c r="A1" s="28" t="s">
        <v>323</v>
      </c>
    </row>
    <row r="2" spans="1:3" x14ac:dyDescent="0.25">
      <c r="A2" s="8" t="s">
        <v>5</v>
      </c>
    </row>
    <row r="3" spans="1:3" ht="21.6" customHeight="1" x14ac:dyDescent="0.3">
      <c r="A3" s="9" t="s">
        <v>248</v>
      </c>
      <c r="B3" s="4" t="s">
        <v>148</v>
      </c>
      <c r="C3" s="6" t="s">
        <v>39</v>
      </c>
    </row>
    <row r="4" spans="1:3" x14ac:dyDescent="0.25">
      <c r="A4" s="8" t="s">
        <v>249</v>
      </c>
      <c r="B4" s="3" t="s">
        <v>153</v>
      </c>
      <c r="C4" s="5">
        <v>0</v>
      </c>
    </row>
    <row r="5" spans="1:3" x14ac:dyDescent="0.25">
      <c r="A5" s="8" t="s">
        <v>250</v>
      </c>
      <c r="B5" s="3" t="s">
        <v>153</v>
      </c>
      <c r="C5" s="5">
        <v>0</v>
      </c>
    </row>
    <row r="6" spans="1:3" x14ac:dyDescent="0.25">
      <c r="A6" s="8" t="s">
        <v>251</v>
      </c>
      <c r="B6" s="3" t="s">
        <v>153</v>
      </c>
      <c r="C6" s="5">
        <v>1</v>
      </c>
    </row>
    <row r="7" spans="1:3" x14ac:dyDescent="0.25">
      <c r="A7" s="8" t="s">
        <v>252</v>
      </c>
      <c r="B7" s="3" t="s">
        <v>153</v>
      </c>
      <c r="C7" s="5">
        <v>1</v>
      </c>
    </row>
    <row r="8" spans="1:3" x14ac:dyDescent="0.25">
      <c r="A8" s="8" t="s">
        <v>251</v>
      </c>
      <c r="B8" s="3" t="s">
        <v>152</v>
      </c>
      <c r="C8" s="5">
        <v>2</v>
      </c>
    </row>
    <row r="9" spans="1:3" x14ac:dyDescent="0.25">
      <c r="A9" s="8" t="s">
        <v>253</v>
      </c>
      <c r="B9" s="3" t="s">
        <v>153</v>
      </c>
      <c r="C9" s="5">
        <v>2</v>
      </c>
    </row>
    <row r="10" spans="1:3" x14ac:dyDescent="0.25">
      <c r="A10" s="8" t="s">
        <v>254</v>
      </c>
      <c r="B10" s="3" t="s">
        <v>153</v>
      </c>
      <c r="C10" s="5">
        <v>2</v>
      </c>
    </row>
    <row r="11" spans="1:3" x14ac:dyDescent="0.25">
      <c r="A11" s="8" t="s">
        <v>255</v>
      </c>
      <c r="B11" s="3" t="s">
        <v>153</v>
      </c>
      <c r="C11" s="5">
        <v>2</v>
      </c>
    </row>
    <row r="12" spans="1:3" x14ac:dyDescent="0.25">
      <c r="A12" s="8" t="s">
        <v>256</v>
      </c>
      <c r="B12" s="3" t="s">
        <v>153</v>
      </c>
      <c r="C12" s="5">
        <v>3</v>
      </c>
    </row>
    <row r="13" spans="1:3" x14ac:dyDescent="0.25">
      <c r="A13" s="8" t="s">
        <v>250</v>
      </c>
      <c r="B13" s="3" t="s">
        <v>152</v>
      </c>
      <c r="C13" s="5">
        <v>5</v>
      </c>
    </row>
    <row r="14" spans="1:3" x14ac:dyDescent="0.25">
      <c r="A14" s="8" t="s">
        <v>249</v>
      </c>
      <c r="B14" s="3" t="s">
        <v>152</v>
      </c>
      <c r="C14" s="5">
        <v>7</v>
      </c>
    </row>
    <row r="15" spans="1:3" x14ac:dyDescent="0.25">
      <c r="A15" s="8" t="s">
        <v>252</v>
      </c>
      <c r="B15" s="3" t="s">
        <v>152</v>
      </c>
      <c r="C15" s="5">
        <v>9</v>
      </c>
    </row>
    <row r="16" spans="1:3" x14ac:dyDescent="0.25">
      <c r="A16" s="8" t="s">
        <v>257</v>
      </c>
      <c r="B16" s="3" t="s">
        <v>153</v>
      </c>
      <c r="C16" s="5">
        <v>23</v>
      </c>
    </row>
    <row r="17" spans="1:3" x14ac:dyDescent="0.25">
      <c r="A17" s="8" t="s">
        <v>254</v>
      </c>
      <c r="B17" s="3" t="s">
        <v>152</v>
      </c>
      <c r="C17" s="5">
        <v>25</v>
      </c>
    </row>
    <row r="18" spans="1:3" x14ac:dyDescent="0.25">
      <c r="A18" s="8" t="s">
        <v>255</v>
      </c>
      <c r="B18" s="3" t="s">
        <v>152</v>
      </c>
      <c r="C18" s="5">
        <v>25</v>
      </c>
    </row>
    <row r="19" spans="1:3" x14ac:dyDescent="0.25">
      <c r="A19" s="8" t="s">
        <v>258</v>
      </c>
      <c r="B19" s="3" t="s">
        <v>152</v>
      </c>
      <c r="C19" s="5">
        <v>28</v>
      </c>
    </row>
    <row r="20" spans="1:3" x14ac:dyDescent="0.25">
      <c r="A20" s="8" t="s">
        <v>253</v>
      </c>
      <c r="B20" s="3" t="s">
        <v>152</v>
      </c>
      <c r="C20" s="5">
        <v>62</v>
      </c>
    </row>
    <row r="21" spans="1:3" x14ac:dyDescent="0.25">
      <c r="A21" s="8" t="s">
        <v>258</v>
      </c>
      <c r="B21" s="3" t="s">
        <v>153</v>
      </c>
      <c r="C21" s="5">
        <v>104</v>
      </c>
    </row>
    <row r="22" spans="1:3" x14ac:dyDescent="0.25">
      <c r="A22" s="8" t="s">
        <v>256</v>
      </c>
      <c r="B22" s="3" t="s">
        <v>152</v>
      </c>
      <c r="C22" s="5">
        <v>123</v>
      </c>
    </row>
    <row r="23" spans="1:3" x14ac:dyDescent="0.25">
      <c r="A23" s="8" t="s">
        <v>257</v>
      </c>
      <c r="B23" s="3" t="s">
        <v>152</v>
      </c>
      <c r="C23" s="5">
        <v>153</v>
      </c>
    </row>
    <row r="24" spans="1:3" x14ac:dyDescent="0.25">
      <c r="A24" s="8"/>
    </row>
    <row r="25" spans="1:3" x14ac:dyDescent="0.25">
      <c r="A25" s="8"/>
    </row>
    <row r="26" spans="1:3" x14ac:dyDescent="0.25">
      <c r="A26" s="8"/>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54296875" defaultRowHeight="15" x14ac:dyDescent="0.25"/>
  <cols>
    <col min="1" max="1" width="8.54296875" customWidth="1"/>
    <col min="2" max="2" width="15.26953125" customWidth="1"/>
    <col min="3" max="3" width="13.81640625" customWidth="1"/>
    <col min="4" max="4" width="24.26953125" bestFit="1" customWidth="1"/>
  </cols>
  <sheetData>
    <row r="1" spans="1:4" ht="21" x14ac:dyDescent="0.4">
      <c r="A1" s="28" t="s">
        <v>324</v>
      </c>
    </row>
    <row r="2" spans="1:4" x14ac:dyDescent="0.25">
      <c r="A2" s="8" t="s">
        <v>5</v>
      </c>
    </row>
    <row r="3" spans="1:4" ht="20.399999999999999" customHeight="1" x14ac:dyDescent="0.3">
      <c r="A3" s="9" t="s">
        <v>38</v>
      </c>
      <c r="B3" s="7" t="s">
        <v>148</v>
      </c>
      <c r="C3" s="7" t="s">
        <v>248</v>
      </c>
      <c r="D3" s="6" t="s">
        <v>39</v>
      </c>
    </row>
    <row r="4" spans="1:4" x14ac:dyDescent="0.25">
      <c r="A4" s="8" t="s">
        <v>40</v>
      </c>
      <c r="B4" s="1" t="s">
        <v>149</v>
      </c>
      <c r="C4" s="1" t="s">
        <v>259</v>
      </c>
      <c r="D4" s="5">
        <v>40</v>
      </c>
    </row>
    <row r="5" spans="1:4" x14ac:dyDescent="0.25">
      <c r="A5" s="8" t="s">
        <v>40</v>
      </c>
      <c r="B5" s="1" t="s">
        <v>149</v>
      </c>
      <c r="C5" s="1" t="s">
        <v>254</v>
      </c>
      <c r="D5" s="5">
        <v>37</v>
      </c>
    </row>
    <row r="6" spans="1:4" x14ac:dyDescent="0.25">
      <c r="A6" s="8" t="s">
        <v>40</v>
      </c>
      <c r="B6" s="1" t="s">
        <v>149</v>
      </c>
      <c r="C6" s="1" t="s">
        <v>260</v>
      </c>
      <c r="D6" s="5">
        <v>237</v>
      </c>
    </row>
    <row r="7" spans="1:4" x14ac:dyDescent="0.25">
      <c r="A7" s="8" t="s">
        <v>40</v>
      </c>
      <c r="B7" s="1" t="s">
        <v>149</v>
      </c>
      <c r="C7" s="1" t="s">
        <v>258</v>
      </c>
      <c r="D7" s="5">
        <v>13</v>
      </c>
    </row>
    <row r="8" spans="1:4" x14ac:dyDescent="0.25">
      <c r="A8" s="8" t="s">
        <v>40</v>
      </c>
      <c r="B8" s="1" t="s">
        <v>150</v>
      </c>
      <c r="C8" s="1" t="s">
        <v>259</v>
      </c>
      <c r="D8" s="5">
        <v>5</v>
      </c>
    </row>
    <row r="9" spans="1:4" x14ac:dyDescent="0.25">
      <c r="A9" s="8" t="s">
        <v>40</v>
      </c>
      <c r="B9" s="1" t="s">
        <v>150</v>
      </c>
      <c r="C9" s="1" t="s">
        <v>254</v>
      </c>
      <c r="D9" s="5">
        <v>6</v>
      </c>
    </row>
    <row r="10" spans="1:4" x14ac:dyDescent="0.25">
      <c r="A10" s="8" t="s">
        <v>40</v>
      </c>
      <c r="B10" s="1" t="s">
        <v>150</v>
      </c>
      <c r="C10" s="1" t="s">
        <v>260</v>
      </c>
      <c r="D10" s="5">
        <v>60</v>
      </c>
    </row>
    <row r="11" spans="1:4" x14ac:dyDescent="0.25">
      <c r="A11" s="8" t="s">
        <v>40</v>
      </c>
      <c r="B11" s="1" t="s">
        <v>150</v>
      </c>
      <c r="C11" s="1" t="s">
        <v>258</v>
      </c>
      <c r="D11" s="5">
        <v>226</v>
      </c>
    </row>
    <row r="12" spans="1:4" x14ac:dyDescent="0.25">
      <c r="A12" s="8" t="s">
        <v>41</v>
      </c>
      <c r="B12" s="1" t="s">
        <v>149</v>
      </c>
      <c r="C12" s="1" t="s">
        <v>259</v>
      </c>
      <c r="D12" s="5">
        <v>58</v>
      </c>
    </row>
    <row r="13" spans="1:4" x14ac:dyDescent="0.25">
      <c r="A13" s="8" t="s">
        <v>41</v>
      </c>
      <c r="B13" s="1" t="s">
        <v>149</v>
      </c>
      <c r="C13" s="1" t="s">
        <v>254</v>
      </c>
      <c r="D13" s="5">
        <v>27</v>
      </c>
    </row>
    <row r="14" spans="1:4" x14ac:dyDescent="0.25">
      <c r="A14" s="8" t="s">
        <v>41</v>
      </c>
      <c r="B14" s="1" t="s">
        <v>149</v>
      </c>
      <c r="C14" s="1" t="s">
        <v>260</v>
      </c>
      <c r="D14" s="5">
        <v>262</v>
      </c>
    </row>
    <row r="15" spans="1:4" x14ac:dyDescent="0.25">
      <c r="A15" s="8" t="s">
        <v>41</v>
      </c>
      <c r="B15" s="1" t="s">
        <v>149</v>
      </c>
      <c r="C15" s="1" t="s">
        <v>258</v>
      </c>
      <c r="D15" s="5">
        <v>5</v>
      </c>
    </row>
    <row r="16" spans="1:4" x14ac:dyDescent="0.25">
      <c r="A16" s="8" t="s">
        <v>41</v>
      </c>
      <c r="B16" s="1" t="s">
        <v>150</v>
      </c>
      <c r="C16" s="1" t="s">
        <v>259</v>
      </c>
      <c r="D16" s="5">
        <v>3</v>
      </c>
    </row>
    <row r="17" spans="1:4" x14ac:dyDescent="0.25">
      <c r="A17" s="8" t="s">
        <v>41</v>
      </c>
      <c r="B17" s="1" t="s">
        <v>150</v>
      </c>
      <c r="C17" s="1" t="s">
        <v>254</v>
      </c>
      <c r="D17" s="5">
        <v>1</v>
      </c>
    </row>
    <row r="18" spans="1:4" x14ac:dyDescent="0.25">
      <c r="A18" s="8" t="s">
        <v>41</v>
      </c>
      <c r="B18" s="1" t="s">
        <v>150</v>
      </c>
      <c r="C18" s="1" t="s">
        <v>260</v>
      </c>
      <c r="D18" s="5">
        <v>53</v>
      </c>
    </row>
    <row r="19" spans="1:4" x14ac:dyDescent="0.25">
      <c r="A19" s="8" t="s">
        <v>41</v>
      </c>
      <c r="B19" s="1" t="s">
        <v>150</v>
      </c>
      <c r="C19" s="1" t="s">
        <v>258</v>
      </c>
      <c r="D19" s="5">
        <v>200</v>
      </c>
    </row>
    <row r="20" spans="1:4" x14ac:dyDescent="0.25">
      <c r="A20" s="8" t="s">
        <v>42</v>
      </c>
      <c r="B20" s="1" t="s">
        <v>149</v>
      </c>
      <c r="C20" s="1" t="s">
        <v>259</v>
      </c>
      <c r="D20" s="5">
        <v>54</v>
      </c>
    </row>
    <row r="21" spans="1:4" x14ac:dyDescent="0.25">
      <c r="A21" s="8" t="s">
        <v>42</v>
      </c>
      <c r="B21" s="1" t="s">
        <v>149</v>
      </c>
      <c r="C21" s="1" t="s">
        <v>254</v>
      </c>
      <c r="D21" s="5">
        <v>38</v>
      </c>
    </row>
    <row r="22" spans="1:4" x14ac:dyDescent="0.25">
      <c r="A22" s="8" t="s">
        <v>42</v>
      </c>
      <c r="B22" s="1" t="s">
        <v>149</v>
      </c>
      <c r="C22" s="1" t="s">
        <v>260</v>
      </c>
      <c r="D22" s="5">
        <v>232</v>
      </c>
    </row>
    <row r="23" spans="1:4" x14ac:dyDescent="0.25">
      <c r="A23" s="8" t="s">
        <v>42</v>
      </c>
      <c r="B23" s="1" t="s">
        <v>149</v>
      </c>
      <c r="C23" s="1" t="s">
        <v>258</v>
      </c>
      <c r="D23" s="5">
        <v>6</v>
      </c>
    </row>
    <row r="24" spans="1:4" x14ac:dyDescent="0.25">
      <c r="A24" s="8" t="s">
        <v>42</v>
      </c>
      <c r="B24" s="1" t="s">
        <v>150</v>
      </c>
      <c r="C24" s="1" t="s">
        <v>259</v>
      </c>
      <c r="D24" s="5">
        <v>4</v>
      </c>
    </row>
    <row r="25" spans="1:4" x14ac:dyDescent="0.25">
      <c r="A25" s="8" t="s">
        <v>42</v>
      </c>
      <c r="B25" s="1" t="s">
        <v>150</v>
      </c>
      <c r="C25" s="1" t="s">
        <v>254</v>
      </c>
      <c r="D25" s="5">
        <v>3</v>
      </c>
    </row>
    <row r="26" spans="1:4" x14ac:dyDescent="0.25">
      <c r="A26" s="8" t="s">
        <v>42</v>
      </c>
      <c r="B26" s="1" t="s">
        <v>150</v>
      </c>
      <c r="C26" s="1" t="s">
        <v>260</v>
      </c>
      <c r="D26" s="5">
        <v>40</v>
      </c>
    </row>
    <row r="27" spans="1:4" x14ac:dyDescent="0.25">
      <c r="A27" s="8" t="s">
        <v>42</v>
      </c>
      <c r="B27" s="1" t="s">
        <v>150</v>
      </c>
      <c r="C27" s="1" t="s">
        <v>258</v>
      </c>
      <c r="D27" s="5">
        <v>187</v>
      </c>
    </row>
    <row r="28" spans="1:4" x14ac:dyDescent="0.25">
      <c r="A28" s="8" t="s">
        <v>43</v>
      </c>
      <c r="B28" s="1" t="s">
        <v>149</v>
      </c>
      <c r="C28" s="1" t="s">
        <v>259</v>
      </c>
      <c r="D28" s="5">
        <v>85</v>
      </c>
    </row>
    <row r="29" spans="1:4" x14ac:dyDescent="0.25">
      <c r="A29" s="8" t="s">
        <v>43</v>
      </c>
      <c r="B29" s="1" t="s">
        <v>149</v>
      </c>
      <c r="C29" s="1" t="s">
        <v>254</v>
      </c>
      <c r="D29" s="5">
        <v>26</v>
      </c>
    </row>
    <row r="30" spans="1:4" x14ac:dyDescent="0.25">
      <c r="A30" s="8" t="s">
        <v>43</v>
      </c>
      <c r="B30" s="1" t="s">
        <v>149</v>
      </c>
      <c r="C30" s="1" t="s">
        <v>260</v>
      </c>
      <c r="D30" s="5">
        <v>233</v>
      </c>
    </row>
    <row r="31" spans="1:4" x14ac:dyDescent="0.25">
      <c r="A31" s="8" t="s">
        <v>43</v>
      </c>
      <c r="B31" s="1" t="s">
        <v>149</v>
      </c>
      <c r="C31" s="1" t="s">
        <v>258</v>
      </c>
      <c r="D31" s="5">
        <v>13</v>
      </c>
    </row>
    <row r="32" spans="1:4" x14ac:dyDescent="0.25">
      <c r="A32" s="8" t="s">
        <v>43</v>
      </c>
      <c r="B32" s="1" t="s">
        <v>150</v>
      </c>
      <c r="C32" s="1" t="s">
        <v>259</v>
      </c>
      <c r="D32" s="5">
        <v>3</v>
      </c>
    </row>
    <row r="33" spans="1:4" x14ac:dyDescent="0.25">
      <c r="A33" s="8" t="s">
        <v>43</v>
      </c>
      <c r="B33" s="1" t="s">
        <v>150</v>
      </c>
      <c r="C33" s="1" t="s">
        <v>254</v>
      </c>
      <c r="D33" s="5">
        <v>2</v>
      </c>
    </row>
    <row r="34" spans="1:4" x14ac:dyDescent="0.25">
      <c r="A34" s="8" t="s">
        <v>43</v>
      </c>
      <c r="B34" s="1" t="s">
        <v>150</v>
      </c>
      <c r="C34" s="1" t="s">
        <v>260</v>
      </c>
      <c r="D34" s="5">
        <v>53</v>
      </c>
    </row>
    <row r="35" spans="1:4" x14ac:dyDescent="0.25">
      <c r="A35" s="8" t="s">
        <v>43</v>
      </c>
      <c r="B35" s="1" t="s">
        <v>150</v>
      </c>
      <c r="C35" s="1" t="s">
        <v>258</v>
      </c>
      <c r="D35" s="5">
        <v>139</v>
      </c>
    </row>
    <row r="36" spans="1:4" x14ac:dyDescent="0.25">
      <c r="A36" s="8" t="s">
        <v>44</v>
      </c>
      <c r="B36" s="1" t="s">
        <v>149</v>
      </c>
      <c r="C36" s="1" t="s">
        <v>259</v>
      </c>
      <c r="D36" s="5">
        <v>117</v>
      </c>
    </row>
    <row r="37" spans="1:4" x14ac:dyDescent="0.25">
      <c r="A37" s="8" t="s">
        <v>44</v>
      </c>
      <c r="B37" s="1" t="s">
        <v>149</v>
      </c>
      <c r="C37" s="1" t="s">
        <v>254</v>
      </c>
      <c r="D37" s="5">
        <v>45</v>
      </c>
    </row>
    <row r="38" spans="1:4" x14ac:dyDescent="0.25">
      <c r="A38" s="8" t="s">
        <v>44</v>
      </c>
      <c r="B38" s="1" t="s">
        <v>149</v>
      </c>
      <c r="C38" s="1" t="s">
        <v>260</v>
      </c>
      <c r="D38" s="5">
        <v>288</v>
      </c>
    </row>
    <row r="39" spans="1:4" x14ac:dyDescent="0.25">
      <c r="A39" s="8" t="s">
        <v>44</v>
      </c>
      <c r="B39" s="1" t="s">
        <v>149</v>
      </c>
      <c r="C39" s="1" t="s">
        <v>258</v>
      </c>
      <c r="D39" s="5">
        <v>18</v>
      </c>
    </row>
    <row r="40" spans="1:4" x14ac:dyDescent="0.25">
      <c r="A40" s="8" t="s">
        <v>44</v>
      </c>
      <c r="B40" s="1" t="s">
        <v>150</v>
      </c>
      <c r="C40" s="1" t="s">
        <v>259</v>
      </c>
      <c r="D40" s="5">
        <v>7</v>
      </c>
    </row>
    <row r="41" spans="1:4" x14ac:dyDescent="0.25">
      <c r="A41" s="8" t="s">
        <v>44</v>
      </c>
      <c r="B41" s="1" t="s">
        <v>150</v>
      </c>
      <c r="C41" s="1" t="s">
        <v>254</v>
      </c>
      <c r="D41" s="5">
        <v>3</v>
      </c>
    </row>
    <row r="42" spans="1:4" x14ac:dyDescent="0.25">
      <c r="A42" s="8" t="s">
        <v>44</v>
      </c>
      <c r="B42" s="1" t="s">
        <v>150</v>
      </c>
      <c r="C42" s="1" t="s">
        <v>260</v>
      </c>
      <c r="D42" s="5">
        <v>61</v>
      </c>
    </row>
    <row r="43" spans="1:4" x14ac:dyDescent="0.25">
      <c r="A43" s="8" t="s">
        <v>44</v>
      </c>
      <c r="B43" s="1" t="s">
        <v>150</v>
      </c>
      <c r="C43" s="1" t="s">
        <v>258</v>
      </c>
      <c r="D43" s="5">
        <v>170</v>
      </c>
    </row>
    <row r="44" spans="1:4" x14ac:dyDescent="0.25">
      <c r="A44" s="8" t="s">
        <v>45</v>
      </c>
      <c r="B44" s="1" t="s">
        <v>149</v>
      </c>
      <c r="C44" s="1" t="s">
        <v>259</v>
      </c>
      <c r="D44" s="5">
        <v>116</v>
      </c>
    </row>
    <row r="45" spans="1:4" x14ac:dyDescent="0.25">
      <c r="A45" s="8" t="s">
        <v>45</v>
      </c>
      <c r="B45" s="1" t="s">
        <v>149</v>
      </c>
      <c r="C45" s="1" t="s">
        <v>254</v>
      </c>
      <c r="D45" s="5">
        <v>42</v>
      </c>
    </row>
    <row r="46" spans="1:4" x14ac:dyDescent="0.25">
      <c r="A46" s="8" t="s">
        <v>45</v>
      </c>
      <c r="B46" s="1" t="s">
        <v>149</v>
      </c>
      <c r="C46" s="1" t="s">
        <v>260</v>
      </c>
      <c r="D46" s="5">
        <v>260</v>
      </c>
    </row>
    <row r="47" spans="1:4" x14ac:dyDescent="0.25">
      <c r="A47" s="8" t="s">
        <v>45</v>
      </c>
      <c r="B47" s="1" t="s">
        <v>149</v>
      </c>
      <c r="C47" s="1" t="s">
        <v>258</v>
      </c>
      <c r="D47" s="5">
        <v>9</v>
      </c>
    </row>
    <row r="48" spans="1:4" x14ac:dyDescent="0.25">
      <c r="A48" s="8" t="s">
        <v>45</v>
      </c>
      <c r="B48" s="1" t="s">
        <v>150</v>
      </c>
      <c r="C48" s="1" t="s">
        <v>259</v>
      </c>
      <c r="D48" s="5">
        <v>7</v>
      </c>
    </row>
    <row r="49" spans="1:4" x14ac:dyDescent="0.25">
      <c r="A49" s="8" t="s">
        <v>45</v>
      </c>
      <c r="B49" s="1" t="s">
        <v>150</v>
      </c>
      <c r="C49" s="1" t="s">
        <v>254</v>
      </c>
      <c r="D49" s="5">
        <v>3</v>
      </c>
    </row>
    <row r="50" spans="1:4" x14ac:dyDescent="0.25">
      <c r="A50" s="8" t="s">
        <v>45</v>
      </c>
      <c r="B50" s="1" t="s">
        <v>150</v>
      </c>
      <c r="C50" s="1" t="s">
        <v>260</v>
      </c>
      <c r="D50" s="5">
        <v>66</v>
      </c>
    </row>
    <row r="51" spans="1:4" x14ac:dyDescent="0.25">
      <c r="A51" s="8" t="s">
        <v>45</v>
      </c>
      <c r="B51" s="1" t="s">
        <v>150</v>
      </c>
      <c r="C51" s="1" t="s">
        <v>258</v>
      </c>
      <c r="D51" s="5">
        <v>154</v>
      </c>
    </row>
    <row r="52" spans="1:4" x14ac:dyDescent="0.25">
      <c r="A52" s="8" t="s">
        <v>46</v>
      </c>
      <c r="B52" s="1" t="s">
        <v>149</v>
      </c>
      <c r="C52" s="1" t="s">
        <v>259</v>
      </c>
      <c r="D52" s="5">
        <v>114</v>
      </c>
    </row>
    <row r="53" spans="1:4" x14ac:dyDescent="0.25">
      <c r="A53" s="8" t="s">
        <v>46</v>
      </c>
      <c r="B53" s="1" t="s">
        <v>149</v>
      </c>
      <c r="C53" s="1" t="s">
        <v>254</v>
      </c>
      <c r="D53" s="5">
        <v>41</v>
      </c>
    </row>
    <row r="54" spans="1:4" x14ac:dyDescent="0.25">
      <c r="A54" s="8" t="s">
        <v>46</v>
      </c>
      <c r="B54" s="1" t="s">
        <v>149</v>
      </c>
      <c r="C54" s="1" t="s">
        <v>260</v>
      </c>
      <c r="D54" s="5">
        <v>292</v>
      </c>
    </row>
    <row r="55" spans="1:4" x14ac:dyDescent="0.25">
      <c r="A55" s="8" t="s">
        <v>46</v>
      </c>
      <c r="B55" s="1" t="s">
        <v>149</v>
      </c>
      <c r="C55" s="1" t="s">
        <v>258</v>
      </c>
      <c r="D55" s="5">
        <v>8</v>
      </c>
    </row>
    <row r="56" spans="1:4" x14ac:dyDescent="0.25">
      <c r="A56" s="8" t="s">
        <v>46</v>
      </c>
      <c r="B56" s="1" t="s">
        <v>150</v>
      </c>
      <c r="C56" s="1" t="s">
        <v>259</v>
      </c>
      <c r="D56" s="5">
        <v>10</v>
      </c>
    </row>
    <row r="57" spans="1:4" x14ac:dyDescent="0.25">
      <c r="A57" s="8" t="s">
        <v>46</v>
      </c>
      <c r="B57" s="1" t="s">
        <v>150</v>
      </c>
      <c r="C57" s="1" t="s">
        <v>254</v>
      </c>
      <c r="D57" s="5">
        <v>4</v>
      </c>
    </row>
    <row r="58" spans="1:4" x14ac:dyDescent="0.25">
      <c r="A58" s="8" t="s">
        <v>46</v>
      </c>
      <c r="B58" s="1" t="s">
        <v>150</v>
      </c>
      <c r="C58" s="1" t="s">
        <v>260</v>
      </c>
      <c r="D58" s="5">
        <v>59</v>
      </c>
    </row>
    <row r="59" spans="1:4" x14ac:dyDescent="0.25">
      <c r="A59" s="8" t="s">
        <v>46</v>
      </c>
      <c r="B59" s="1" t="s">
        <v>150</v>
      </c>
      <c r="C59" s="1" t="s">
        <v>258</v>
      </c>
      <c r="D59" s="5">
        <v>179</v>
      </c>
    </row>
    <row r="60" spans="1:4" x14ac:dyDescent="0.25">
      <c r="A60" s="8" t="s">
        <v>47</v>
      </c>
      <c r="B60" s="1" t="s">
        <v>149</v>
      </c>
      <c r="C60" s="1" t="s">
        <v>259</v>
      </c>
      <c r="D60" s="5">
        <v>128</v>
      </c>
    </row>
    <row r="61" spans="1:4" x14ac:dyDescent="0.25">
      <c r="A61" s="8" t="s">
        <v>47</v>
      </c>
      <c r="B61" s="1" t="s">
        <v>149</v>
      </c>
      <c r="C61" s="1" t="s">
        <v>254</v>
      </c>
      <c r="D61" s="5">
        <v>45</v>
      </c>
    </row>
    <row r="62" spans="1:4" x14ac:dyDescent="0.25">
      <c r="A62" s="8" t="s">
        <v>47</v>
      </c>
      <c r="B62" s="1" t="s">
        <v>149</v>
      </c>
      <c r="C62" s="1" t="s">
        <v>260</v>
      </c>
      <c r="D62" s="5">
        <v>283</v>
      </c>
    </row>
    <row r="63" spans="1:4" x14ac:dyDescent="0.25">
      <c r="A63" s="8" t="s">
        <v>47</v>
      </c>
      <c r="B63" s="1" t="s">
        <v>149</v>
      </c>
      <c r="C63" s="1" t="s">
        <v>258</v>
      </c>
      <c r="D63" s="5">
        <v>9</v>
      </c>
    </row>
    <row r="64" spans="1:4" x14ac:dyDescent="0.25">
      <c r="A64" s="8" t="s">
        <v>47</v>
      </c>
      <c r="B64" s="1" t="s">
        <v>150</v>
      </c>
      <c r="C64" s="1" t="s">
        <v>259</v>
      </c>
      <c r="D64" s="5">
        <v>9</v>
      </c>
    </row>
    <row r="65" spans="1:4" x14ac:dyDescent="0.25">
      <c r="A65" s="8" t="s">
        <v>47</v>
      </c>
      <c r="B65" s="1" t="s">
        <v>150</v>
      </c>
      <c r="C65" s="1" t="s">
        <v>254</v>
      </c>
      <c r="D65" s="5">
        <v>4</v>
      </c>
    </row>
    <row r="66" spans="1:4" x14ac:dyDescent="0.25">
      <c r="A66" s="8" t="s">
        <v>47</v>
      </c>
      <c r="B66" s="1" t="s">
        <v>150</v>
      </c>
      <c r="C66" s="1" t="s">
        <v>260</v>
      </c>
      <c r="D66" s="5">
        <v>77</v>
      </c>
    </row>
    <row r="67" spans="1:4" x14ac:dyDescent="0.25">
      <c r="A67" s="8" t="s">
        <v>47</v>
      </c>
      <c r="B67" s="1" t="s">
        <v>150</v>
      </c>
      <c r="C67" s="1" t="s">
        <v>258</v>
      </c>
      <c r="D67" s="5">
        <v>137</v>
      </c>
    </row>
    <row r="68" spans="1:4" x14ac:dyDescent="0.25">
      <c r="A68" s="8" t="s">
        <v>48</v>
      </c>
      <c r="B68" s="1" t="s">
        <v>149</v>
      </c>
      <c r="C68" s="1" t="s">
        <v>259</v>
      </c>
      <c r="D68" s="5">
        <v>130</v>
      </c>
    </row>
    <row r="69" spans="1:4" x14ac:dyDescent="0.25">
      <c r="A69" s="8" t="s">
        <v>48</v>
      </c>
      <c r="B69" s="1" t="s">
        <v>149</v>
      </c>
      <c r="C69" s="1" t="s">
        <v>254</v>
      </c>
      <c r="D69" s="5">
        <v>36</v>
      </c>
    </row>
    <row r="70" spans="1:4" x14ac:dyDescent="0.25">
      <c r="A70" s="8" t="s">
        <v>48</v>
      </c>
      <c r="B70" s="1" t="s">
        <v>149</v>
      </c>
      <c r="C70" s="1" t="s">
        <v>260</v>
      </c>
      <c r="D70" s="5">
        <v>308</v>
      </c>
    </row>
    <row r="71" spans="1:4" x14ac:dyDescent="0.25">
      <c r="A71" s="8" t="s">
        <v>48</v>
      </c>
      <c r="B71" s="1" t="s">
        <v>149</v>
      </c>
      <c r="C71" s="1" t="s">
        <v>258</v>
      </c>
      <c r="D71" s="5">
        <v>12</v>
      </c>
    </row>
    <row r="72" spans="1:4" x14ac:dyDescent="0.25">
      <c r="A72" s="8" t="s">
        <v>48</v>
      </c>
      <c r="B72" s="1" t="s">
        <v>150</v>
      </c>
      <c r="C72" s="1" t="s">
        <v>259</v>
      </c>
      <c r="D72" s="5">
        <v>12</v>
      </c>
    </row>
    <row r="73" spans="1:4" x14ac:dyDescent="0.25">
      <c r="A73" s="8" t="s">
        <v>48</v>
      </c>
      <c r="B73" s="1" t="s">
        <v>150</v>
      </c>
      <c r="C73" s="1" t="s">
        <v>254</v>
      </c>
      <c r="D73" s="5">
        <v>13</v>
      </c>
    </row>
    <row r="74" spans="1:4" x14ac:dyDescent="0.25">
      <c r="A74" s="8" t="s">
        <v>48</v>
      </c>
      <c r="B74" s="1" t="s">
        <v>150</v>
      </c>
      <c r="C74" s="1" t="s">
        <v>260</v>
      </c>
      <c r="D74" s="5">
        <v>55</v>
      </c>
    </row>
    <row r="75" spans="1:4" x14ac:dyDescent="0.25">
      <c r="A75" s="8" t="s">
        <v>48</v>
      </c>
      <c r="B75" s="1" t="s">
        <v>150</v>
      </c>
      <c r="C75" s="1" t="s">
        <v>258</v>
      </c>
      <c r="D75" s="5">
        <v>172</v>
      </c>
    </row>
    <row r="76" spans="1:4" x14ac:dyDescent="0.25">
      <c r="A76" s="8" t="s">
        <v>49</v>
      </c>
      <c r="B76" s="1" t="s">
        <v>149</v>
      </c>
      <c r="C76" s="1" t="s">
        <v>259</v>
      </c>
      <c r="D76" s="5">
        <v>124</v>
      </c>
    </row>
    <row r="77" spans="1:4" x14ac:dyDescent="0.25">
      <c r="A77" s="8" t="s">
        <v>49</v>
      </c>
      <c r="B77" s="1" t="s">
        <v>149</v>
      </c>
      <c r="C77" s="1" t="s">
        <v>254</v>
      </c>
      <c r="D77" s="5">
        <v>37</v>
      </c>
    </row>
    <row r="78" spans="1:4" x14ac:dyDescent="0.25">
      <c r="A78" s="8" t="s">
        <v>49</v>
      </c>
      <c r="B78" s="1" t="s">
        <v>149</v>
      </c>
      <c r="C78" s="1" t="s">
        <v>260</v>
      </c>
      <c r="D78" s="5">
        <v>296</v>
      </c>
    </row>
    <row r="79" spans="1:4" x14ac:dyDescent="0.25">
      <c r="A79" s="8" t="s">
        <v>49</v>
      </c>
      <c r="B79" s="1" t="s">
        <v>149</v>
      </c>
      <c r="C79" s="1" t="s">
        <v>258</v>
      </c>
      <c r="D79" s="5">
        <v>20</v>
      </c>
    </row>
    <row r="80" spans="1:4" x14ac:dyDescent="0.25">
      <c r="A80" s="8" t="s">
        <v>49</v>
      </c>
      <c r="B80" s="1" t="s">
        <v>150</v>
      </c>
      <c r="C80" s="1" t="s">
        <v>259</v>
      </c>
      <c r="D80" s="5">
        <v>5</v>
      </c>
    </row>
    <row r="81" spans="1:4" x14ac:dyDescent="0.25">
      <c r="A81" s="8" t="s">
        <v>49</v>
      </c>
      <c r="B81" s="1" t="s">
        <v>150</v>
      </c>
      <c r="C81" s="1" t="s">
        <v>254</v>
      </c>
      <c r="D81" s="5">
        <v>7</v>
      </c>
    </row>
    <row r="82" spans="1:4" x14ac:dyDescent="0.25">
      <c r="A82" s="8" t="s">
        <v>49</v>
      </c>
      <c r="B82" s="1" t="s">
        <v>150</v>
      </c>
      <c r="C82" s="1" t="s">
        <v>260</v>
      </c>
      <c r="D82" s="5">
        <v>74</v>
      </c>
    </row>
    <row r="83" spans="1:4" x14ac:dyDescent="0.25">
      <c r="A83" s="8" t="s">
        <v>49</v>
      </c>
      <c r="B83" s="1" t="s">
        <v>150</v>
      </c>
      <c r="C83" s="1" t="s">
        <v>258</v>
      </c>
      <c r="D83" s="5">
        <v>176</v>
      </c>
    </row>
    <row r="84" spans="1:4" x14ac:dyDescent="0.25">
      <c r="A84" s="8" t="s">
        <v>50</v>
      </c>
      <c r="B84" s="1" t="s">
        <v>149</v>
      </c>
      <c r="C84" s="1" t="s">
        <v>259</v>
      </c>
      <c r="D84" s="5">
        <v>103</v>
      </c>
    </row>
    <row r="85" spans="1:4" x14ac:dyDescent="0.25">
      <c r="A85" s="8" t="s">
        <v>50</v>
      </c>
      <c r="B85" s="1" t="s">
        <v>149</v>
      </c>
      <c r="C85" s="1" t="s">
        <v>254</v>
      </c>
      <c r="D85" s="5">
        <v>46</v>
      </c>
    </row>
    <row r="86" spans="1:4" x14ac:dyDescent="0.25">
      <c r="A86" s="8" t="s">
        <v>50</v>
      </c>
      <c r="B86" s="1" t="s">
        <v>149</v>
      </c>
      <c r="C86" s="1" t="s">
        <v>260</v>
      </c>
      <c r="D86" s="5">
        <v>328</v>
      </c>
    </row>
    <row r="87" spans="1:4" x14ac:dyDescent="0.25">
      <c r="A87" s="8" t="s">
        <v>50</v>
      </c>
      <c r="B87" s="1" t="s">
        <v>149</v>
      </c>
      <c r="C87" s="1" t="s">
        <v>258</v>
      </c>
      <c r="D87" s="5">
        <v>16</v>
      </c>
    </row>
    <row r="88" spans="1:4" x14ac:dyDescent="0.25">
      <c r="A88" s="8" t="s">
        <v>50</v>
      </c>
      <c r="B88" s="1" t="s">
        <v>150</v>
      </c>
      <c r="C88" s="1" t="s">
        <v>259</v>
      </c>
      <c r="D88" s="5">
        <v>6</v>
      </c>
    </row>
    <row r="89" spans="1:4" x14ac:dyDescent="0.25">
      <c r="A89" s="8" t="s">
        <v>50</v>
      </c>
      <c r="B89" s="1" t="s">
        <v>150</v>
      </c>
      <c r="C89" s="1" t="s">
        <v>254</v>
      </c>
      <c r="D89" s="5">
        <v>13</v>
      </c>
    </row>
    <row r="90" spans="1:4" x14ac:dyDescent="0.25">
      <c r="A90" s="8" t="s">
        <v>50</v>
      </c>
      <c r="B90" s="1" t="s">
        <v>150</v>
      </c>
      <c r="C90" s="1" t="s">
        <v>260</v>
      </c>
      <c r="D90" s="5">
        <v>58</v>
      </c>
    </row>
    <row r="91" spans="1:4" x14ac:dyDescent="0.25">
      <c r="A91" s="8" t="s">
        <v>50</v>
      </c>
      <c r="B91" s="1" t="s">
        <v>150</v>
      </c>
      <c r="C91" s="1" t="s">
        <v>258</v>
      </c>
      <c r="D91" s="5">
        <v>171</v>
      </c>
    </row>
    <row r="92" spans="1:4" x14ac:dyDescent="0.25">
      <c r="A92" s="8" t="s">
        <v>51</v>
      </c>
      <c r="B92" s="1" t="s">
        <v>149</v>
      </c>
      <c r="C92" s="1" t="s">
        <v>259</v>
      </c>
      <c r="D92" s="5">
        <v>97</v>
      </c>
    </row>
    <row r="93" spans="1:4" x14ac:dyDescent="0.25">
      <c r="A93" s="8" t="s">
        <v>51</v>
      </c>
      <c r="B93" s="1" t="s">
        <v>149</v>
      </c>
      <c r="C93" s="1" t="s">
        <v>254</v>
      </c>
      <c r="D93" s="5">
        <v>34</v>
      </c>
    </row>
    <row r="94" spans="1:4" x14ac:dyDescent="0.25">
      <c r="A94" s="8" t="s">
        <v>51</v>
      </c>
      <c r="B94" s="1" t="s">
        <v>149</v>
      </c>
      <c r="C94" s="1" t="s">
        <v>260</v>
      </c>
      <c r="D94" s="5">
        <v>328</v>
      </c>
    </row>
    <row r="95" spans="1:4" x14ac:dyDescent="0.25">
      <c r="A95" s="8" t="s">
        <v>51</v>
      </c>
      <c r="B95" s="1" t="s">
        <v>149</v>
      </c>
      <c r="C95" s="1" t="s">
        <v>258</v>
      </c>
      <c r="D95" s="5">
        <v>24</v>
      </c>
    </row>
    <row r="96" spans="1:4" x14ac:dyDescent="0.25">
      <c r="A96" s="8" t="s">
        <v>51</v>
      </c>
      <c r="B96" s="1" t="s">
        <v>150</v>
      </c>
      <c r="C96" s="1" t="s">
        <v>259</v>
      </c>
      <c r="D96" s="5">
        <v>4</v>
      </c>
    </row>
    <row r="97" spans="1:4" x14ac:dyDescent="0.25">
      <c r="A97" s="8" t="s">
        <v>51</v>
      </c>
      <c r="B97" s="1" t="s">
        <v>150</v>
      </c>
      <c r="C97" s="1" t="s">
        <v>254</v>
      </c>
      <c r="D97" s="5">
        <v>2</v>
      </c>
    </row>
    <row r="98" spans="1:4" x14ac:dyDescent="0.25">
      <c r="A98" s="8" t="s">
        <v>51</v>
      </c>
      <c r="B98" s="1" t="s">
        <v>150</v>
      </c>
      <c r="C98" s="1" t="s">
        <v>260</v>
      </c>
      <c r="D98" s="5">
        <v>71</v>
      </c>
    </row>
    <row r="99" spans="1:4" x14ac:dyDescent="0.25">
      <c r="A99" s="8" t="s">
        <v>51</v>
      </c>
      <c r="B99" s="1" t="s">
        <v>150</v>
      </c>
      <c r="C99" s="1" t="s">
        <v>258</v>
      </c>
      <c r="D99" s="5">
        <v>179</v>
      </c>
    </row>
    <row r="100" spans="1:4" x14ac:dyDescent="0.25">
      <c r="A100" s="8" t="s">
        <v>52</v>
      </c>
      <c r="B100" s="1" t="s">
        <v>149</v>
      </c>
      <c r="C100" s="1" t="s">
        <v>259</v>
      </c>
      <c r="D100" s="5">
        <v>77</v>
      </c>
    </row>
    <row r="101" spans="1:4" x14ac:dyDescent="0.25">
      <c r="A101" s="8" t="s">
        <v>52</v>
      </c>
      <c r="B101" s="1" t="s">
        <v>149</v>
      </c>
      <c r="C101" s="1" t="s">
        <v>254</v>
      </c>
      <c r="D101" s="5">
        <v>50</v>
      </c>
    </row>
    <row r="102" spans="1:4" x14ac:dyDescent="0.25">
      <c r="A102" s="8" t="s">
        <v>52</v>
      </c>
      <c r="B102" s="1" t="s">
        <v>149</v>
      </c>
      <c r="C102" s="1" t="s">
        <v>260</v>
      </c>
      <c r="D102" s="5">
        <v>305</v>
      </c>
    </row>
    <row r="103" spans="1:4" x14ac:dyDescent="0.25">
      <c r="A103" s="8" t="s">
        <v>52</v>
      </c>
      <c r="B103" s="1" t="s">
        <v>149</v>
      </c>
      <c r="C103" s="1" t="s">
        <v>258</v>
      </c>
      <c r="D103" s="5">
        <v>13</v>
      </c>
    </row>
    <row r="104" spans="1:4" x14ac:dyDescent="0.25">
      <c r="A104" s="8" t="s">
        <v>52</v>
      </c>
      <c r="B104" s="1" t="s">
        <v>150</v>
      </c>
      <c r="C104" s="1" t="s">
        <v>259</v>
      </c>
      <c r="D104" s="5">
        <v>11</v>
      </c>
    </row>
    <row r="105" spans="1:4" x14ac:dyDescent="0.25">
      <c r="A105" s="8" t="s">
        <v>52</v>
      </c>
      <c r="B105" s="1" t="s">
        <v>150</v>
      </c>
      <c r="C105" s="1" t="s">
        <v>254</v>
      </c>
      <c r="D105" s="5">
        <v>8</v>
      </c>
    </row>
    <row r="106" spans="1:4" x14ac:dyDescent="0.25">
      <c r="A106" s="8" t="s">
        <v>52</v>
      </c>
      <c r="B106" s="1" t="s">
        <v>150</v>
      </c>
      <c r="C106" s="1" t="s">
        <v>260</v>
      </c>
      <c r="D106" s="5">
        <v>63</v>
      </c>
    </row>
    <row r="107" spans="1:4" x14ac:dyDescent="0.25">
      <c r="A107" s="8" t="s">
        <v>52</v>
      </c>
      <c r="B107" s="1" t="s">
        <v>150</v>
      </c>
      <c r="C107" s="1" t="s">
        <v>258</v>
      </c>
      <c r="D107" s="5">
        <v>166</v>
      </c>
    </row>
    <row r="108" spans="1:4" x14ac:dyDescent="0.25">
      <c r="A108" s="8" t="s">
        <v>53</v>
      </c>
      <c r="B108" s="1" t="s">
        <v>149</v>
      </c>
      <c r="C108" s="1" t="s">
        <v>259</v>
      </c>
      <c r="D108" s="5">
        <v>75</v>
      </c>
    </row>
    <row r="109" spans="1:4" x14ac:dyDescent="0.25">
      <c r="A109" s="8" t="s">
        <v>53</v>
      </c>
      <c r="B109" s="1" t="s">
        <v>149</v>
      </c>
      <c r="C109" s="1" t="s">
        <v>254</v>
      </c>
      <c r="D109" s="5">
        <v>47</v>
      </c>
    </row>
    <row r="110" spans="1:4" x14ac:dyDescent="0.25">
      <c r="A110" s="8" t="s">
        <v>53</v>
      </c>
      <c r="B110" s="1" t="s">
        <v>149</v>
      </c>
      <c r="C110" s="1" t="s">
        <v>260</v>
      </c>
      <c r="D110" s="5">
        <v>251</v>
      </c>
    </row>
    <row r="111" spans="1:4" x14ac:dyDescent="0.25">
      <c r="A111" s="8" t="s">
        <v>53</v>
      </c>
      <c r="B111" s="1" t="s">
        <v>149</v>
      </c>
      <c r="C111" s="1" t="s">
        <v>258</v>
      </c>
      <c r="D111" s="5">
        <v>27</v>
      </c>
    </row>
    <row r="112" spans="1:4" x14ac:dyDescent="0.25">
      <c r="A112" s="8" t="s">
        <v>53</v>
      </c>
      <c r="B112" s="1" t="s">
        <v>150</v>
      </c>
      <c r="C112" s="1" t="s">
        <v>259</v>
      </c>
      <c r="D112" s="5">
        <v>4</v>
      </c>
    </row>
    <row r="113" spans="1:4" x14ac:dyDescent="0.25">
      <c r="A113" s="8" t="s">
        <v>53</v>
      </c>
      <c r="B113" s="1" t="s">
        <v>150</v>
      </c>
      <c r="C113" s="1" t="s">
        <v>254</v>
      </c>
      <c r="D113" s="5">
        <v>6</v>
      </c>
    </row>
    <row r="114" spans="1:4" x14ac:dyDescent="0.25">
      <c r="A114" s="8" t="s">
        <v>53</v>
      </c>
      <c r="B114" s="1" t="s">
        <v>150</v>
      </c>
      <c r="C114" s="1" t="s">
        <v>260</v>
      </c>
      <c r="D114" s="5">
        <v>49</v>
      </c>
    </row>
    <row r="115" spans="1:4" x14ac:dyDescent="0.25">
      <c r="A115" s="8" t="s">
        <v>53</v>
      </c>
      <c r="B115" s="1" t="s">
        <v>150</v>
      </c>
      <c r="C115" s="1" t="s">
        <v>258</v>
      </c>
      <c r="D115" s="5">
        <v>164</v>
      </c>
    </row>
    <row r="116" spans="1:4" x14ac:dyDescent="0.25">
      <c r="A116" s="8" t="s">
        <v>54</v>
      </c>
      <c r="B116" s="1" t="s">
        <v>149</v>
      </c>
      <c r="C116" s="1" t="s">
        <v>259</v>
      </c>
      <c r="D116" s="5">
        <v>86</v>
      </c>
    </row>
    <row r="117" spans="1:4" x14ac:dyDescent="0.25">
      <c r="A117" s="8" t="s">
        <v>54</v>
      </c>
      <c r="B117" s="1" t="s">
        <v>149</v>
      </c>
      <c r="C117" s="1" t="s">
        <v>254</v>
      </c>
      <c r="D117" s="5">
        <v>59</v>
      </c>
    </row>
    <row r="118" spans="1:4" x14ac:dyDescent="0.25">
      <c r="A118" s="8" t="s">
        <v>54</v>
      </c>
      <c r="B118" s="1" t="s">
        <v>149</v>
      </c>
      <c r="C118" s="1" t="s">
        <v>260</v>
      </c>
      <c r="D118" s="5">
        <v>202</v>
      </c>
    </row>
    <row r="119" spans="1:4" x14ac:dyDescent="0.25">
      <c r="A119" s="8" t="s">
        <v>54</v>
      </c>
      <c r="B119" s="1" t="s">
        <v>149</v>
      </c>
      <c r="C119" s="1" t="s">
        <v>258</v>
      </c>
      <c r="D119" s="5">
        <v>20</v>
      </c>
    </row>
    <row r="120" spans="1:4" x14ac:dyDescent="0.25">
      <c r="A120" s="8" t="s">
        <v>54</v>
      </c>
      <c r="B120" s="1" t="s">
        <v>150</v>
      </c>
      <c r="C120" s="1" t="s">
        <v>259</v>
      </c>
      <c r="D120" s="5">
        <v>3</v>
      </c>
    </row>
    <row r="121" spans="1:4" x14ac:dyDescent="0.25">
      <c r="A121" s="8" t="s">
        <v>54</v>
      </c>
      <c r="B121" s="1" t="s">
        <v>150</v>
      </c>
      <c r="C121" s="1" t="s">
        <v>254</v>
      </c>
      <c r="D121" s="5">
        <v>8</v>
      </c>
    </row>
    <row r="122" spans="1:4" x14ac:dyDescent="0.25">
      <c r="A122" s="8" t="s">
        <v>54</v>
      </c>
      <c r="B122" s="1" t="s">
        <v>150</v>
      </c>
      <c r="C122" s="1" t="s">
        <v>260</v>
      </c>
      <c r="D122" s="5">
        <v>43</v>
      </c>
    </row>
    <row r="123" spans="1:4" x14ac:dyDescent="0.25">
      <c r="A123" s="8" t="s">
        <v>54</v>
      </c>
      <c r="B123" s="1" t="s">
        <v>150</v>
      </c>
      <c r="C123" s="1" t="s">
        <v>258</v>
      </c>
      <c r="D123" s="5">
        <v>131</v>
      </c>
    </row>
    <row r="124" spans="1:4" x14ac:dyDescent="0.25">
      <c r="A124" s="8" t="s">
        <v>55</v>
      </c>
      <c r="B124" s="1" t="s">
        <v>149</v>
      </c>
      <c r="C124" s="1" t="s">
        <v>259</v>
      </c>
      <c r="D124" s="5">
        <v>85</v>
      </c>
    </row>
    <row r="125" spans="1:4" x14ac:dyDescent="0.25">
      <c r="A125" s="8" t="s">
        <v>55</v>
      </c>
      <c r="B125" s="1" t="s">
        <v>149</v>
      </c>
      <c r="C125" s="1" t="s">
        <v>254</v>
      </c>
      <c r="D125" s="5">
        <v>40</v>
      </c>
    </row>
    <row r="126" spans="1:4" x14ac:dyDescent="0.25">
      <c r="A126" s="8" t="s">
        <v>55</v>
      </c>
      <c r="B126" s="1" t="s">
        <v>149</v>
      </c>
      <c r="C126" s="1" t="s">
        <v>260</v>
      </c>
      <c r="D126" s="5">
        <v>211</v>
      </c>
    </row>
    <row r="127" spans="1:4" x14ac:dyDescent="0.25">
      <c r="A127" s="8" t="s">
        <v>55</v>
      </c>
      <c r="B127" s="1" t="s">
        <v>149</v>
      </c>
      <c r="C127" s="1" t="s">
        <v>258</v>
      </c>
      <c r="D127" s="5">
        <v>28</v>
      </c>
    </row>
    <row r="128" spans="1:4" x14ac:dyDescent="0.25">
      <c r="A128" s="8" t="s">
        <v>55</v>
      </c>
      <c r="B128" s="1" t="s">
        <v>150</v>
      </c>
      <c r="C128" s="1" t="s">
        <v>259</v>
      </c>
      <c r="D128" s="5">
        <v>8</v>
      </c>
    </row>
    <row r="129" spans="1:4" x14ac:dyDescent="0.25">
      <c r="A129" s="8" t="s">
        <v>55</v>
      </c>
      <c r="B129" s="1" t="s">
        <v>150</v>
      </c>
      <c r="C129" s="1" t="s">
        <v>254</v>
      </c>
      <c r="D129" s="5">
        <v>10</v>
      </c>
    </row>
    <row r="130" spans="1:4" x14ac:dyDescent="0.25">
      <c r="A130" s="8" t="s">
        <v>55</v>
      </c>
      <c r="B130" s="1" t="s">
        <v>150</v>
      </c>
      <c r="C130" s="1" t="s">
        <v>260</v>
      </c>
      <c r="D130" s="5">
        <v>43</v>
      </c>
    </row>
    <row r="131" spans="1:4" x14ac:dyDescent="0.25">
      <c r="A131" s="8" t="s">
        <v>55</v>
      </c>
      <c r="B131" s="1" t="s">
        <v>150</v>
      </c>
      <c r="C131" s="1" t="s">
        <v>258</v>
      </c>
      <c r="D131" s="5">
        <v>148</v>
      </c>
    </row>
    <row r="132" spans="1:4" x14ac:dyDescent="0.25">
      <c r="A132" s="8" t="s">
        <v>56</v>
      </c>
      <c r="B132" s="1" t="s">
        <v>149</v>
      </c>
      <c r="C132" s="1" t="s">
        <v>259</v>
      </c>
      <c r="D132" s="5">
        <v>80</v>
      </c>
    </row>
    <row r="133" spans="1:4" x14ac:dyDescent="0.25">
      <c r="A133" s="8" t="s">
        <v>56</v>
      </c>
      <c r="B133" s="1" t="s">
        <v>149</v>
      </c>
      <c r="C133" s="1" t="s">
        <v>254</v>
      </c>
      <c r="D133" s="5">
        <v>50</v>
      </c>
    </row>
    <row r="134" spans="1:4" x14ac:dyDescent="0.25">
      <c r="A134" s="8" t="s">
        <v>56</v>
      </c>
      <c r="B134" s="1" t="s">
        <v>149</v>
      </c>
      <c r="C134" s="1" t="s">
        <v>260</v>
      </c>
      <c r="D134" s="5">
        <v>185</v>
      </c>
    </row>
    <row r="135" spans="1:4" x14ac:dyDescent="0.25">
      <c r="A135" s="8" t="s">
        <v>56</v>
      </c>
      <c r="B135" s="1" t="s">
        <v>149</v>
      </c>
      <c r="C135" s="1" t="s">
        <v>258</v>
      </c>
      <c r="D135" s="5">
        <v>18</v>
      </c>
    </row>
    <row r="136" spans="1:4" x14ac:dyDescent="0.25">
      <c r="A136" s="8" t="s">
        <v>56</v>
      </c>
      <c r="B136" s="1" t="s">
        <v>150</v>
      </c>
      <c r="C136" s="1" t="s">
        <v>259</v>
      </c>
      <c r="D136" s="5">
        <v>9</v>
      </c>
    </row>
    <row r="137" spans="1:4" x14ac:dyDescent="0.25">
      <c r="A137" s="8" t="s">
        <v>56</v>
      </c>
      <c r="B137" s="1" t="s">
        <v>150</v>
      </c>
      <c r="C137" s="1" t="s">
        <v>254</v>
      </c>
      <c r="D137" s="5">
        <v>2</v>
      </c>
    </row>
    <row r="138" spans="1:4" x14ac:dyDescent="0.25">
      <c r="A138" s="8" t="s">
        <v>56</v>
      </c>
      <c r="B138" s="1" t="s">
        <v>150</v>
      </c>
      <c r="C138" s="1" t="s">
        <v>260</v>
      </c>
      <c r="D138" s="5">
        <v>42</v>
      </c>
    </row>
    <row r="139" spans="1:4" x14ac:dyDescent="0.25">
      <c r="A139" s="8" t="s">
        <v>56</v>
      </c>
      <c r="B139" s="1" t="s">
        <v>150</v>
      </c>
      <c r="C139" s="1" t="s">
        <v>258</v>
      </c>
      <c r="D139" s="5">
        <v>121</v>
      </c>
    </row>
    <row r="140" spans="1:4" x14ac:dyDescent="0.25">
      <c r="A140" s="8" t="s">
        <v>57</v>
      </c>
      <c r="B140" s="1" t="s">
        <v>149</v>
      </c>
      <c r="C140" s="1" t="s">
        <v>259</v>
      </c>
      <c r="D140" s="5">
        <v>68</v>
      </c>
    </row>
    <row r="141" spans="1:4" x14ac:dyDescent="0.25">
      <c r="A141" s="8" t="s">
        <v>57</v>
      </c>
      <c r="B141" s="1" t="s">
        <v>149</v>
      </c>
      <c r="C141" s="1" t="s">
        <v>254</v>
      </c>
      <c r="D141" s="5">
        <v>38</v>
      </c>
    </row>
    <row r="142" spans="1:4" x14ac:dyDescent="0.25">
      <c r="A142" s="8" t="s">
        <v>57</v>
      </c>
      <c r="B142" s="1" t="s">
        <v>149</v>
      </c>
      <c r="C142" s="1" t="s">
        <v>260</v>
      </c>
      <c r="D142" s="5">
        <v>151</v>
      </c>
    </row>
    <row r="143" spans="1:4" x14ac:dyDescent="0.25">
      <c r="A143" s="8" t="s">
        <v>57</v>
      </c>
      <c r="B143" s="1" t="s">
        <v>149</v>
      </c>
      <c r="C143" s="1" t="s">
        <v>258</v>
      </c>
      <c r="D143" s="5">
        <v>28</v>
      </c>
    </row>
    <row r="144" spans="1:4" x14ac:dyDescent="0.25">
      <c r="A144" s="8" t="s">
        <v>57</v>
      </c>
      <c r="B144" s="1" t="s">
        <v>150</v>
      </c>
      <c r="C144" s="1" t="s">
        <v>259</v>
      </c>
      <c r="D144" s="5">
        <v>6</v>
      </c>
    </row>
    <row r="145" spans="1:4" x14ac:dyDescent="0.25">
      <c r="A145" s="8" t="s">
        <v>57</v>
      </c>
      <c r="B145" s="1" t="s">
        <v>150</v>
      </c>
      <c r="C145" s="1" t="s">
        <v>254</v>
      </c>
      <c r="D145" s="5">
        <v>4</v>
      </c>
    </row>
    <row r="146" spans="1:4" x14ac:dyDescent="0.25">
      <c r="A146" s="8" t="s">
        <v>57</v>
      </c>
      <c r="B146" s="1" t="s">
        <v>150</v>
      </c>
      <c r="C146" s="1" t="s">
        <v>260</v>
      </c>
      <c r="D146" s="5">
        <v>30</v>
      </c>
    </row>
    <row r="147" spans="1:4" x14ac:dyDescent="0.25">
      <c r="A147" s="8" t="s">
        <v>57</v>
      </c>
      <c r="B147" s="1" t="s">
        <v>150</v>
      </c>
      <c r="C147" s="1" t="s">
        <v>258</v>
      </c>
      <c r="D147" s="5">
        <v>121</v>
      </c>
    </row>
    <row r="148" spans="1:4" x14ac:dyDescent="0.25">
      <c r="A148" s="8" t="s">
        <v>58</v>
      </c>
      <c r="B148" s="1" t="s">
        <v>149</v>
      </c>
      <c r="C148" s="1" t="s">
        <v>259</v>
      </c>
      <c r="D148" s="5">
        <v>102</v>
      </c>
    </row>
    <row r="149" spans="1:4" x14ac:dyDescent="0.25">
      <c r="A149" s="8" t="s">
        <v>58</v>
      </c>
      <c r="B149" s="1" t="s">
        <v>149</v>
      </c>
      <c r="C149" s="1" t="s">
        <v>254</v>
      </c>
      <c r="D149" s="5">
        <v>42</v>
      </c>
    </row>
    <row r="150" spans="1:4" x14ac:dyDescent="0.25">
      <c r="A150" s="8" t="s">
        <v>58</v>
      </c>
      <c r="B150" s="1" t="s">
        <v>149</v>
      </c>
      <c r="C150" s="1" t="s">
        <v>260</v>
      </c>
      <c r="D150" s="5">
        <v>189</v>
      </c>
    </row>
    <row r="151" spans="1:4" x14ac:dyDescent="0.25">
      <c r="A151" s="8" t="s">
        <v>58</v>
      </c>
      <c r="B151" s="1" t="s">
        <v>149</v>
      </c>
      <c r="C151" s="1" t="s">
        <v>258</v>
      </c>
      <c r="D151" s="5">
        <v>34</v>
      </c>
    </row>
    <row r="152" spans="1:4" x14ac:dyDescent="0.25">
      <c r="A152" s="8" t="s">
        <v>58</v>
      </c>
      <c r="B152" s="1" t="s">
        <v>150</v>
      </c>
      <c r="C152" s="1" t="s">
        <v>259</v>
      </c>
      <c r="D152" s="5">
        <v>7</v>
      </c>
    </row>
    <row r="153" spans="1:4" x14ac:dyDescent="0.25">
      <c r="A153" s="8" t="s">
        <v>58</v>
      </c>
      <c r="B153" s="1" t="s">
        <v>150</v>
      </c>
      <c r="C153" s="1" t="s">
        <v>254</v>
      </c>
      <c r="D153" s="5">
        <v>4</v>
      </c>
    </row>
    <row r="154" spans="1:4" x14ac:dyDescent="0.25">
      <c r="A154" s="8" t="s">
        <v>58</v>
      </c>
      <c r="B154" s="1" t="s">
        <v>150</v>
      </c>
      <c r="C154" s="1" t="s">
        <v>260</v>
      </c>
      <c r="D154" s="5">
        <v>34</v>
      </c>
    </row>
    <row r="155" spans="1:4" x14ac:dyDescent="0.25">
      <c r="A155" s="8" t="s">
        <v>58</v>
      </c>
      <c r="B155" s="1" t="s">
        <v>150</v>
      </c>
      <c r="C155" s="1" t="s">
        <v>258</v>
      </c>
      <c r="D155" s="5">
        <v>98</v>
      </c>
    </row>
    <row r="156" spans="1:4" x14ac:dyDescent="0.25">
      <c r="A156" s="8" t="s">
        <v>59</v>
      </c>
      <c r="B156" s="1" t="s">
        <v>149</v>
      </c>
      <c r="C156" s="1" t="s">
        <v>259</v>
      </c>
      <c r="D156" s="5">
        <v>98</v>
      </c>
    </row>
    <row r="157" spans="1:4" x14ac:dyDescent="0.25">
      <c r="A157" s="8" t="s">
        <v>59</v>
      </c>
      <c r="B157" s="1" t="s">
        <v>149</v>
      </c>
      <c r="C157" s="1" t="s">
        <v>254</v>
      </c>
      <c r="D157" s="5">
        <v>31</v>
      </c>
    </row>
    <row r="158" spans="1:4" x14ac:dyDescent="0.25">
      <c r="A158" s="8" t="s">
        <v>59</v>
      </c>
      <c r="B158" s="1" t="s">
        <v>149</v>
      </c>
      <c r="C158" s="1" t="s">
        <v>260</v>
      </c>
      <c r="D158" s="5">
        <v>171</v>
      </c>
    </row>
    <row r="159" spans="1:4" x14ac:dyDescent="0.25">
      <c r="A159" s="8" t="s">
        <v>59</v>
      </c>
      <c r="B159" s="1" t="s">
        <v>149</v>
      </c>
      <c r="C159" s="1" t="s">
        <v>258</v>
      </c>
      <c r="D159" s="5">
        <v>16</v>
      </c>
    </row>
    <row r="160" spans="1:4" x14ac:dyDescent="0.25">
      <c r="A160" s="8" t="s">
        <v>59</v>
      </c>
      <c r="B160" s="1" t="s">
        <v>150</v>
      </c>
      <c r="C160" s="1" t="s">
        <v>259</v>
      </c>
      <c r="D160" s="5">
        <v>11</v>
      </c>
    </row>
    <row r="161" spans="1:4" x14ac:dyDescent="0.25">
      <c r="A161" s="8" t="s">
        <v>59</v>
      </c>
      <c r="B161" s="1" t="s">
        <v>150</v>
      </c>
      <c r="C161" s="1" t="s">
        <v>254</v>
      </c>
      <c r="D161" s="5">
        <v>3</v>
      </c>
    </row>
    <row r="162" spans="1:4" x14ac:dyDescent="0.25">
      <c r="A162" s="8" t="s">
        <v>59</v>
      </c>
      <c r="B162" s="1" t="s">
        <v>150</v>
      </c>
      <c r="C162" s="1" t="s">
        <v>260</v>
      </c>
      <c r="D162" s="5">
        <v>39</v>
      </c>
    </row>
    <row r="163" spans="1:4" x14ac:dyDescent="0.25">
      <c r="A163" s="8" t="s">
        <v>59</v>
      </c>
      <c r="B163" s="1" t="s">
        <v>150</v>
      </c>
      <c r="C163" s="1" t="s">
        <v>258</v>
      </c>
      <c r="D163" s="5">
        <v>81</v>
      </c>
    </row>
    <row r="164" spans="1:4" x14ac:dyDescent="0.25">
      <c r="A164" s="8" t="s">
        <v>60</v>
      </c>
      <c r="B164" s="1" t="s">
        <v>149</v>
      </c>
      <c r="C164" s="1" t="s">
        <v>259</v>
      </c>
      <c r="D164" s="5">
        <v>90</v>
      </c>
    </row>
    <row r="165" spans="1:4" x14ac:dyDescent="0.25">
      <c r="A165" s="8" t="s">
        <v>60</v>
      </c>
      <c r="B165" s="1" t="s">
        <v>149</v>
      </c>
      <c r="C165" s="1" t="s">
        <v>254</v>
      </c>
      <c r="D165" s="5">
        <v>40</v>
      </c>
    </row>
    <row r="166" spans="1:4" x14ac:dyDescent="0.25">
      <c r="A166" s="8" t="s">
        <v>60</v>
      </c>
      <c r="B166" s="1" t="s">
        <v>149</v>
      </c>
      <c r="C166" s="1" t="s">
        <v>260</v>
      </c>
      <c r="D166" s="5">
        <v>180</v>
      </c>
    </row>
    <row r="167" spans="1:4" x14ac:dyDescent="0.25">
      <c r="A167" s="8" t="s">
        <v>60</v>
      </c>
      <c r="B167" s="1" t="s">
        <v>149</v>
      </c>
      <c r="C167" s="1" t="s">
        <v>258</v>
      </c>
      <c r="D167" s="5">
        <v>34</v>
      </c>
    </row>
    <row r="168" spans="1:4" x14ac:dyDescent="0.25">
      <c r="A168" s="8" t="s">
        <v>60</v>
      </c>
      <c r="B168" s="1" t="s">
        <v>150</v>
      </c>
      <c r="C168" s="1" t="s">
        <v>259</v>
      </c>
      <c r="D168" s="5">
        <v>12</v>
      </c>
    </row>
    <row r="169" spans="1:4" x14ac:dyDescent="0.25">
      <c r="A169" s="8" t="s">
        <v>60</v>
      </c>
      <c r="B169" s="1" t="s">
        <v>150</v>
      </c>
      <c r="C169" s="1" t="s">
        <v>254</v>
      </c>
      <c r="D169" s="5">
        <v>4</v>
      </c>
    </row>
    <row r="170" spans="1:4" x14ac:dyDescent="0.25">
      <c r="A170" s="8" t="s">
        <v>60</v>
      </c>
      <c r="B170" s="1" t="s">
        <v>150</v>
      </c>
      <c r="C170" s="1" t="s">
        <v>260</v>
      </c>
      <c r="D170" s="5">
        <v>29</v>
      </c>
    </row>
    <row r="171" spans="1:4" x14ac:dyDescent="0.25">
      <c r="A171" s="8" t="s">
        <v>60</v>
      </c>
      <c r="B171" s="1" t="s">
        <v>150</v>
      </c>
      <c r="C171" s="1" t="s">
        <v>258</v>
      </c>
      <c r="D171" s="5">
        <v>79</v>
      </c>
    </row>
    <row r="172" spans="1:4" x14ac:dyDescent="0.25">
      <c r="A172" s="8" t="s">
        <v>61</v>
      </c>
      <c r="B172" s="1" t="s">
        <v>149</v>
      </c>
      <c r="C172" s="1" t="s">
        <v>259</v>
      </c>
      <c r="D172" s="5">
        <v>88</v>
      </c>
    </row>
    <row r="173" spans="1:4" x14ac:dyDescent="0.25">
      <c r="A173" s="8" t="s">
        <v>61</v>
      </c>
      <c r="B173" s="1" t="s">
        <v>149</v>
      </c>
      <c r="C173" s="1" t="s">
        <v>254</v>
      </c>
      <c r="D173" s="5">
        <v>49</v>
      </c>
    </row>
    <row r="174" spans="1:4" x14ac:dyDescent="0.25">
      <c r="A174" s="8" t="s">
        <v>61</v>
      </c>
      <c r="B174" s="1" t="s">
        <v>149</v>
      </c>
      <c r="C174" s="1" t="s">
        <v>260</v>
      </c>
      <c r="D174" s="5">
        <v>208</v>
      </c>
    </row>
    <row r="175" spans="1:4" x14ac:dyDescent="0.25">
      <c r="A175" s="8" t="s">
        <v>61</v>
      </c>
      <c r="B175" s="1" t="s">
        <v>149</v>
      </c>
      <c r="C175" s="1" t="s">
        <v>258</v>
      </c>
      <c r="D175" s="5">
        <v>28</v>
      </c>
    </row>
    <row r="176" spans="1:4" x14ac:dyDescent="0.25">
      <c r="A176" s="8" t="s">
        <v>61</v>
      </c>
      <c r="B176" s="1" t="s">
        <v>150</v>
      </c>
      <c r="C176" s="1" t="s">
        <v>259</v>
      </c>
      <c r="D176" s="5">
        <v>3</v>
      </c>
    </row>
    <row r="177" spans="1:4" x14ac:dyDescent="0.25">
      <c r="A177" s="8" t="s">
        <v>61</v>
      </c>
      <c r="B177" s="1" t="s">
        <v>150</v>
      </c>
      <c r="C177" s="1" t="s">
        <v>254</v>
      </c>
      <c r="D177" s="5">
        <v>6</v>
      </c>
    </row>
    <row r="178" spans="1:4" x14ac:dyDescent="0.25">
      <c r="A178" s="8" t="s">
        <v>61</v>
      </c>
      <c r="B178" s="1" t="s">
        <v>150</v>
      </c>
      <c r="C178" s="1" t="s">
        <v>260</v>
      </c>
      <c r="D178" s="5">
        <v>31</v>
      </c>
    </row>
    <row r="179" spans="1:4" x14ac:dyDescent="0.25">
      <c r="A179" s="8" t="s">
        <v>61</v>
      </c>
      <c r="B179" s="1" t="s">
        <v>150</v>
      </c>
      <c r="C179" s="1" t="s">
        <v>258</v>
      </c>
      <c r="D179" s="5">
        <v>68</v>
      </c>
    </row>
    <row r="180" spans="1:4" x14ac:dyDescent="0.25">
      <c r="A180" s="8" t="s">
        <v>62</v>
      </c>
      <c r="B180" s="1" t="s">
        <v>149</v>
      </c>
      <c r="C180" s="1" t="s">
        <v>259</v>
      </c>
      <c r="D180" s="5">
        <v>132</v>
      </c>
    </row>
    <row r="181" spans="1:4" x14ac:dyDescent="0.25">
      <c r="A181" s="8" t="s">
        <v>62</v>
      </c>
      <c r="B181" s="1" t="s">
        <v>149</v>
      </c>
      <c r="C181" s="1" t="s">
        <v>254</v>
      </c>
      <c r="D181" s="5">
        <v>55</v>
      </c>
    </row>
    <row r="182" spans="1:4" x14ac:dyDescent="0.25">
      <c r="A182" s="8" t="s">
        <v>62</v>
      </c>
      <c r="B182" s="1" t="s">
        <v>149</v>
      </c>
      <c r="C182" s="1" t="s">
        <v>260</v>
      </c>
      <c r="D182" s="5">
        <v>224</v>
      </c>
    </row>
    <row r="183" spans="1:4" x14ac:dyDescent="0.25">
      <c r="A183" s="8" t="s">
        <v>62</v>
      </c>
      <c r="B183" s="1" t="s">
        <v>149</v>
      </c>
      <c r="C183" s="1" t="s">
        <v>258</v>
      </c>
      <c r="D183" s="5">
        <v>28</v>
      </c>
    </row>
    <row r="184" spans="1:4" x14ac:dyDescent="0.25">
      <c r="A184" s="8" t="s">
        <v>62</v>
      </c>
      <c r="B184" s="1" t="s">
        <v>150</v>
      </c>
      <c r="C184" s="1" t="s">
        <v>259</v>
      </c>
      <c r="D184" s="5">
        <v>4</v>
      </c>
    </row>
    <row r="185" spans="1:4" x14ac:dyDescent="0.25">
      <c r="A185" s="8" t="s">
        <v>62</v>
      </c>
      <c r="B185" s="1" t="s">
        <v>150</v>
      </c>
      <c r="C185" s="1" t="s">
        <v>254</v>
      </c>
      <c r="D185" s="5">
        <v>4</v>
      </c>
    </row>
    <row r="186" spans="1:4" x14ac:dyDescent="0.25">
      <c r="A186" s="8" t="s">
        <v>62</v>
      </c>
      <c r="B186" s="1" t="s">
        <v>150</v>
      </c>
      <c r="C186" s="1" t="s">
        <v>260</v>
      </c>
      <c r="D186" s="5">
        <v>26</v>
      </c>
    </row>
    <row r="187" spans="1:4" x14ac:dyDescent="0.25">
      <c r="A187" s="8" t="s">
        <v>62</v>
      </c>
      <c r="B187" s="1" t="s">
        <v>150</v>
      </c>
      <c r="C187" s="1" t="s">
        <v>258</v>
      </c>
      <c r="D187" s="5">
        <v>104</v>
      </c>
    </row>
    <row r="188" spans="1:4" x14ac:dyDescent="0.25">
      <c r="A188" s="8"/>
    </row>
    <row r="189" spans="1:4" x14ac:dyDescent="0.25">
      <c r="A189" s="8"/>
    </row>
    <row r="190" spans="1:4" x14ac:dyDescent="0.25">
      <c r="A190" s="8"/>
    </row>
    <row r="191" spans="1:4" x14ac:dyDescent="0.25">
      <c r="A191" s="8"/>
    </row>
    <row r="192" spans="1:4"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54296875" defaultRowHeight="15" x14ac:dyDescent="0.25"/>
  <cols>
    <col min="1" max="1" width="7.1796875" customWidth="1"/>
    <col min="2" max="2" width="25.90625" bestFit="1" customWidth="1"/>
    <col min="3" max="3" width="14.54296875" customWidth="1"/>
    <col min="4" max="4" width="13.26953125" customWidth="1"/>
  </cols>
  <sheetData>
    <row r="1" spans="1:50" ht="21" x14ac:dyDescent="0.4">
      <c r="A1" s="10" t="s">
        <v>325</v>
      </c>
    </row>
    <row r="2" spans="1:50" x14ac:dyDescent="0.25">
      <c r="A2" s="8" t="s">
        <v>5</v>
      </c>
    </row>
    <row r="3" spans="1:50" x14ac:dyDescent="0.25">
      <c r="A3" s="13" t="s">
        <v>37</v>
      </c>
    </row>
    <row r="4" spans="1:50" ht="37.200000000000003" customHeight="1" x14ac:dyDescent="0.3">
      <c r="A4" s="9" t="s">
        <v>38</v>
      </c>
      <c r="B4" s="6" t="s">
        <v>261</v>
      </c>
      <c r="C4" s="6" t="s">
        <v>64</v>
      </c>
      <c r="D4" s="6" t="s">
        <v>65</v>
      </c>
    </row>
    <row r="5" spans="1:50" x14ac:dyDescent="0.25">
      <c r="A5" s="8" t="s">
        <v>52</v>
      </c>
      <c r="B5" s="11">
        <v>49.2</v>
      </c>
      <c r="C5" s="11">
        <v>45.6</v>
      </c>
      <c r="D5" s="11">
        <v>52.9</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53</v>
      </c>
      <c r="B6" s="11">
        <v>54.7</v>
      </c>
      <c r="C6" s="11">
        <v>50.8</v>
      </c>
      <c r="D6" s="11">
        <v>58.5</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54</v>
      </c>
      <c r="B7" s="11">
        <v>53.5</v>
      </c>
      <c r="C7" s="11">
        <v>49.4</v>
      </c>
      <c r="D7" s="11">
        <v>57.6</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55</v>
      </c>
      <c r="B8" s="11">
        <v>57.4</v>
      </c>
      <c r="C8" s="11">
        <v>53.4</v>
      </c>
      <c r="D8" s="11">
        <v>61.3</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56</v>
      </c>
      <c r="B9" s="11">
        <v>47.1</v>
      </c>
      <c r="C9" s="11">
        <v>42.9</v>
      </c>
      <c r="D9" s="11">
        <v>51.3</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57</v>
      </c>
      <c r="B10" s="11">
        <v>53.2</v>
      </c>
      <c r="C10" s="11">
        <v>48.7</v>
      </c>
      <c r="D10" s="11">
        <v>57.7</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58</v>
      </c>
      <c r="B11" s="11">
        <v>55.1</v>
      </c>
      <c r="C11" s="11">
        <v>50.8</v>
      </c>
      <c r="D11" s="11">
        <v>59.3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t="s">
        <v>59</v>
      </c>
      <c r="B12" s="11">
        <v>46.3</v>
      </c>
      <c r="C12" s="11">
        <v>41.7</v>
      </c>
      <c r="D12" s="11">
        <v>50.9</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t="s">
        <v>60</v>
      </c>
      <c r="B13" s="11">
        <v>47.9</v>
      </c>
      <c r="C13" s="11">
        <v>43.5</v>
      </c>
      <c r="D13" s="11">
        <v>52.4</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t="s">
        <v>61</v>
      </c>
      <c r="B14" s="11">
        <v>48.4</v>
      </c>
      <c r="C14" s="11">
        <v>44</v>
      </c>
      <c r="D14" s="11">
        <v>52.8</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t="s">
        <v>62</v>
      </c>
      <c r="B15" s="11">
        <v>51.7</v>
      </c>
      <c r="C15" s="11">
        <v>47.7</v>
      </c>
      <c r="D15" s="11">
        <v>55.7</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54296875" defaultRowHeight="15" x14ac:dyDescent="0.25"/>
  <cols>
    <col min="1" max="1" width="8.453125" customWidth="1"/>
    <col min="2" max="2" width="32.6328125" customWidth="1"/>
    <col min="3" max="3" width="14.26953125" customWidth="1"/>
    <col min="4" max="4" width="14.6328125" customWidth="1"/>
  </cols>
  <sheetData>
    <row r="1" spans="1:50" ht="21" x14ac:dyDescent="0.4">
      <c r="A1" s="28" t="s">
        <v>326</v>
      </c>
    </row>
    <row r="2" spans="1:50" x14ac:dyDescent="0.25">
      <c r="A2" s="8" t="s">
        <v>5</v>
      </c>
    </row>
    <row r="3" spans="1:50" x14ac:dyDescent="0.25">
      <c r="A3" s="13" t="s">
        <v>37</v>
      </c>
    </row>
    <row r="4" spans="1:50" ht="33.6" customHeight="1" x14ac:dyDescent="0.3">
      <c r="A4" s="9" t="s">
        <v>38</v>
      </c>
      <c r="B4" s="6" t="s">
        <v>262</v>
      </c>
      <c r="C4" s="6" t="s">
        <v>64</v>
      </c>
      <c r="D4" s="6" t="s">
        <v>65</v>
      </c>
    </row>
    <row r="5" spans="1:50" x14ac:dyDescent="0.25">
      <c r="A5" s="8" t="s">
        <v>57</v>
      </c>
      <c r="B5" s="11">
        <v>95</v>
      </c>
      <c r="C5" s="11">
        <v>92.5</v>
      </c>
      <c r="D5" s="11">
        <v>96.7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58</v>
      </c>
      <c r="B6" s="11">
        <v>98.8</v>
      </c>
      <c r="C6" s="11">
        <v>97.3</v>
      </c>
      <c r="D6" s="11">
        <v>99.4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59</v>
      </c>
      <c r="B7" s="11">
        <v>99.8</v>
      </c>
      <c r="C7" s="11">
        <v>98.7</v>
      </c>
      <c r="D7" s="11">
        <v>100</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60</v>
      </c>
      <c r="B8" s="11">
        <v>99.1</v>
      </c>
      <c r="C8" s="11">
        <v>97.8</v>
      </c>
      <c r="D8" s="11">
        <v>99.7</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61</v>
      </c>
      <c r="B9" s="11">
        <v>98.1</v>
      </c>
      <c r="C9" s="11">
        <v>96.5</v>
      </c>
      <c r="D9" s="11">
        <v>99</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62</v>
      </c>
      <c r="B10" s="11">
        <v>98</v>
      </c>
      <c r="C10" s="11">
        <v>96.5</v>
      </c>
      <c r="D10" s="11">
        <v>98.9</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54296875" defaultRowHeight="15" x14ac:dyDescent="0.25"/>
  <cols>
    <col min="1" max="1" width="25.08984375" customWidth="1"/>
    <col min="2" max="2" width="20.90625" bestFit="1" customWidth="1"/>
    <col min="3" max="3" width="15.26953125" customWidth="1"/>
    <col min="4" max="4" width="13.36328125" customWidth="1"/>
  </cols>
  <sheetData>
    <row r="1" spans="1:50" ht="21" x14ac:dyDescent="0.4">
      <c r="A1" s="28" t="s">
        <v>327</v>
      </c>
    </row>
    <row r="2" spans="1:50" x14ac:dyDescent="0.25">
      <c r="A2" s="8" t="s">
        <v>5</v>
      </c>
    </row>
    <row r="3" spans="1:50" x14ac:dyDescent="0.25">
      <c r="A3" s="13" t="s">
        <v>37</v>
      </c>
    </row>
    <row r="4" spans="1:50" ht="39" customHeight="1" x14ac:dyDescent="0.3">
      <c r="A4" s="9" t="s">
        <v>263</v>
      </c>
      <c r="B4" s="6" t="s">
        <v>264</v>
      </c>
      <c r="C4" s="6" t="s">
        <v>64</v>
      </c>
      <c r="D4" s="6" t="s">
        <v>65</v>
      </c>
    </row>
    <row r="5" spans="1:50" x14ac:dyDescent="0.25">
      <c r="A5" s="8" t="s">
        <v>265</v>
      </c>
      <c r="B5" s="11">
        <v>15.6</v>
      </c>
      <c r="C5" s="11">
        <v>13.7</v>
      </c>
      <c r="D5" s="11">
        <v>17.5</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266</v>
      </c>
      <c r="B6" s="11">
        <v>13.4</v>
      </c>
      <c r="C6" s="11">
        <v>11.2</v>
      </c>
      <c r="D6" s="11">
        <v>15.9</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267</v>
      </c>
      <c r="B7" s="11">
        <v>7.8</v>
      </c>
      <c r="C7" s="11">
        <v>5.9</v>
      </c>
      <c r="D7" s="11">
        <v>10</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268</v>
      </c>
      <c r="B8" s="11">
        <v>5.9</v>
      </c>
      <c r="C8" s="11">
        <v>4.2</v>
      </c>
      <c r="D8" s="11">
        <v>8.1</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269</v>
      </c>
      <c r="B9" s="11">
        <v>3</v>
      </c>
      <c r="C9" s="11">
        <v>1.7</v>
      </c>
      <c r="D9" s="11">
        <v>4.7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270</v>
      </c>
      <c r="B10" s="11">
        <v>2.7</v>
      </c>
      <c r="C10" s="11">
        <v>1.5</v>
      </c>
      <c r="D10" s="11">
        <v>4.5</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271</v>
      </c>
      <c r="B11" s="11">
        <v>2.6</v>
      </c>
      <c r="C11" s="11">
        <v>1.5</v>
      </c>
      <c r="D11" s="11">
        <v>4.3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t="s">
        <v>272</v>
      </c>
      <c r="B12" s="11">
        <v>1.8</v>
      </c>
      <c r="C12" s="11">
        <v>0.9</v>
      </c>
      <c r="D12" s="11">
        <v>3.2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t="s">
        <v>273</v>
      </c>
      <c r="B13" s="11">
        <v>2.1</v>
      </c>
      <c r="C13" s="11">
        <v>1.1000000000000001</v>
      </c>
      <c r="D13" s="11">
        <v>3.6</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t="s">
        <v>274</v>
      </c>
      <c r="B14" s="11">
        <v>4.2</v>
      </c>
      <c r="C14" s="11">
        <v>2.6</v>
      </c>
      <c r="D14" s="11">
        <v>6.4</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54296875" defaultRowHeight="15" x14ac:dyDescent="0.25"/>
  <cols>
    <col min="1" max="1" width="8" customWidth="1"/>
    <col min="2" max="2" width="39.90625" bestFit="1" customWidth="1"/>
    <col min="3" max="3" width="13.7265625" customWidth="1"/>
    <col min="4" max="4" width="14.36328125" customWidth="1"/>
  </cols>
  <sheetData>
    <row r="1" spans="1:50" ht="21" x14ac:dyDescent="0.4">
      <c r="A1" s="28" t="s">
        <v>328</v>
      </c>
    </row>
    <row r="2" spans="1:50" x14ac:dyDescent="0.25">
      <c r="A2" s="8" t="s">
        <v>5</v>
      </c>
    </row>
    <row r="3" spans="1:50" x14ac:dyDescent="0.25">
      <c r="A3" s="13" t="s">
        <v>37</v>
      </c>
    </row>
    <row r="4" spans="1:50" ht="34.799999999999997" customHeight="1" x14ac:dyDescent="0.3">
      <c r="A4" s="9" t="s">
        <v>38</v>
      </c>
      <c r="B4" s="6" t="s">
        <v>275</v>
      </c>
      <c r="C4" s="6" t="s">
        <v>64</v>
      </c>
      <c r="D4" s="6" t="s">
        <v>65</v>
      </c>
    </row>
    <row r="5" spans="1:50" x14ac:dyDescent="0.25">
      <c r="A5" s="8" t="s">
        <v>56</v>
      </c>
      <c r="B5" s="11">
        <v>75.5</v>
      </c>
      <c r="C5" s="11">
        <v>69.8</v>
      </c>
      <c r="D5" s="11">
        <v>80.400000000000006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57</v>
      </c>
      <c r="B6" s="11">
        <v>79</v>
      </c>
      <c r="C6" s="11">
        <v>73.5</v>
      </c>
      <c r="D6" s="11">
        <v>83.6</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77.400000000000006</v>
      </c>
      <c r="C7" s="11">
        <v>72.2</v>
      </c>
      <c r="D7" s="11">
        <v>81.8</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80.099999999999994</v>
      </c>
      <c r="C8" s="11">
        <v>74.2</v>
      </c>
      <c r="D8" s="11">
        <v>84.9</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77.2</v>
      </c>
      <c r="C9" s="11">
        <v>71.3</v>
      </c>
      <c r="D9" s="11">
        <v>82.1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75.7</v>
      </c>
      <c r="C10" s="11">
        <v>69.900000000000006</v>
      </c>
      <c r="D10" s="11">
        <v>80.7</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76.599999999999994</v>
      </c>
      <c r="C11" s="11">
        <v>71.5</v>
      </c>
      <c r="D11" s="11">
        <v>81</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54296875" defaultRowHeight="15" x14ac:dyDescent="0.25"/>
  <cols>
    <col min="1" max="1" width="7" customWidth="1"/>
    <col min="2" max="2" width="35.7265625" customWidth="1"/>
    <col min="3" max="3" width="14.90625" customWidth="1"/>
    <col min="4" max="4" width="14.08984375" customWidth="1"/>
  </cols>
  <sheetData>
    <row r="1" spans="1:50" ht="21" x14ac:dyDescent="0.4">
      <c r="A1" s="28" t="s">
        <v>329</v>
      </c>
    </row>
    <row r="2" spans="1:50" x14ac:dyDescent="0.25">
      <c r="A2" s="8" t="s">
        <v>5</v>
      </c>
    </row>
    <row r="3" spans="1:50" x14ac:dyDescent="0.25">
      <c r="A3" s="13" t="s">
        <v>37</v>
      </c>
    </row>
    <row r="4" spans="1:50" ht="36.6" customHeight="1" x14ac:dyDescent="0.3">
      <c r="A4" s="9" t="s">
        <v>38</v>
      </c>
      <c r="B4" s="6" t="s">
        <v>276</v>
      </c>
      <c r="C4" s="6" t="s">
        <v>64</v>
      </c>
      <c r="D4" s="6" t="s">
        <v>65</v>
      </c>
    </row>
    <row r="5" spans="1:50" x14ac:dyDescent="0.25">
      <c r="A5" s="8" t="s">
        <v>56</v>
      </c>
      <c r="B5" s="11">
        <v>99.1</v>
      </c>
      <c r="C5" s="11">
        <v>97.3</v>
      </c>
      <c r="D5" s="11">
        <v>99.7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57</v>
      </c>
      <c r="B6" s="11">
        <v>99.4</v>
      </c>
      <c r="C6" s="11">
        <v>97.7</v>
      </c>
      <c r="D6" s="11">
        <v>99.8</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99.7</v>
      </c>
      <c r="C7" s="11">
        <v>98.4</v>
      </c>
      <c r="D7" s="11">
        <v>99.9</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98.3</v>
      </c>
      <c r="C8" s="11">
        <v>96</v>
      </c>
      <c r="D8" s="11">
        <v>99.3</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98.3</v>
      </c>
      <c r="C9" s="11">
        <v>96</v>
      </c>
      <c r="D9" s="11">
        <v>99.3</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99.7</v>
      </c>
      <c r="C10" s="11">
        <v>98.2</v>
      </c>
      <c r="D10" s="11">
        <v>99.9</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97.6</v>
      </c>
      <c r="C11" s="11">
        <v>95.4</v>
      </c>
      <c r="D11" s="11">
        <v>98.8</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54296875" defaultRowHeight="15" x14ac:dyDescent="0.25"/>
  <cols>
    <col min="1" max="1" width="6.90625" customWidth="1"/>
    <col min="2" max="2" width="33.36328125" customWidth="1"/>
    <col min="3" max="3" width="14.6328125" customWidth="1"/>
    <col min="4" max="4" width="12.54296875" customWidth="1"/>
  </cols>
  <sheetData>
    <row r="1" spans="1:50" ht="21" x14ac:dyDescent="0.4">
      <c r="A1" s="28" t="s">
        <v>330</v>
      </c>
    </row>
    <row r="2" spans="1:50" x14ac:dyDescent="0.25">
      <c r="A2" s="8" t="s">
        <v>5</v>
      </c>
    </row>
    <row r="3" spans="1:50" x14ac:dyDescent="0.25">
      <c r="A3" s="13" t="s">
        <v>37</v>
      </c>
    </row>
    <row r="4" spans="1:50" ht="51" customHeight="1" x14ac:dyDescent="0.3">
      <c r="A4" s="9" t="s">
        <v>38</v>
      </c>
      <c r="B4" s="6" t="s">
        <v>277</v>
      </c>
      <c r="C4" s="6" t="s">
        <v>64</v>
      </c>
      <c r="D4" s="6" t="s">
        <v>65</v>
      </c>
    </row>
    <row r="5" spans="1:50" x14ac:dyDescent="0.25">
      <c r="A5" s="8" t="s">
        <v>56</v>
      </c>
      <c r="B5" s="11">
        <v>9.3000000000000007</v>
      </c>
      <c r="C5" s="11">
        <v>6.6</v>
      </c>
      <c r="D5" s="11">
        <v>12.9</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57</v>
      </c>
      <c r="B6" s="11">
        <v>12.2</v>
      </c>
      <c r="C6" s="11">
        <v>9</v>
      </c>
      <c r="D6" s="11">
        <v>16.3</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11.4</v>
      </c>
      <c r="C7" s="11">
        <v>8.5</v>
      </c>
      <c r="D7" s="11">
        <v>15.2</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13.7</v>
      </c>
      <c r="C8" s="11">
        <v>10.3</v>
      </c>
      <c r="D8" s="11">
        <v>18.2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15.9</v>
      </c>
      <c r="C9" s="11">
        <v>12.2</v>
      </c>
      <c r="D9" s="11">
        <v>20.6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14.3</v>
      </c>
      <c r="C10" s="11">
        <v>10.9</v>
      </c>
      <c r="D10" s="11">
        <v>18.600000000000001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12.4</v>
      </c>
      <c r="C11" s="11">
        <v>9.3000000000000007</v>
      </c>
      <c r="D11" s="11">
        <v>16.3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54296875" defaultRowHeight="15" x14ac:dyDescent="0.25"/>
  <cols>
    <col min="1" max="1" width="7.90625" customWidth="1"/>
    <col min="2" max="2" width="26.54296875" customWidth="1"/>
  </cols>
  <sheetData>
    <row r="1" spans="1:2" ht="21" x14ac:dyDescent="0.4">
      <c r="A1" s="28" t="s">
        <v>331</v>
      </c>
    </row>
    <row r="2" spans="1:2" x14ac:dyDescent="0.25">
      <c r="A2" s="8" t="s">
        <v>5</v>
      </c>
    </row>
    <row r="3" spans="1:2" ht="34.200000000000003" customHeight="1" x14ac:dyDescent="0.3">
      <c r="A3" s="9" t="s">
        <v>38</v>
      </c>
      <c r="B3" s="6" t="s">
        <v>278</v>
      </c>
    </row>
    <row r="4" spans="1:2" x14ac:dyDescent="0.25">
      <c r="A4" s="8" t="s">
        <v>40</v>
      </c>
      <c r="B4" s="5">
        <v>28</v>
      </c>
    </row>
    <row r="5" spans="1:2" x14ac:dyDescent="0.25">
      <c r="A5" s="8" t="s">
        <v>41</v>
      </c>
      <c r="B5" s="5">
        <v>31</v>
      </c>
    </row>
    <row r="6" spans="1:2" x14ac:dyDescent="0.25">
      <c r="A6" s="8" t="s">
        <v>42</v>
      </c>
      <c r="B6" s="5">
        <v>19</v>
      </c>
    </row>
    <row r="7" spans="1:2" x14ac:dyDescent="0.25">
      <c r="A7" s="8" t="s">
        <v>43</v>
      </c>
      <c r="B7" s="5">
        <v>23</v>
      </c>
    </row>
    <row r="8" spans="1:2" x14ac:dyDescent="0.25">
      <c r="A8" s="8" t="s">
        <v>44</v>
      </c>
      <c r="B8" s="5">
        <v>36</v>
      </c>
    </row>
    <row r="9" spans="1:2" x14ac:dyDescent="0.25">
      <c r="A9" s="8" t="s">
        <v>45</v>
      </c>
      <c r="B9" s="5">
        <v>33</v>
      </c>
    </row>
    <row r="10" spans="1:2" x14ac:dyDescent="0.25">
      <c r="A10" s="8" t="s">
        <v>46</v>
      </c>
      <c r="B10" s="5">
        <v>47</v>
      </c>
    </row>
    <row r="11" spans="1:2" x14ac:dyDescent="0.25">
      <c r="A11" s="8" t="s">
        <v>47</v>
      </c>
      <c r="B11" s="5">
        <v>50</v>
      </c>
    </row>
    <row r="12" spans="1:2" x14ac:dyDescent="0.25">
      <c r="A12" s="8" t="s">
        <v>48</v>
      </c>
      <c r="B12" s="5">
        <v>50</v>
      </c>
    </row>
    <row r="13" spans="1:2" x14ac:dyDescent="0.25">
      <c r="A13" s="8" t="s">
        <v>49</v>
      </c>
      <c r="B13" s="5">
        <v>53</v>
      </c>
    </row>
    <row r="14" spans="1:2" x14ac:dyDescent="0.25">
      <c r="A14" s="8" t="s">
        <v>50</v>
      </c>
      <c r="B14" s="5">
        <v>57</v>
      </c>
    </row>
    <row r="15" spans="1:2" x14ac:dyDescent="0.25">
      <c r="A15" s="8" t="s">
        <v>51</v>
      </c>
      <c r="B15" s="5">
        <v>48</v>
      </c>
    </row>
    <row r="16" spans="1:2" x14ac:dyDescent="0.25">
      <c r="A16" s="8" t="s">
        <v>52</v>
      </c>
      <c r="B16" s="5">
        <v>27</v>
      </c>
    </row>
    <row r="17" spans="1:2" x14ac:dyDescent="0.25">
      <c r="A17" s="8" t="s">
        <v>53</v>
      </c>
      <c r="B17" s="5">
        <v>30</v>
      </c>
    </row>
    <row r="18" spans="1:2" x14ac:dyDescent="0.25">
      <c r="A18" s="8" t="s">
        <v>54</v>
      </c>
      <c r="B18" s="5">
        <v>23</v>
      </c>
    </row>
    <row r="19" spans="1:2" x14ac:dyDescent="0.25">
      <c r="A19" s="8" t="s">
        <v>55</v>
      </c>
      <c r="B19" s="5">
        <v>36</v>
      </c>
    </row>
    <row r="20" spans="1:2" x14ac:dyDescent="0.25">
      <c r="A20" s="8" t="s">
        <v>56</v>
      </c>
      <c r="B20" s="5">
        <v>29</v>
      </c>
    </row>
    <row r="21" spans="1:2" x14ac:dyDescent="0.25">
      <c r="A21" s="8" t="s">
        <v>57</v>
      </c>
      <c r="B21" s="5">
        <v>20</v>
      </c>
    </row>
    <row r="22" spans="1:2" x14ac:dyDescent="0.25">
      <c r="A22" s="8" t="s">
        <v>58</v>
      </c>
      <c r="B22" s="5">
        <v>27</v>
      </c>
    </row>
    <row r="23" spans="1:2" x14ac:dyDescent="0.25">
      <c r="A23" s="8" t="s">
        <v>59</v>
      </c>
      <c r="B23" s="5">
        <v>25</v>
      </c>
    </row>
    <row r="24" spans="1:2" x14ac:dyDescent="0.25">
      <c r="A24" s="8" t="s">
        <v>60</v>
      </c>
      <c r="B24" s="5">
        <v>19</v>
      </c>
    </row>
    <row r="25" spans="1:2" x14ac:dyDescent="0.25">
      <c r="A25" s="8" t="s">
        <v>61</v>
      </c>
      <c r="B25" s="5">
        <v>33</v>
      </c>
    </row>
    <row r="26" spans="1:2" x14ac:dyDescent="0.25">
      <c r="A26" s="8" t="s">
        <v>62</v>
      </c>
      <c r="B26" s="5">
        <v>22</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defaultColWidth="11.54296875" defaultRowHeight="15" x14ac:dyDescent="0.25"/>
  <cols>
    <col min="1" max="1" width="7.6328125" customWidth="1"/>
    <col min="2" max="2" width="14.54296875" customWidth="1"/>
    <col min="3" max="3" width="26.453125" bestFit="1" customWidth="1"/>
  </cols>
  <sheetData>
    <row r="1" spans="1:3" ht="21" x14ac:dyDescent="0.4">
      <c r="A1" s="10" t="s">
        <v>332</v>
      </c>
    </row>
    <row r="2" spans="1:3" x14ac:dyDescent="0.25">
      <c r="A2" s="8" t="s">
        <v>5</v>
      </c>
    </row>
    <row r="3" spans="1:3" ht="36" customHeight="1" x14ac:dyDescent="0.3">
      <c r="A3" s="9" t="s">
        <v>38</v>
      </c>
      <c r="B3" s="7" t="s">
        <v>148</v>
      </c>
      <c r="C3" s="6" t="s">
        <v>278</v>
      </c>
    </row>
    <row r="4" spans="1:3" x14ac:dyDescent="0.25">
      <c r="A4" s="8" t="s">
        <v>40</v>
      </c>
      <c r="B4" s="1" t="s">
        <v>150</v>
      </c>
      <c r="C4" s="5">
        <v>20</v>
      </c>
    </row>
    <row r="5" spans="1:3" x14ac:dyDescent="0.25">
      <c r="A5" s="8" t="s">
        <v>41</v>
      </c>
      <c r="B5" s="1" t="s">
        <v>150</v>
      </c>
      <c r="C5" s="5">
        <v>19</v>
      </c>
    </row>
    <row r="6" spans="1:3" x14ac:dyDescent="0.25">
      <c r="A6" s="8" t="s">
        <v>42</v>
      </c>
      <c r="B6" s="1" t="s">
        <v>150</v>
      </c>
      <c r="C6" s="5">
        <v>18</v>
      </c>
    </row>
    <row r="7" spans="1:3" x14ac:dyDescent="0.25">
      <c r="A7" s="8" t="s">
        <v>43</v>
      </c>
      <c r="B7" s="1" t="s">
        <v>150</v>
      </c>
      <c r="C7" s="5">
        <v>15</v>
      </c>
    </row>
    <row r="8" spans="1:3" x14ac:dyDescent="0.25">
      <c r="A8" s="8" t="s">
        <v>44</v>
      </c>
      <c r="B8" s="1" t="s">
        <v>150</v>
      </c>
      <c r="C8" s="5">
        <v>22</v>
      </c>
    </row>
    <row r="9" spans="1:3" x14ac:dyDescent="0.25">
      <c r="A9" s="8" t="s">
        <v>45</v>
      </c>
      <c r="B9" s="1" t="s">
        <v>150</v>
      </c>
      <c r="C9" s="5">
        <v>24</v>
      </c>
    </row>
    <row r="10" spans="1:3" x14ac:dyDescent="0.25">
      <c r="A10" s="8" t="s">
        <v>46</v>
      </c>
      <c r="B10" s="1" t="s">
        <v>150</v>
      </c>
      <c r="C10" s="5">
        <v>29</v>
      </c>
    </row>
    <row r="11" spans="1:3" x14ac:dyDescent="0.25">
      <c r="A11" s="8" t="s">
        <v>47</v>
      </c>
      <c r="B11" s="1" t="s">
        <v>150</v>
      </c>
      <c r="C11" s="5">
        <v>33</v>
      </c>
    </row>
    <row r="12" spans="1:3" x14ac:dyDescent="0.25">
      <c r="A12" s="8" t="s">
        <v>48</v>
      </c>
      <c r="B12" s="1" t="s">
        <v>150</v>
      </c>
      <c r="C12" s="5">
        <v>34</v>
      </c>
    </row>
    <row r="13" spans="1:3" x14ac:dyDescent="0.25">
      <c r="A13" s="8" t="s">
        <v>49</v>
      </c>
      <c r="B13" s="1" t="s">
        <v>150</v>
      </c>
      <c r="C13" s="5">
        <v>42</v>
      </c>
    </row>
    <row r="14" spans="1:3" x14ac:dyDescent="0.25">
      <c r="A14" s="8" t="s">
        <v>50</v>
      </c>
      <c r="B14" s="1" t="s">
        <v>150</v>
      </c>
      <c r="C14" s="5">
        <v>39</v>
      </c>
    </row>
    <row r="15" spans="1:3" x14ac:dyDescent="0.25">
      <c r="A15" s="8" t="s">
        <v>51</v>
      </c>
      <c r="B15" s="1" t="s">
        <v>150</v>
      </c>
      <c r="C15" s="5">
        <v>26</v>
      </c>
    </row>
    <row r="16" spans="1:3" x14ac:dyDescent="0.25">
      <c r="A16" s="8" t="s">
        <v>52</v>
      </c>
      <c r="B16" s="1" t="s">
        <v>150</v>
      </c>
      <c r="C16" s="5">
        <v>19</v>
      </c>
    </row>
    <row r="17" spans="1:3" x14ac:dyDescent="0.25">
      <c r="A17" s="8" t="s">
        <v>53</v>
      </c>
      <c r="B17" s="1" t="s">
        <v>150</v>
      </c>
      <c r="C17" s="5">
        <v>21</v>
      </c>
    </row>
    <row r="18" spans="1:3" x14ac:dyDescent="0.25">
      <c r="A18" s="8" t="s">
        <v>54</v>
      </c>
      <c r="B18" s="1" t="s">
        <v>150</v>
      </c>
      <c r="C18" s="5">
        <v>16</v>
      </c>
    </row>
    <row r="19" spans="1:3" x14ac:dyDescent="0.25">
      <c r="A19" s="8" t="s">
        <v>55</v>
      </c>
      <c r="B19" s="1" t="s">
        <v>150</v>
      </c>
      <c r="C19" s="5">
        <v>25</v>
      </c>
    </row>
    <row r="20" spans="1:3" x14ac:dyDescent="0.25">
      <c r="A20" s="8" t="s">
        <v>56</v>
      </c>
      <c r="B20" s="1" t="s">
        <v>150</v>
      </c>
      <c r="C20" s="5">
        <v>21</v>
      </c>
    </row>
    <row r="21" spans="1:3" x14ac:dyDescent="0.25">
      <c r="A21" s="8" t="s">
        <v>57</v>
      </c>
      <c r="B21" s="1" t="s">
        <v>150</v>
      </c>
      <c r="C21" s="5">
        <v>14</v>
      </c>
    </row>
    <row r="22" spans="1:3" x14ac:dyDescent="0.25">
      <c r="A22" s="8" t="s">
        <v>58</v>
      </c>
      <c r="B22" s="1" t="s">
        <v>150</v>
      </c>
      <c r="C22" s="5">
        <v>18</v>
      </c>
    </row>
    <row r="23" spans="1:3" x14ac:dyDescent="0.25">
      <c r="A23" s="8" t="s">
        <v>59</v>
      </c>
      <c r="B23" s="1" t="s">
        <v>150</v>
      </c>
      <c r="C23" s="5">
        <v>14</v>
      </c>
    </row>
    <row r="24" spans="1:3" x14ac:dyDescent="0.25">
      <c r="A24" s="8" t="s">
        <v>60</v>
      </c>
      <c r="B24" s="1" t="s">
        <v>150</v>
      </c>
      <c r="C24" s="5">
        <v>10</v>
      </c>
    </row>
    <row r="25" spans="1:3" x14ac:dyDescent="0.25">
      <c r="A25" s="8" t="s">
        <v>61</v>
      </c>
      <c r="B25" s="1" t="s">
        <v>150</v>
      </c>
      <c r="C25" s="5">
        <v>27</v>
      </c>
    </row>
    <row r="26" spans="1:3" x14ac:dyDescent="0.25">
      <c r="A26" s="8" t="s">
        <v>62</v>
      </c>
      <c r="B26" s="1" t="s">
        <v>150</v>
      </c>
      <c r="C26" s="5">
        <v>10</v>
      </c>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defaultColWidth="11.54296875" defaultRowHeight="15" x14ac:dyDescent="0.25"/>
  <cols>
    <col min="1" max="1" width="8.54296875" customWidth="1"/>
    <col min="2" max="2" width="15.1796875" customWidth="1"/>
    <col min="3" max="3" width="26.81640625" customWidth="1"/>
  </cols>
  <sheetData>
    <row r="1" spans="1:3" ht="21" x14ac:dyDescent="0.4">
      <c r="A1" s="10" t="s">
        <v>333</v>
      </c>
    </row>
    <row r="2" spans="1:3" x14ac:dyDescent="0.25">
      <c r="A2" s="8" t="s">
        <v>5</v>
      </c>
    </row>
    <row r="3" spans="1:3" ht="38.4" customHeight="1" x14ac:dyDescent="0.3">
      <c r="A3" s="9" t="s">
        <v>38</v>
      </c>
      <c r="B3" s="7" t="s">
        <v>148</v>
      </c>
      <c r="C3" s="6" t="s">
        <v>278</v>
      </c>
    </row>
    <row r="4" spans="1:3" x14ac:dyDescent="0.25">
      <c r="A4" s="8" t="s">
        <v>40</v>
      </c>
      <c r="B4" s="1" t="s">
        <v>149</v>
      </c>
      <c r="C4" s="5">
        <v>6</v>
      </c>
    </row>
    <row r="5" spans="1:3" x14ac:dyDescent="0.25">
      <c r="A5" s="8" t="s">
        <v>41</v>
      </c>
      <c r="B5" s="1" t="s">
        <v>149</v>
      </c>
      <c r="C5" s="5">
        <v>12</v>
      </c>
    </row>
    <row r="6" spans="1:3" x14ac:dyDescent="0.25">
      <c r="A6" s="8" t="s">
        <v>42</v>
      </c>
      <c r="B6" s="1" t="s">
        <v>149</v>
      </c>
      <c r="C6" s="5">
        <v>1</v>
      </c>
    </row>
    <row r="7" spans="1:3" x14ac:dyDescent="0.25">
      <c r="A7" s="8" t="s">
        <v>43</v>
      </c>
      <c r="B7" s="1" t="s">
        <v>149</v>
      </c>
      <c r="C7" s="5">
        <v>8</v>
      </c>
    </row>
    <row r="8" spans="1:3" x14ac:dyDescent="0.25">
      <c r="A8" s="8" t="s">
        <v>44</v>
      </c>
      <c r="B8" s="1" t="s">
        <v>149</v>
      </c>
      <c r="C8" s="5">
        <v>14</v>
      </c>
    </row>
    <row r="9" spans="1:3" x14ac:dyDescent="0.25">
      <c r="A9" s="8" t="s">
        <v>45</v>
      </c>
      <c r="B9" s="1" t="s">
        <v>149</v>
      </c>
      <c r="C9" s="5">
        <v>9</v>
      </c>
    </row>
    <row r="10" spans="1:3" x14ac:dyDescent="0.25">
      <c r="A10" s="8" t="s">
        <v>46</v>
      </c>
      <c r="B10" s="1" t="s">
        <v>149</v>
      </c>
      <c r="C10" s="5">
        <v>18</v>
      </c>
    </row>
    <row r="11" spans="1:3" x14ac:dyDescent="0.25">
      <c r="A11" s="8" t="s">
        <v>47</v>
      </c>
      <c r="B11" s="1" t="s">
        <v>149</v>
      </c>
      <c r="C11" s="5">
        <v>17</v>
      </c>
    </row>
    <row r="12" spans="1:3" x14ac:dyDescent="0.25">
      <c r="A12" s="8" t="s">
        <v>48</v>
      </c>
      <c r="B12" s="1" t="s">
        <v>149</v>
      </c>
      <c r="C12" s="5">
        <v>15</v>
      </c>
    </row>
    <row r="13" spans="1:3" x14ac:dyDescent="0.25">
      <c r="A13" s="8" t="s">
        <v>49</v>
      </c>
      <c r="B13" s="1" t="s">
        <v>149</v>
      </c>
      <c r="C13" s="5">
        <v>10</v>
      </c>
    </row>
    <row r="14" spans="1:3" x14ac:dyDescent="0.25">
      <c r="A14" s="8" t="s">
        <v>50</v>
      </c>
      <c r="B14" s="1" t="s">
        <v>149</v>
      </c>
      <c r="C14" s="5">
        <v>18</v>
      </c>
    </row>
    <row r="15" spans="1:3" x14ac:dyDescent="0.25">
      <c r="A15" s="8" t="s">
        <v>51</v>
      </c>
      <c r="B15" s="1" t="s">
        <v>149</v>
      </c>
      <c r="C15" s="5">
        <v>22</v>
      </c>
    </row>
    <row r="16" spans="1:3" x14ac:dyDescent="0.25">
      <c r="A16" s="8" t="s">
        <v>52</v>
      </c>
      <c r="B16" s="1" t="s">
        <v>149</v>
      </c>
      <c r="C16" s="5">
        <v>8</v>
      </c>
    </row>
    <row r="17" spans="1:3" x14ac:dyDescent="0.25">
      <c r="A17" s="8" t="s">
        <v>53</v>
      </c>
      <c r="B17" s="1" t="s">
        <v>149</v>
      </c>
      <c r="C17" s="5">
        <v>9</v>
      </c>
    </row>
    <row r="18" spans="1:3" x14ac:dyDescent="0.25">
      <c r="A18" s="8" t="s">
        <v>54</v>
      </c>
      <c r="B18" s="1" t="s">
        <v>149</v>
      </c>
      <c r="C18" s="5">
        <v>7</v>
      </c>
    </row>
    <row r="19" spans="1:3" x14ac:dyDescent="0.25">
      <c r="A19" s="8" t="s">
        <v>55</v>
      </c>
      <c r="B19" s="1" t="s">
        <v>149</v>
      </c>
      <c r="C19" s="5">
        <v>10</v>
      </c>
    </row>
    <row r="20" spans="1:3" x14ac:dyDescent="0.25">
      <c r="A20" s="8" t="s">
        <v>56</v>
      </c>
      <c r="B20" s="1" t="s">
        <v>149</v>
      </c>
      <c r="C20" s="5">
        <v>8</v>
      </c>
    </row>
    <row r="21" spans="1:3" x14ac:dyDescent="0.25">
      <c r="A21" s="8" t="s">
        <v>57</v>
      </c>
      <c r="B21" s="1" t="s">
        <v>149</v>
      </c>
      <c r="C21" s="5">
        <v>6</v>
      </c>
    </row>
    <row r="22" spans="1:3" x14ac:dyDescent="0.25">
      <c r="A22" s="8" t="s">
        <v>58</v>
      </c>
      <c r="B22" s="1" t="s">
        <v>149</v>
      </c>
      <c r="C22" s="5">
        <v>9</v>
      </c>
    </row>
    <row r="23" spans="1:3" x14ac:dyDescent="0.25">
      <c r="A23" s="8" t="s">
        <v>59</v>
      </c>
      <c r="B23" s="1" t="s">
        <v>149</v>
      </c>
      <c r="C23" s="5">
        <v>9</v>
      </c>
    </row>
    <row r="24" spans="1:3" x14ac:dyDescent="0.25">
      <c r="A24" s="8" t="s">
        <v>60</v>
      </c>
      <c r="B24" s="1" t="s">
        <v>149</v>
      </c>
      <c r="C24" s="5">
        <v>9</v>
      </c>
    </row>
    <row r="25" spans="1:3" x14ac:dyDescent="0.25">
      <c r="A25" s="8" t="s">
        <v>61</v>
      </c>
      <c r="B25" s="1" t="s">
        <v>149</v>
      </c>
      <c r="C25" s="5">
        <v>6</v>
      </c>
    </row>
    <row r="26" spans="1:3" x14ac:dyDescent="0.25">
      <c r="A26" s="8" t="s">
        <v>62</v>
      </c>
      <c r="B26" s="1" t="s">
        <v>149</v>
      </c>
      <c r="C26" s="5">
        <v>12</v>
      </c>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54296875" defaultRowHeight="15" x14ac:dyDescent="0.25"/>
  <cols>
    <col min="1" max="1" width="9.453125" customWidth="1"/>
    <col min="2" max="2" width="40.36328125" customWidth="1"/>
    <col min="3" max="3" width="15.54296875" customWidth="1"/>
    <col min="4" max="4" width="13.90625" customWidth="1"/>
  </cols>
  <sheetData>
    <row r="1" spans="1:50" ht="21" x14ac:dyDescent="0.4">
      <c r="A1" s="28" t="s">
        <v>334</v>
      </c>
    </row>
    <row r="2" spans="1:50" x14ac:dyDescent="0.25">
      <c r="A2" s="8" t="s">
        <v>5</v>
      </c>
    </row>
    <row r="3" spans="1:50" x14ac:dyDescent="0.25">
      <c r="A3" s="13" t="s">
        <v>37</v>
      </c>
    </row>
    <row r="4" spans="1:50" x14ac:dyDescent="0.25">
      <c r="A4" s="13" t="s">
        <v>366</v>
      </c>
    </row>
    <row r="5" spans="1:50" ht="39.6" customHeight="1" x14ac:dyDescent="0.3">
      <c r="A5" s="9" t="s">
        <v>38</v>
      </c>
      <c r="B5" s="6" t="s">
        <v>279</v>
      </c>
      <c r="C5" s="6" t="s">
        <v>64</v>
      </c>
      <c r="D5" s="6" t="s">
        <v>65</v>
      </c>
    </row>
    <row r="6" spans="1:50" x14ac:dyDescent="0.25">
      <c r="A6" s="8" t="s">
        <v>57</v>
      </c>
      <c r="B6" s="11">
        <v>61.6</v>
      </c>
      <c r="C6" s="11">
        <v>54.7</v>
      </c>
      <c r="D6" s="11">
        <v>68.099999999999994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57.1</v>
      </c>
      <c r="C7" s="11">
        <v>50.4</v>
      </c>
      <c r="D7" s="11">
        <v>63.6</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60.2</v>
      </c>
      <c r="C8" s="11">
        <v>52.8</v>
      </c>
      <c r="D8" s="11">
        <v>67.3</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64.2</v>
      </c>
      <c r="C9" s="11">
        <v>56.7</v>
      </c>
      <c r="D9" s="11">
        <v>71.2</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62.4</v>
      </c>
      <c r="C10" s="11">
        <v>55.2</v>
      </c>
      <c r="D10" s="11">
        <v>69.2</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63.4</v>
      </c>
      <c r="C11" s="11">
        <v>56.7</v>
      </c>
      <c r="D11" s="11">
        <v>69.599999999999994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X1000"/>
  <sheetViews>
    <sheetView workbookViewId="0"/>
  </sheetViews>
  <sheetFormatPr defaultColWidth="11.54296875" defaultRowHeight="15" x14ac:dyDescent="0.25"/>
  <cols>
    <col min="1" max="1" width="7.6328125" customWidth="1"/>
    <col min="2" max="2" width="44.6328125" customWidth="1"/>
    <col min="3" max="3" width="14.90625" customWidth="1"/>
    <col min="4" max="4" width="14" customWidth="1"/>
  </cols>
  <sheetData>
    <row r="1" spans="1:50" ht="21" x14ac:dyDescent="0.4">
      <c r="A1" s="28" t="s">
        <v>335</v>
      </c>
    </row>
    <row r="2" spans="1:50" x14ac:dyDescent="0.25">
      <c r="A2" s="8" t="s">
        <v>5</v>
      </c>
    </row>
    <row r="3" spans="1:50" x14ac:dyDescent="0.25">
      <c r="A3" s="13" t="s">
        <v>37</v>
      </c>
    </row>
    <row r="4" spans="1:50" x14ac:dyDescent="0.25">
      <c r="A4" s="13" t="s">
        <v>366</v>
      </c>
    </row>
    <row r="5" spans="1:50" ht="34.200000000000003" customHeight="1" x14ac:dyDescent="0.3">
      <c r="A5" s="9" t="s">
        <v>38</v>
      </c>
      <c r="B5" s="6" t="s">
        <v>280</v>
      </c>
      <c r="C5" s="6" t="s">
        <v>64</v>
      </c>
      <c r="D5" s="6" t="s">
        <v>65</v>
      </c>
    </row>
    <row r="6" spans="1:50" x14ac:dyDescent="0.25">
      <c r="A6" s="8" t="s">
        <v>57</v>
      </c>
      <c r="B6" s="11">
        <v>65.8</v>
      </c>
      <c r="C6" s="11">
        <v>59.5</v>
      </c>
      <c r="D6" s="11">
        <v>71.599999999999994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61.9</v>
      </c>
      <c r="C7" s="11">
        <v>55.5</v>
      </c>
      <c r="D7" s="11">
        <v>67.8</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68.5</v>
      </c>
      <c r="C8" s="11">
        <v>62.6</v>
      </c>
      <c r="D8" s="11">
        <v>73.8</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68.7</v>
      </c>
      <c r="C9" s="11">
        <v>62.4</v>
      </c>
      <c r="D9" s="11">
        <v>74.3</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68.8</v>
      </c>
      <c r="C10" s="11">
        <v>61.9</v>
      </c>
      <c r="D10" s="11">
        <v>75</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70.5</v>
      </c>
      <c r="C11" s="11">
        <v>64.400000000000006</v>
      </c>
      <c r="D11" s="11">
        <v>75.900000000000006</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54296875" defaultRowHeight="15" x14ac:dyDescent="0.25"/>
  <cols>
    <col min="1" max="1" width="9.26953125" customWidth="1"/>
    <col min="2" max="2" width="10.6328125" customWidth="1"/>
    <col min="3" max="3" width="15.6328125" customWidth="1"/>
    <col min="4" max="4" width="14.81640625" customWidth="1"/>
    <col min="5" max="5" width="16.6328125" customWidth="1"/>
    <col min="6" max="6" width="13.90625" customWidth="1"/>
    <col min="7" max="7" width="13.6328125" customWidth="1"/>
  </cols>
  <sheetData>
    <row r="1" spans="1:50" ht="21" x14ac:dyDescent="0.4">
      <c r="A1" s="28" t="s">
        <v>336</v>
      </c>
    </row>
    <row r="2" spans="1:50" x14ac:dyDescent="0.25">
      <c r="A2" s="8" t="s">
        <v>5</v>
      </c>
    </row>
    <row r="3" spans="1:50" x14ac:dyDescent="0.25">
      <c r="A3" s="13" t="s">
        <v>366</v>
      </c>
    </row>
    <row r="4" spans="1:50" x14ac:dyDescent="0.25">
      <c r="A4" s="13" t="s">
        <v>367</v>
      </c>
    </row>
    <row r="5" spans="1:50" ht="19.2" customHeight="1" x14ac:dyDescent="0.3">
      <c r="A5" s="9" t="s">
        <v>38</v>
      </c>
      <c r="B5" s="6" t="s">
        <v>281</v>
      </c>
      <c r="C5" s="6" t="s">
        <v>282</v>
      </c>
      <c r="D5" s="6" t="s">
        <v>283</v>
      </c>
      <c r="E5" s="6" t="s">
        <v>284</v>
      </c>
      <c r="F5" s="6" t="s">
        <v>285</v>
      </c>
      <c r="G5" s="6" t="s">
        <v>286</v>
      </c>
    </row>
    <row r="6" spans="1:50" x14ac:dyDescent="0.25">
      <c r="A6" s="8" t="s">
        <v>57</v>
      </c>
      <c r="B6" s="11">
        <v>82</v>
      </c>
      <c r="C6" s="11">
        <v>40.25</v>
      </c>
      <c r="D6" s="11">
        <v>159.5</v>
      </c>
      <c r="E6" s="11">
        <v>119.25</v>
      </c>
      <c r="F6" s="11">
        <v>0</v>
      </c>
      <c r="G6" s="11">
        <v>338.375</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1">
        <v>73</v>
      </c>
      <c r="C7" s="11">
        <v>37</v>
      </c>
      <c r="D7" s="11">
        <v>128.25</v>
      </c>
      <c r="E7" s="11">
        <v>91.25</v>
      </c>
      <c r="F7" s="11">
        <v>0</v>
      </c>
      <c r="G7" s="11">
        <v>265.125</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1">
        <v>81</v>
      </c>
      <c r="C8" s="11">
        <v>39</v>
      </c>
      <c r="D8" s="11">
        <v>154.5</v>
      </c>
      <c r="E8" s="11">
        <v>115.5</v>
      </c>
      <c r="F8" s="11">
        <v>0</v>
      </c>
      <c r="G8" s="11">
        <v>327.75</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1">
        <v>79</v>
      </c>
      <c r="C9" s="11">
        <v>38</v>
      </c>
      <c r="D9" s="11">
        <v>151</v>
      </c>
      <c r="E9" s="11">
        <v>113</v>
      </c>
      <c r="F9" s="11">
        <v>0</v>
      </c>
      <c r="G9" s="11">
        <v>320.5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1">
        <v>78</v>
      </c>
      <c r="C10" s="11">
        <v>35</v>
      </c>
      <c r="D10" s="11">
        <v>157</v>
      </c>
      <c r="E10" s="11">
        <v>122</v>
      </c>
      <c r="F10" s="11">
        <v>0</v>
      </c>
      <c r="G10" s="11">
        <v>340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1">
        <v>84</v>
      </c>
      <c r="C11" s="11">
        <v>39</v>
      </c>
      <c r="D11" s="11">
        <v>149</v>
      </c>
      <c r="E11" s="11">
        <v>110</v>
      </c>
      <c r="F11" s="11">
        <v>0</v>
      </c>
      <c r="G11" s="11">
        <v>314</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54296875" defaultRowHeight="15" x14ac:dyDescent="0.25"/>
  <cols>
    <col min="1" max="1" width="9.08984375" customWidth="1"/>
    <col min="2" max="2" width="58.6328125" customWidth="1"/>
    <col min="3" max="3" width="14.36328125" customWidth="1"/>
    <col min="4" max="4" width="13.90625" customWidth="1"/>
  </cols>
  <sheetData>
    <row r="1" spans="1:50" ht="21" x14ac:dyDescent="0.4">
      <c r="A1" s="28" t="s">
        <v>337</v>
      </c>
    </row>
    <row r="2" spans="1:50" x14ac:dyDescent="0.25">
      <c r="A2" s="8" t="s">
        <v>5</v>
      </c>
    </row>
    <row r="3" spans="1:50" x14ac:dyDescent="0.25">
      <c r="A3" s="13" t="s">
        <v>37</v>
      </c>
    </row>
    <row r="4" spans="1:50" ht="48" customHeight="1" x14ac:dyDescent="0.3">
      <c r="A4" s="9" t="s">
        <v>38</v>
      </c>
      <c r="B4" s="6" t="s">
        <v>287</v>
      </c>
      <c r="C4" s="6" t="s">
        <v>64</v>
      </c>
      <c r="D4" s="6" t="s">
        <v>65</v>
      </c>
    </row>
    <row r="5" spans="1:50" x14ac:dyDescent="0.25">
      <c r="A5" s="8" t="s">
        <v>57</v>
      </c>
      <c r="B5" s="11">
        <v>80</v>
      </c>
      <c r="C5" s="11">
        <v>66.2</v>
      </c>
      <c r="D5" s="11">
        <v>89.1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58</v>
      </c>
      <c r="B6" s="11">
        <v>78</v>
      </c>
      <c r="C6" s="11">
        <v>64.8</v>
      </c>
      <c r="D6" s="11">
        <v>87.2</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59</v>
      </c>
      <c r="B7" s="11">
        <v>78.900000000000006</v>
      </c>
      <c r="C7" s="11">
        <v>63.7</v>
      </c>
      <c r="D7" s="11">
        <v>88.9</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60</v>
      </c>
      <c r="B8" s="11">
        <v>71.7</v>
      </c>
      <c r="C8" s="11">
        <v>58.4</v>
      </c>
      <c r="D8" s="11">
        <v>82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61</v>
      </c>
      <c r="B9" s="11">
        <v>73.8</v>
      </c>
      <c r="C9" s="11">
        <v>61.6</v>
      </c>
      <c r="D9" s="11">
        <v>83.2</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54296875" defaultRowHeight="15" x14ac:dyDescent="0.25"/>
  <cols>
    <col min="1" max="1" width="9.26953125" customWidth="1"/>
    <col min="2" max="2" width="40.1796875" customWidth="1"/>
    <col min="3" max="3" width="13.81640625" customWidth="1"/>
    <col min="4" max="4" width="13.26953125" customWidth="1"/>
  </cols>
  <sheetData>
    <row r="1" spans="1:50" ht="21" x14ac:dyDescent="0.4">
      <c r="A1" s="28" t="s">
        <v>338</v>
      </c>
    </row>
    <row r="2" spans="1:50" x14ac:dyDescent="0.25">
      <c r="A2" s="8" t="s">
        <v>5</v>
      </c>
    </row>
    <row r="3" spans="1:50" x14ac:dyDescent="0.25">
      <c r="A3" s="13" t="s">
        <v>37</v>
      </c>
    </row>
    <row r="4" spans="1:50" ht="62.4" x14ac:dyDescent="0.3">
      <c r="A4" s="9" t="s">
        <v>38</v>
      </c>
      <c r="B4" s="6" t="s">
        <v>288</v>
      </c>
      <c r="C4" s="6" t="s">
        <v>64</v>
      </c>
      <c r="D4" s="6" t="s">
        <v>65</v>
      </c>
    </row>
    <row r="5" spans="1:50" x14ac:dyDescent="0.25">
      <c r="A5" s="8" t="s">
        <v>57</v>
      </c>
      <c r="B5" s="11">
        <v>85.8</v>
      </c>
      <c r="C5" s="11">
        <v>82.2</v>
      </c>
      <c r="D5" s="11">
        <v>88.8</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58</v>
      </c>
      <c r="B6" s="11">
        <v>84.8</v>
      </c>
      <c r="C6" s="11">
        <v>81.3</v>
      </c>
      <c r="D6" s="11">
        <v>87.8</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59</v>
      </c>
      <c r="B7" s="11">
        <v>86.7</v>
      </c>
      <c r="C7" s="11">
        <v>83</v>
      </c>
      <c r="D7" s="11">
        <v>89.6</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60</v>
      </c>
      <c r="B8" s="11">
        <v>84.4</v>
      </c>
      <c r="C8" s="11">
        <v>80.7</v>
      </c>
      <c r="D8" s="11">
        <v>87.6</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61</v>
      </c>
      <c r="B9" s="11">
        <v>85.5</v>
      </c>
      <c r="C9" s="11">
        <v>81.8</v>
      </c>
      <c r="D9" s="11">
        <v>88.6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54296875" defaultRowHeight="15" x14ac:dyDescent="0.25"/>
  <cols>
    <col min="1" max="1" width="9.6328125" customWidth="1"/>
    <col min="2" max="2" width="16.6328125" customWidth="1"/>
    <col min="3" max="3" width="36.36328125" customWidth="1"/>
  </cols>
  <sheetData>
    <row r="1" spans="1:3" ht="21" x14ac:dyDescent="0.4">
      <c r="A1" s="28" t="s">
        <v>339</v>
      </c>
    </row>
    <row r="2" spans="1:3" x14ac:dyDescent="0.25">
      <c r="A2" s="8" t="s">
        <v>5</v>
      </c>
    </row>
    <row r="3" spans="1:3" ht="46.8" x14ac:dyDescent="0.3">
      <c r="A3" s="9" t="s">
        <v>38</v>
      </c>
      <c r="B3" s="7" t="s">
        <v>289</v>
      </c>
      <c r="C3" s="6" t="s">
        <v>290</v>
      </c>
    </row>
    <row r="4" spans="1:3" x14ac:dyDescent="0.25">
      <c r="A4" s="8" t="s">
        <v>52</v>
      </c>
      <c r="B4" s="1" t="s">
        <v>291</v>
      </c>
      <c r="C4" s="5" t="s">
        <v>139</v>
      </c>
    </row>
    <row r="5" spans="1:3" x14ac:dyDescent="0.25">
      <c r="A5" s="8" t="s">
        <v>52</v>
      </c>
      <c r="B5" s="1" t="s">
        <v>292</v>
      </c>
      <c r="C5" s="5" t="s">
        <v>293</v>
      </c>
    </row>
    <row r="6" spans="1:3" x14ac:dyDescent="0.25">
      <c r="A6" s="8" t="s">
        <v>52</v>
      </c>
      <c r="B6" s="1" t="s">
        <v>294</v>
      </c>
      <c r="C6" s="5" t="s">
        <v>144</v>
      </c>
    </row>
    <row r="7" spans="1:3" x14ac:dyDescent="0.25">
      <c r="A7" s="8" t="s">
        <v>52</v>
      </c>
      <c r="B7" s="1" t="s">
        <v>295</v>
      </c>
      <c r="C7" s="5" t="s">
        <v>296</v>
      </c>
    </row>
    <row r="8" spans="1:3" x14ac:dyDescent="0.25">
      <c r="A8" s="8" t="s">
        <v>53</v>
      </c>
      <c r="B8" s="1" t="s">
        <v>291</v>
      </c>
      <c r="C8" s="5" t="s">
        <v>95</v>
      </c>
    </row>
    <row r="9" spans="1:3" x14ac:dyDescent="0.25">
      <c r="A9" s="8" t="s">
        <v>53</v>
      </c>
      <c r="B9" s="1" t="s">
        <v>292</v>
      </c>
      <c r="C9" s="5" t="s">
        <v>140</v>
      </c>
    </row>
    <row r="10" spans="1:3" x14ac:dyDescent="0.25">
      <c r="A10" s="8" t="s">
        <v>53</v>
      </c>
      <c r="B10" s="1" t="s">
        <v>294</v>
      </c>
      <c r="C10" s="5" t="s">
        <v>137</v>
      </c>
    </row>
    <row r="11" spans="1:3" x14ac:dyDescent="0.25">
      <c r="A11" s="8" t="s">
        <v>53</v>
      </c>
      <c r="B11" s="1" t="s">
        <v>295</v>
      </c>
      <c r="C11" s="5" t="s">
        <v>297</v>
      </c>
    </row>
    <row r="12" spans="1:3" x14ac:dyDescent="0.25">
      <c r="A12" s="8" t="s">
        <v>54</v>
      </c>
      <c r="B12" s="1" t="s">
        <v>291</v>
      </c>
      <c r="C12" s="5" t="s">
        <v>88</v>
      </c>
    </row>
    <row r="13" spans="1:3" x14ac:dyDescent="0.25">
      <c r="A13" s="8" t="s">
        <v>54</v>
      </c>
      <c r="B13" s="1" t="s">
        <v>292</v>
      </c>
      <c r="C13" s="5" t="s">
        <v>95</v>
      </c>
    </row>
    <row r="14" spans="1:3" x14ac:dyDescent="0.25">
      <c r="A14" s="8" t="s">
        <v>54</v>
      </c>
      <c r="B14" s="1" t="s">
        <v>294</v>
      </c>
      <c r="C14" s="5" t="s">
        <v>298</v>
      </c>
    </row>
    <row r="15" spans="1:3" x14ac:dyDescent="0.25">
      <c r="A15" s="8" t="s">
        <v>54</v>
      </c>
      <c r="B15" s="1" t="s">
        <v>295</v>
      </c>
      <c r="C15" s="5" t="s">
        <v>299</v>
      </c>
    </row>
    <row r="16" spans="1:3" x14ac:dyDescent="0.25">
      <c r="A16" s="8" t="s">
        <v>55</v>
      </c>
      <c r="B16" s="1" t="s">
        <v>291</v>
      </c>
      <c r="C16" s="5" t="s">
        <v>300</v>
      </c>
    </row>
    <row r="17" spans="1:3" x14ac:dyDescent="0.25">
      <c r="A17" s="8" t="s">
        <v>55</v>
      </c>
      <c r="B17" s="1" t="s">
        <v>292</v>
      </c>
      <c r="C17" s="5" t="s">
        <v>147</v>
      </c>
    </row>
    <row r="18" spans="1:3" x14ac:dyDescent="0.25">
      <c r="A18" s="8" t="s">
        <v>55</v>
      </c>
      <c r="B18" s="1" t="s">
        <v>294</v>
      </c>
      <c r="C18" s="5" t="s">
        <v>301</v>
      </c>
    </row>
    <row r="19" spans="1:3" x14ac:dyDescent="0.25">
      <c r="A19" s="8" t="s">
        <v>55</v>
      </c>
      <c r="B19" s="1" t="s">
        <v>295</v>
      </c>
      <c r="C19" s="5" t="s">
        <v>302</v>
      </c>
    </row>
    <row r="20" spans="1:3" x14ac:dyDescent="0.25">
      <c r="A20" s="8" t="s">
        <v>56</v>
      </c>
      <c r="B20" s="1" t="s">
        <v>291</v>
      </c>
      <c r="C20" s="5" t="s">
        <v>145</v>
      </c>
    </row>
    <row r="21" spans="1:3" x14ac:dyDescent="0.25">
      <c r="A21" s="8" t="s">
        <v>56</v>
      </c>
      <c r="B21" s="1" t="s">
        <v>292</v>
      </c>
      <c r="C21" s="5" t="s">
        <v>293</v>
      </c>
    </row>
    <row r="22" spans="1:3" x14ac:dyDescent="0.25">
      <c r="A22" s="8" t="s">
        <v>56</v>
      </c>
      <c r="B22" s="1" t="s">
        <v>294</v>
      </c>
      <c r="C22" s="5" t="s">
        <v>145</v>
      </c>
    </row>
    <row r="23" spans="1:3" x14ac:dyDescent="0.25">
      <c r="A23" s="8" t="s">
        <v>56</v>
      </c>
      <c r="B23" s="1" t="s">
        <v>295</v>
      </c>
      <c r="C23" s="5" t="s">
        <v>297</v>
      </c>
    </row>
    <row r="24" spans="1:3" x14ac:dyDescent="0.25">
      <c r="A24" s="8" t="s">
        <v>57</v>
      </c>
      <c r="B24" s="1" t="s">
        <v>291</v>
      </c>
      <c r="C24" s="5" t="s">
        <v>303</v>
      </c>
    </row>
    <row r="25" spans="1:3" x14ac:dyDescent="0.25">
      <c r="A25" s="8" t="s">
        <v>57</v>
      </c>
      <c r="B25" s="1" t="s">
        <v>292</v>
      </c>
      <c r="C25" s="5" t="s">
        <v>142</v>
      </c>
    </row>
    <row r="26" spans="1:3" x14ac:dyDescent="0.25">
      <c r="A26" s="8" t="s">
        <v>57</v>
      </c>
      <c r="B26" s="1" t="s">
        <v>294</v>
      </c>
      <c r="C26" s="5" t="s">
        <v>135</v>
      </c>
    </row>
    <row r="27" spans="1:3" x14ac:dyDescent="0.25">
      <c r="A27" s="8" t="s">
        <v>57</v>
      </c>
      <c r="B27" s="1" t="s">
        <v>295</v>
      </c>
      <c r="C27" s="5" t="s">
        <v>296</v>
      </c>
    </row>
    <row r="28" spans="1:3" x14ac:dyDescent="0.25">
      <c r="A28" s="8" t="s">
        <v>58</v>
      </c>
      <c r="B28" s="1" t="s">
        <v>291</v>
      </c>
      <c r="C28" s="5" t="s">
        <v>304</v>
      </c>
    </row>
    <row r="29" spans="1:3" x14ac:dyDescent="0.25">
      <c r="A29" s="8" t="s">
        <v>58</v>
      </c>
      <c r="B29" s="1" t="s">
        <v>292</v>
      </c>
      <c r="C29" s="5" t="s">
        <v>305</v>
      </c>
    </row>
    <row r="30" spans="1:3" x14ac:dyDescent="0.25">
      <c r="A30" s="8" t="s">
        <v>58</v>
      </c>
      <c r="B30" s="1" t="s">
        <v>294</v>
      </c>
      <c r="C30" s="5" t="s">
        <v>146</v>
      </c>
    </row>
    <row r="31" spans="1:3" x14ac:dyDescent="0.25">
      <c r="A31" s="8" t="s">
        <v>58</v>
      </c>
      <c r="B31" s="1" t="s">
        <v>295</v>
      </c>
      <c r="C31" s="5" t="s">
        <v>298</v>
      </c>
    </row>
    <row r="32" spans="1:3" x14ac:dyDescent="0.25">
      <c r="A32" s="8" t="s">
        <v>59</v>
      </c>
      <c r="B32" s="1" t="s">
        <v>291</v>
      </c>
      <c r="C32" s="5" t="s">
        <v>147</v>
      </c>
    </row>
    <row r="33" spans="1:3" x14ac:dyDescent="0.25">
      <c r="A33" s="8" t="s">
        <v>59</v>
      </c>
      <c r="B33" s="1" t="s">
        <v>292</v>
      </c>
      <c r="C33" s="5" t="s">
        <v>306</v>
      </c>
    </row>
    <row r="34" spans="1:3" x14ac:dyDescent="0.25">
      <c r="A34" s="8" t="s">
        <v>59</v>
      </c>
      <c r="B34" s="1" t="s">
        <v>294</v>
      </c>
      <c r="C34" s="5" t="s">
        <v>138</v>
      </c>
    </row>
    <row r="35" spans="1:3" x14ac:dyDescent="0.25">
      <c r="A35" s="8" t="s">
        <v>59</v>
      </c>
      <c r="B35" s="1" t="s">
        <v>295</v>
      </c>
      <c r="C35" s="5" t="s">
        <v>136</v>
      </c>
    </row>
    <row r="36" spans="1:3" x14ac:dyDescent="0.25">
      <c r="A36" s="8" t="s">
        <v>60</v>
      </c>
      <c r="B36" s="1" t="s">
        <v>291</v>
      </c>
      <c r="C36" s="5" t="s">
        <v>307</v>
      </c>
    </row>
    <row r="37" spans="1:3" x14ac:dyDescent="0.25">
      <c r="A37" s="8" t="s">
        <v>60</v>
      </c>
      <c r="B37" s="1" t="s">
        <v>292</v>
      </c>
      <c r="C37" s="5" t="s">
        <v>308</v>
      </c>
    </row>
    <row r="38" spans="1:3" x14ac:dyDescent="0.25">
      <c r="A38" s="8" t="s">
        <v>60</v>
      </c>
      <c r="B38" s="1" t="s">
        <v>294</v>
      </c>
      <c r="C38" s="5" t="s">
        <v>136</v>
      </c>
    </row>
    <row r="39" spans="1:3" x14ac:dyDescent="0.25">
      <c r="A39" s="8" t="s">
        <v>60</v>
      </c>
      <c r="B39" s="1" t="s">
        <v>295</v>
      </c>
      <c r="C39" s="5" t="s">
        <v>309</v>
      </c>
    </row>
    <row r="40" spans="1:3" x14ac:dyDescent="0.25">
      <c r="A40" s="8" t="s">
        <v>61</v>
      </c>
      <c r="B40" s="1" t="s">
        <v>291</v>
      </c>
      <c r="C40" s="5" t="s">
        <v>308</v>
      </c>
    </row>
    <row r="41" spans="1:3" x14ac:dyDescent="0.25">
      <c r="A41" s="8" t="s">
        <v>61</v>
      </c>
      <c r="B41" s="1" t="s">
        <v>292</v>
      </c>
      <c r="C41" s="5" t="s">
        <v>142</v>
      </c>
    </row>
    <row r="42" spans="1:3" x14ac:dyDescent="0.25">
      <c r="A42" s="8" t="s">
        <v>61</v>
      </c>
      <c r="B42" s="1" t="s">
        <v>294</v>
      </c>
      <c r="C42" s="5" t="s">
        <v>138</v>
      </c>
    </row>
    <row r="43" spans="1:3" x14ac:dyDescent="0.25">
      <c r="A43" s="8" t="s">
        <v>61</v>
      </c>
      <c r="B43" s="1" t="s">
        <v>295</v>
      </c>
      <c r="C43" s="5" t="s">
        <v>140</v>
      </c>
    </row>
    <row r="44" spans="1:3" x14ac:dyDescent="0.25">
      <c r="A44" s="8"/>
    </row>
    <row r="45" spans="1:3" x14ac:dyDescent="0.25">
      <c r="A45" s="8"/>
    </row>
    <row r="46" spans="1:3" x14ac:dyDescent="0.25">
      <c r="A46" s="8"/>
    </row>
    <row r="47" spans="1:3" x14ac:dyDescent="0.25">
      <c r="A47" s="8"/>
    </row>
    <row r="48" spans="1:3"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54296875" defaultRowHeight="15" x14ac:dyDescent="0.25"/>
  <cols>
    <col min="1" max="1" width="9.1796875" customWidth="1"/>
    <col min="2" max="2" width="41.7265625" customWidth="1"/>
    <col min="3" max="3" width="14.6328125" customWidth="1"/>
    <col min="4" max="4" width="14.08984375" customWidth="1"/>
  </cols>
  <sheetData>
    <row r="1" spans="1:50" ht="21" x14ac:dyDescent="0.4">
      <c r="A1" s="28" t="s">
        <v>340</v>
      </c>
    </row>
    <row r="2" spans="1:50" x14ac:dyDescent="0.25">
      <c r="A2" s="8" t="s">
        <v>5</v>
      </c>
    </row>
    <row r="3" spans="1:50" x14ac:dyDescent="0.25">
      <c r="A3" s="13" t="s">
        <v>37</v>
      </c>
    </row>
    <row r="4" spans="1:50" x14ac:dyDescent="0.25">
      <c r="A4" s="13" t="s">
        <v>368</v>
      </c>
    </row>
    <row r="5" spans="1:50" ht="46.8" x14ac:dyDescent="0.3">
      <c r="A5" s="9" t="s">
        <v>38</v>
      </c>
      <c r="B5" s="6" t="s">
        <v>310</v>
      </c>
      <c r="C5" s="6" t="s">
        <v>64</v>
      </c>
      <c r="D5" s="6" t="s">
        <v>65</v>
      </c>
    </row>
    <row r="6" spans="1:50" x14ac:dyDescent="0.25">
      <c r="A6" s="8" t="s">
        <v>57</v>
      </c>
      <c r="B6" s="12">
        <v>3.6</v>
      </c>
      <c r="C6" s="12">
        <v>1.9</v>
      </c>
      <c r="D6" s="12">
        <v>6.8</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58</v>
      </c>
      <c r="B7" s="12">
        <v>12.2</v>
      </c>
      <c r="C7" s="12">
        <v>8.9</v>
      </c>
      <c r="D7" s="12">
        <v>16.5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59</v>
      </c>
      <c r="B8" s="12">
        <v>15.2</v>
      </c>
      <c r="C8" s="12">
        <v>11</v>
      </c>
      <c r="D8" s="12">
        <v>20.6</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60</v>
      </c>
      <c r="B9" s="12">
        <v>14.2</v>
      </c>
      <c r="C9" s="12">
        <v>10.3</v>
      </c>
      <c r="D9" s="12">
        <v>19.3</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61</v>
      </c>
      <c r="B10" s="12">
        <v>24.9</v>
      </c>
      <c r="C10" s="12">
        <v>19.8</v>
      </c>
      <c r="D10" s="12">
        <v>30.8</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62</v>
      </c>
      <c r="B11" s="12">
        <v>15.3</v>
      </c>
      <c r="C11" s="12">
        <v>11.7</v>
      </c>
      <c r="D11" s="12">
        <v>19.8</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6C64-2467-4C48-9251-EDA5753EBEAE}">
  <dimension ref="A1:AX100"/>
  <sheetViews>
    <sheetView workbookViewId="0"/>
  </sheetViews>
  <sheetFormatPr defaultColWidth="11.08984375" defaultRowHeight="15" x14ac:dyDescent="0.25"/>
  <cols>
    <col min="1" max="1" width="48.81640625" customWidth="1"/>
    <col min="2" max="24" width="9.453125" customWidth="1"/>
  </cols>
  <sheetData>
    <row r="1" spans="1:50" ht="21" x14ac:dyDescent="0.4">
      <c r="A1" s="20" t="s">
        <v>364</v>
      </c>
    </row>
    <row r="2" spans="1:50" x14ac:dyDescent="0.25">
      <c r="A2" t="s">
        <v>5</v>
      </c>
    </row>
    <row r="3" spans="1:50" ht="22.8" customHeight="1" x14ac:dyDescent="0.3">
      <c r="A3" s="7" t="s">
        <v>342</v>
      </c>
      <c r="B3" s="6" t="s">
        <v>40</v>
      </c>
      <c r="C3" s="6" t="s">
        <v>41</v>
      </c>
      <c r="D3" s="6" t="s">
        <v>42</v>
      </c>
      <c r="E3" s="6" t="s">
        <v>43</v>
      </c>
      <c r="F3" s="6" t="s">
        <v>44</v>
      </c>
      <c r="G3" s="6" t="s">
        <v>45</v>
      </c>
      <c r="H3" s="6" t="s">
        <v>46</v>
      </c>
      <c r="I3" s="6" t="s">
        <v>47</v>
      </c>
      <c r="J3" s="6" t="s">
        <v>48</v>
      </c>
      <c r="K3" s="6" t="s">
        <v>49</v>
      </c>
      <c r="L3" s="6" t="s">
        <v>50</v>
      </c>
      <c r="M3" s="6" t="s">
        <v>51</v>
      </c>
      <c r="N3" s="6" t="s">
        <v>52</v>
      </c>
      <c r="O3" s="6" t="s">
        <v>53</v>
      </c>
      <c r="P3" s="6" t="s">
        <v>54</v>
      </c>
      <c r="Q3" s="6" t="s">
        <v>55</v>
      </c>
      <c r="R3" s="6" t="s">
        <v>56</v>
      </c>
      <c r="S3" s="6" t="s">
        <v>57</v>
      </c>
      <c r="T3" s="6" t="s">
        <v>58</v>
      </c>
      <c r="U3" s="6" t="s">
        <v>59</v>
      </c>
      <c r="V3" s="6" t="s">
        <v>60</v>
      </c>
      <c r="W3" s="6" t="s">
        <v>61</v>
      </c>
      <c r="X3" s="6" t="s">
        <v>62</v>
      </c>
    </row>
    <row r="4" spans="1:50" x14ac:dyDescent="0.25">
      <c r="A4" s="1" t="s">
        <v>343</v>
      </c>
      <c r="B4" s="11">
        <v>3.9</v>
      </c>
      <c r="C4" s="11">
        <v>3.6</v>
      </c>
      <c r="D4" s="11">
        <v>3</v>
      </c>
      <c r="E4" s="11">
        <v>2.2999999999999998</v>
      </c>
      <c r="F4" s="11">
        <v>6</v>
      </c>
      <c r="G4" s="11">
        <v>5.4</v>
      </c>
      <c r="H4" s="11">
        <v>4</v>
      </c>
      <c r="I4" s="11">
        <v>4.4000000000000004</v>
      </c>
      <c r="J4" s="11">
        <v>4.0999999999999996</v>
      </c>
      <c r="K4" s="11">
        <v>5.2</v>
      </c>
      <c r="L4" s="11">
        <v>3.9</v>
      </c>
      <c r="M4" s="11">
        <v>4.5</v>
      </c>
      <c r="N4" s="11">
        <v>4.7</v>
      </c>
      <c r="O4" s="11">
        <v>4</v>
      </c>
      <c r="P4" s="11">
        <v>4.0999999999999996</v>
      </c>
      <c r="Q4" s="11">
        <v>3.7</v>
      </c>
      <c r="R4" s="11">
        <v>3</v>
      </c>
      <c r="S4" s="11">
        <v>2.7</v>
      </c>
      <c r="T4" s="11">
        <v>3.7</v>
      </c>
      <c r="U4" s="11">
        <v>2.8</v>
      </c>
      <c r="V4" s="11">
        <v>2.7</v>
      </c>
      <c r="W4" s="11">
        <v>3.2</v>
      </c>
      <c r="X4" s="11">
        <v>4</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1" t="s">
        <v>344</v>
      </c>
      <c r="B5" s="11">
        <v>14.7</v>
      </c>
      <c r="C5" s="11">
        <v>13.5</v>
      </c>
      <c r="D5" s="11">
        <v>14</v>
      </c>
      <c r="E5" s="11">
        <v>13.3</v>
      </c>
      <c r="F5" s="11">
        <v>15.9</v>
      </c>
      <c r="G5" s="11">
        <v>15.5</v>
      </c>
      <c r="H5" s="11">
        <v>16.8</v>
      </c>
      <c r="I5" s="11">
        <v>17.100000000000001</v>
      </c>
      <c r="J5" s="11">
        <v>19.5</v>
      </c>
      <c r="K5" s="11">
        <v>18.2</v>
      </c>
      <c r="L5" s="11">
        <v>18.8</v>
      </c>
      <c r="M5" s="11">
        <v>16.600000000000001</v>
      </c>
      <c r="N5" s="11">
        <v>15.3</v>
      </c>
      <c r="O5" s="11">
        <v>14.8</v>
      </c>
      <c r="P5" s="11">
        <v>12.9</v>
      </c>
      <c r="Q5" s="11">
        <v>13.1</v>
      </c>
      <c r="R5" s="11">
        <v>11.9</v>
      </c>
      <c r="S5" s="11">
        <v>10</v>
      </c>
      <c r="T5" s="11">
        <v>10.8</v>
      </c>
      <c r="U5" s="11">
        <v>10</v>
      </c>
      <c r="V5" s="11">
        <v>10.3</v>
      </c>
      <c r="W5" s="11">
        <v>10.4</v>
      </c>
      <c r="X5" s="11">
        <v>12.9</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345</v>
      </c>
      <c r="B6" s="11">
        <v>10.3</v>
      </c>
      <c r="C6" s="11">
        <v>12.7</v>
      </c>
      <c r="D6" s="11">
        <v>8.6999999999999993</v>
      </c>
      <c r="E6" s="11">
        <v>10.199999999999999</v>
      </c>
      <c r="F6" s="11">
        <v>11.3</v>
      </c>
      <c r="G6" s="11">
        <v>9.9</v>
      </c>
      <c r="H6" s="11">
        <v>11.1</v>
      </c>
      <c r="I6" s="11">
        <v>10.199999999999999</v>
      </c>
      <c r="J6" s="11">
        <v>11</v>
      </c>
      <c r="K6" s="11">
        <v>11.5</v>
      </c>
      <c r="L6" s="11">
        <v>12.8</v>
      </c>
      <c r="M6" s="11">
        <v>11.7</v>
      </c>
      <c r="N6" s="11">
        <v>10.6</v>
      </c>
      <c r="O6" s="11">
        <v>7.8</v>
      </c>
      <c r="P6" s="11">
        <v>6.1</v>
      </c>
      <c r="Q6" s="11">
        <v>7.4</v>
      </c>
      <c r="R6" s="11">
        <v>6.9</v>
      </c>
      <c r="S6" s="11">
        <v>6.2</v>
      </c>
      <c r="T6" s="11">
        <v>6.5</v>
      </c>
      <c r="U6" s="11">
        <v>5.6</v>
      </c>
      <c r="V6" s="11">
        <v>6.8</v>
      </c>
      <c r="W6" s="11">
        <v>6.2</v>
      </c>
      <c r="X6" s="11">
        <v>6.2</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346</v>
      </c>
      <c r="B7" s="11">
        <v>0.2</v>
      </c>
      <c r="C7" s="11">
        <v>0.1</v>
      </c>
      <c r="D7" s="11">
        <v>0.1</v>
      </c>
      <c r="E7" s="11">
        <v>0.2</v>
      </c>
      <c r="F7" s="11">
        <v>0.1</v>
      </c>
      <c r="G7" s="11">
        <v>0</v>
      </c>
      <c r="H7" s="11">
        <v>0.5</v>
      </c>
      <c r="I7" s="11">
        <v>0.2</v>
      </c>
      <c r="J7" s="11">
        <v>0</v>
      </c>
      <c r="K7" s="11">
        <v>0.1</v>
      </c>
      <c r="L7" s="11">
        <v>0</v>
      </c>
      <c r="M7" s="11">
        <v>0.6</v>
      </c>
      <c r="N7" s="11">
        <v>0.3</v>
      </c>
      <c r="O7" s="11">
        <v>0.2</v>
      </c>
      <c r="P7" s="11">
        <v>0.2</v>
      </c>
      <c r="Q7" s="11">
        <v>0.2</v>
      </c>
      <c r="R7" s="11">
        <v>0.1</v>
      </c>
      <c r="S7" s="11">
        <v>0.3</v>
      </c>
      <c r="T7" s="11">
        <v>0.2</v>
      </c>
      <c r="U7" s="11">
        <v>0.1</v>
      </c>
      <c r="V7" s="11">
        <v>0.1</v>
      </c>
      <c r="W7" s="11">
        <v>0.1</v>
      </c>
      <c r="X7" s="11">
        <v>0.1</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2:5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2:50"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2:5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2:5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2:5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2:5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2:5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2:50"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2:5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2:5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2:50"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2: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2: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2: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2: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2: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536B-CEDB-4B00-B78C-03FFEDBDD807}">
  <dimension ref="A1:AX100"/>
  <sheetViews>
    <sheetView workbookViewId="0"/>
  </sheetViews>
  <sheetFormatPr defaultColWidth="11.54296875" defaultRowHeight="15" x14ac:dyDescent="0.25"/>
  <cols>
    <col min="1" max="1" width="23.08984375" customWidth="1"/>
    <col min="2" max="24" width="9.08984375" customWidth="1"/>
  </cols>
  <sheetData>
    <row r="1" spans="1:50" ht="21" x14ac:dyDescent="0.4">
      <c r="A1" s="2" t="s">
        <v>360</v>
      </c>
    </row>
    <row r="2" spans="1:50" x14ac:dyDescent="0.25">
      <c r="A2" t="s">
        <v>5</v>
      </c>
    </row>
    <row r="3" spans="1:50" ht="22.2" customHeight="1" x14ac:dyDescent="0.3">
      <c r="A3" s="7" t="s">
        <v>347</v>
      </c>
      <c r="B3" s="6" t="s">
        <v>40</v>
      </c>
      <c r="C3" s="6" t="s">
        <v>41</v>
      </c>
      <c r="D3" s="6" t="s">
        <v>42</v>
      </c>
      <c r="E3" s="6" t="s">
        <v>43</v>
      </c>
      <c r="F3" s="6" t="s">
        <v>44</v>
      </c>
      <c r="G3" s="6" t="s">
        <v>45</v>
      </c>
      <c r="H3" s="6" t="s">
        <v>46</v>
      </c>
      <c r="I3" s="6" t="s">
        <v>47</v>
      </c>
      <c r="J3" s="6" t="s">
        <v>48</v>
      </c>
      <c r="K3" s="6" t="s">
        <v>49</v>
      </c>
      <c r="L3" s="6" t="s">
        <v>50</v>
      </c>
      <c r="M3" s="6" t="s">
        <v>51</v>
      </c>
      <c r="N3" s="6" t="s">
        <v>52</v>
      </c>
      <c r="O3" s="6" t="s">
        <v>53</v>
      </c>
      <c r="P3" s="6" t="s">
        <v>54</v>
      </c>
      <c r="Q3" s="6" t="s">
        <v>55</v>
      </c>
      <c r="R3" s="6" t="s">
        <v>56</v>
      </c>
      <c r="S3" s="6" t="s">
        <v>57</v>
      </c>
      <c r="T3" s="6" t="s">
        <v>58</v>
      </c>
      <c r="U3" s="6" t="s">
        <v>59</v>
      </c>
      <c r="V3" s="6" t="s">
        <v>60</v>
      </c>
      <c r="W3" s="6" t="s">
        <v>61</v>
      </c>
      <c r="X3" s="6" t="s">
        <v>62</v>
      </c>
    </row>
    <row r="4" spans="1:50" x14ac:dyDescent="0.25">
      <c r="A4" s="1" t="s">
        <v>97</v>
      </c>
      <c r="B4" s="11">
        <v>31.8</v>
      </c>
      <c r="C4" s="11">
        <v>43</v>
      </c>
      <c r="D4" s="11">
        <v>24.2</v>
      </c>
      <c r="E4" s="11">
        <v>40.299999999999997</v>
      </c>
      <c r="F4" s="11">
        <v>40.1</v>
      </c>
      <c r="G4" s="11">
        <v>37</v>
      </c>
      <c r="H4" s="11">
        <v>34.700000000000003</v>
      </c>
      <c r="I4" s="11">
        <v>36.6</v>
      </c>
      <c r="J4" s="11">
        <v>42.4</v>
      </c>
      <c r="K4" s="11">
        <v>50.4</v>
      </c>
      <c r="L4" s="11">
        <v>28.4</v>
      </c>
      <c r="M4" s="11">
        <v>37.700000000000003</v>
      </c>
      <c r="N4" s="11">
        <v>39.6</v>
      </c>
      <c r="O4" s="11">
        <v>22.7</v>
      </c>
      <c r="P4" s="11">
        <v>23.3</v>
      </c>
      <c r="Q4" s="11">
        <v>24.4</v>
      </c>
      <c r="R4" s="11">
        <v>21</v>
      </c>
      <c r="S4" s="11">
        <v>11.8</v>
      </c>
      <c r="T4" s="11">
        <v>24</v>
      </c>
      <c r="U4" s="11">
        <v>19.399999999999999</v>
      </c>
      <c r="V4" s="11">
        <v>20</v>
      </c>
      <c r="W4" s="11">
        <v>11.6</v>
      </c>
      <c r="X4" s="11">
        <v>15.2</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1" t="s">
        <v>98</v>
      </c>
      <c r="B5" s="11">
        <v>11.2</v>
      </c>
      <c r="C5" s="11">
        <v>7</v>
      </c>
      <c r="D5" s="11">
        <v>7</v>
      </c>
      <c r="E5" s="11">
        <v>5.6</v>
      </c>
      <c r="F5" s="11">
        <v>4.2</v>
      </c>
      <c r="G5" s="11">
        <v>6.3</v>
      </c>
      <c r="H5" s="11">
        <v>7.7</v>
      </c>
      <c r="I5" s="11">
        <v>11.2</v>
      </c>
      <c r="J5" s="11">
        <v>7.7</v>
      </c>
      <c r="K5" s="11">
        <v>8.4</v>
      </c>
      <c r="L5" s="11">
        <v>21.8</v>
      </c>
      <c r="M5" s="11">
        <v>14</v>
      </c>
      <c r="N5" s="11">
        <v>8.4</v>
      </c>
      <c r="O5" s="11">
        <v>13.4</v>
      </c>
      <c r="P5" s="11">
        <v>6.3</v>
      </c>
      <c r="Q5" s="11">
        <v>9.9</v>
      </c>
      <c r="R5" s="11">
        <v>7.7</v>
      </c>
      <c r="S5" s="11">
        <v>4.2</v>
      </c>
      <c r="T5" s="11">
        <v>3.5</v>
      </c>
      <c r="U5" s="11">
        <v>0.7</v>
      </c>
      <c r="V5" s="11">
        <v>2.1</v>
      </c>
      <c r="W5" s="11">
        <v>16.899999999999999</v>
      </c>
      <c r="X5" s="11">
        <v>7</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99</v>
      </c>
      <c r="B6" s="11">
        <v>25.6</v>
      </c>
      <c r="C6" s="11">
        <v>22.5</v>
      </c>
      <c r="D6" s="11">
        <v>20.100000000000001</v>
      </c>
      <c r="E6" s="11">
        <v>17</v>
      </c>
      <c r="F6" s="11">
        <v>25.7</v>
      </c>
      <c r="G6" s="11">
        <v>27</v>
      </c>
      <c r="H6" s="11">
        <v>23.1</v>
      </c>
      <c r="I6" s="11">
        <v>23.3</v>
      </c>
      <c r="J6" s="11">
        <v>27.5</v>
      </c>
      <c r="K6" s="11">
        <v>24</v>
      </c>
      <c r="L6" s="11">
        <v>22</v>
      </c>
      <c r="M6" s="11">
        <v>16.8</v>
      </c>
      <c r="N6" s="11">
        <v>20.6</v>
      </c>
      <c r="O6" s="11">
        <v>19.8</v>
      </c>
      <c r="P6" s="11">
        <v>15.1</v>
      </c>
      <c r="Q6" s="11">
        <v>17.399999999999999</v>
      </c>
      <c r="R6" s="11">
        <v>15.2</v>
      </c>
      <c r="S6" s="11">
        <v>11.7</v>
      </c>
      <c r="T6" s="11">
        <v>10.199999999999999</v>
      </c>
      <c r="U6" s="11">
        <v>13.2</v>
      </c>
      <c r="V6" s="11">
        <v>12.2</v>
      </c>
      <c r="W6" s="11">
        <v>16.7</v>
      </c>
      <c r="X6" s="11">
        <v>14.6</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100</v>
      </c>
      <c r="B7" s="11">
        <v>8.3000000000000007</v>
      </c>
      <c r="C7" s="11">
        <v>3.3</v>
      </c>
      <c r="D7" s="11">
        <v>12.1</v>
      </c>
      <c r="E7" s="11">
        <v>5.5</v>
      </c>
      <c r="F7" s="11">
        <v>4.4000000000000004</v>
      </c>
      <c r="G7" s="11">
        <v>2.8</v>
      </c>
      <c r="H7" s="11">
        <v>6</v>
      </c>
      <c r="I7" s="11">
        <v>4.4000000000000004</v>
      </c>
      <c r="J7" s="11">
        <v>13.1</v>
      </c>
      <c r="K7" s="11">
        <v>7.6</v>
      </c>
      <c r="L7" s="11">
        <v>11.3</v>
      </c>
      <c r="M7" s="11">
        <v>12.3</v>
      </c>
      <c r="N7" s="11">
        <v>8.6</v>
      </c>
      <c r="O7" s="11">
        <v>13.3</v>
      </c>
      <c r="P7" s="11">
        <v>9</v>
      </c>
      <c r="Q7" s="11">
        <v>5.8</v>
      </c>
      <c r="R7" s="11">
        <v>9.9</v>
      </c>
      <c r="S7" s="11">
        <v>6.7</v>
      </c>
      <c r="T7" s="11">
        <v>9.3000000000000007</v>
      </c>
      <c r="U7" s="11">
        <v>6.7</v>
      </c>
      <c r="V7" s="11">
        <v>4.5999999999999996</v>
      </c>
      <c r="W7" s="11">
        <v>5.7</v>
      </c>
      <c r="X7" s="11">
        <v>7.7</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101</v>
      </c>
      <c r="B8" s="11">
        <v>3.1</v>
      </c>
      <c r="C8" s="11">
        <v>2</v>
      </c>
      <c r="D8" s="11">
        <v>3.1</v>
      </c>
      <c r="E8" s="11">
        <v>1.1000000000000001</v>
      </c>
      <c r="F8" s="11">
        <v>0.3</v>
      </c>
      <c r="G8" s="11">
        <v>3</v>
      </c>
      <c r="H8" s="11">
        <v>1.1000000000000001</v>
      </c>
      <c r="I8" s="11">
        <v>2.5</v>
      </c>
      <c r="J8" s="11">
        <v>1.6</v>
      </c>
      <c r="K8" s="11">
        <v>2.2000000000000002</v>
      </c>
      <c r="L8" s="11">
        <v>3.2</v>
      </c>
      <c r="M8" s="11">
        <v>2.4</v>
      </c>
      <c r="N8" s="11">
        <v>5.6</v>
      </c>
      <c r="O8" s="11">
        <v>3.2</v>
      </c>
      <c r="P8" s="11">
        <v>4.8</v>
      </c>
      <c r="Q8" s="11">
        <v>4.5</v>
      </c>
      <c r="R8" s="11">
        <v>1.8</v>
      </c>
      <c r="S8" s="11">
        <v>1.6</v>
      </c>
      <c r="T8" s="11">
        <v>2</v>
      </c>
      <c r="U8" s="11">
        <v>2</v>
      </c>
      <c r="V8" s="11">
        <v>4</v>
      </c>
      <c r="W8" s="11">
        <v>3</v>
      </c>
      <c r="X8" s="11">
        <v>2.9</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1" t="s">
        <v>102</v>
      </c>
      <c r="B9" s="11">
        <v>0.9</v>
      </c>
      <c r="C9" s="11">
        <v>1.9</v>
      </c>
      <c r="D9" s="11">
        <v>1.5</v>
      </c>
      <c r="E9" s="11">
        <v>2.2000000000000002</v>
      </c>
      <c r="F9" s="11">
        <v>4.3</v>
      </c>
      <c r="G9" s="11">
        <v>4.9000000000000004</v>
      </c>
      <c r="H9" s="11">
        <v>3</v>
      </c>
      <c r="I9" s="11">
        <v>1.5</v>
      </c>
      <c r="J9" s="11">
        <v>2.4</v>
      </c>
      <c r="K9" s="11">
        <v>3</v>
      </c>
      <c r="L9" s="11">
        <v>2.4</v>
      </c>
      <c r="M9" s="11">
        <v>2.4</v>
      </c>
      <c r="N9" s="11">
        <v>3.3</v>
      </c>
      <c r="O9" s="11">
        <v>3.6</v>
      </c>
      <c r="P9" s="11">
        <v>3.2</v>
      </c>
      <c r="Q9" s="11">
        <v>2</v>
      </c>
      <c r="R9" s="11">
        <v>2.2999999999999998</v>
      </c>
      <c r="S9" s="11">
        <v>1.7</v>
      </c>
      <c r="T9" s="11">
        <v>3.4</v>
      </c>
      <c r="U9" s="11">
        <v>2.2999999999999998</v>
      </c>
      <c r="V9" s="11">
        <v>1.1000000000000001</v>
      </c>
      <c r="W9" s="11">
        <v>3</v>
      </c>
      <c r="X9" s="11">
        <v>2.2000000000000002</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103</v>
      </c>
      <c r="B10" s="11">
        <v>1.5</v>
      </c>
      <c r="C10" s="11">
        <v>1.5</v>
      </c>
      <c r="D10" s="11">
        <v>0.8</v>
      </c>
      <c r="E10" s="11">
        <v>1.1000000000000001</v>
      </c>
      <c r="F10" s="11">
        <v>1.5</v>
      </c>
      <c r="G10" s="11">
        <v>0.4</v>
      </c>
      <c r="H10" s="11">
        <v>3.7</v>
      </c>
      <c r="I10" s="11">
        <v>1.1000000000000001</v>
      </c>
      <c r="J10" s="11">
        <v>0</v>
      </c>
      <c r="K10" s="11">
        <v>1.1000000000000001</v>
      </c>
      <c r="L10" s="11">
        <v>0.4</v>
      </c>
      <c r="M10" s="11">
        <v>5.8</v>
      </c>
      <c r="N10" s="11">
        <v>2.9</v>
      </c>
      <c r="O10" s="11">
        <v>1.8</v>
      </c>
      <c r="P10" s="11">
        <v>2.2000000000000002</v>
      </c>
      <c r="Q10" s="11">
        <v>1.8</v>
      </c>
      <c r="R10" s="11">
        <v>0.7</v>
      </c>
      <c r="S10" s="11">
        <v>3.3</v>
      </c>
      <c r="T10" s="11">
        <v>2.2000000000000002</v>
      </c>
      <c r="U10" s="11">
        <v>0.7</v>
      </c>
      <c r="V10" s="11">
        <v>0.7</v>
      </c>
      <c r="W10" s="11">
        <v>0.7</v>
      </c>
      <c r="X10" s="11">
        <v>0.7</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104</v>
      </c>
      <c r="B11" s="11">
        <v>0.8</v>
      </c>
      <c r="C11" s="11">
        <v>0</v>
      </c>
      <c r="D11" s="11">
        <v>3.4</v>
      </c>
      <c r="E11" s="11">
        <v>2.5</v>
      </c>
      <c r="F11" s="11">
        <v>0.8</v>
      </c>
      <c r="G11" s="11">
        <v>4.0999999999999996</v>
      </c>
      <c r="H11" s="11">
        <v>2.5</v>
      </c>
      <c r="I11" s="11">
        <v>0.8</v>
      </c>
      <c r="J11" s="11">
        <v>1.6</v>
      </c>
      <c r="K11" s="11">
        <v>1.6</v>
      </c>
      <c r="L11" s="11">
        <v>0</v>
      </c>
      <c r="M11" s="11">
        <v>0</v>
      </c>
      <c r="N11" s="11">
        <v>1.6</v>
      </c>
      <c r="O11" s="11">
        <v>4</v>
      </c>
      <c r="P11" s="11">
        <v>1.6</v>
      </c>
      <c r="Q11" s="11">
        <v>0</v>
      </c>
      <c r="R11" s="11">
        <v>1.6</v>
      </c>
      <c r="S11" s="11">
        <v>1.6</v>
      </c>
      <c r="T11" s="11">
        <v>0.8</v>
      </c>
      <c r="U11" s="11">
        <v>0.8</v>
      </c>
      <c r="V11" s="11">
        <v>0</v>
      </c>
      <c r="W11" s="11">
        <v>3.1</v>
      </c>
      <c r="X11" s="11">
        <v>2.2999999999999998</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105</v>
      </c>
      <c r="B12" s="11">
        <v>1.3</v>
      </c>
      <c r="C12" s="11">
        <v>4</v>
      </c>
      <c r="D12" s="11">
        <v>5.3</v>
      </c>
      <c r="E12" s="11">
        <v>2</v>
      </c>
      <c r="F12" s="11">
        <v>2</v>
      </c>
      <c r="G12" s="11">
        <v>5.4</v>
      </c>
      <c r="H12" s="11">
        <v>0</v>
      </c>
      <c r="I12" s="11">
        <v>2.7</v>
      </c>
      <c r="J12" s="11">
        <v>2.7</v>
      </c>
      <c r="K12" s="11">
        <v>2</v>
      </c>
      <c r="L12" s="11">
        <v>3.4</v>
      </c>
      <c r="M12" s="11">
        <v>1.4</v>
      </c>
      <c r="N12" s="11">
        <v>3.4</v>
      </c>
      <c r="O12" s="11">
        <v>2</v>
      </c>
      <c r="P12" s="11">
        <v>1.4</v>
      </c>
      <c r="Q12" s="11">
        <v>0.7</v>
      </c>
      <c r="R12" s="11">
        <v>0</v>
      </c>
      <c r="S12" s="11">
        <v>0.7</v>
      </c>
      <c r="T12" s="11">
        <v>0</v>
      </c>
      <c r="U12" s="11">
        <v>2.6</v>
      </c>
      <c r="V12" s="11">
        <v>0</v>
      </c>
      <c r="W12" s="11">
        <v>1.9</v>
      </c>
      <c r="X12" s="11">
        <v>3.1</v>
      </c>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348</v>
      </c>
      <c r="B13" s="11">
        <v>15.6</v>
      </c>
      <c r="C13" s="11">
        <v>22.5</v>
      </c>
      <c r="D13" s="11">
        <v>14.7</v>
      </c>
      <c r="E13" s="11">
        <v>20.5</v>
      </c>
      <c r="F13" s="11">
        <v>16</v>
      </c>
      <c r="G13" s="11">
        <v>19.399999999999999</v>
      </c>
      <c r="H13" s="11">
        <v>10.3</v>
      </c>
      <c r="I13" s="11">
        <v>3.4</v>
      </c>
      <c r="J13" s="11">
        <v>17.2</v>
      </c>
      <c r="K13" s="11">
        <v>11.5</v>
      </c>
      <c r="L13" s="11">
        <v>14.9</v>
      </c>
      <c r="M13" s="11">
        <v>12.6</v>
      </c>
      <c r="N13" s="11">
        <v>10.3</v>
      </c>
      <c r="O13" s="11">
        <v>2.2999999999999998</v>
      </c>
      <c r="P13" s="11">
        <v>3.4</v>
      </c>
      <c r="Q13" s="11">
        <v>6.7</v>
      </c>
      <c r="R13" s="11">
        <v>11</v>
      </c>
      <c r="S13" s="11">
        <v>10.9</v>
      </c>
      <c r="T13" s="11">
        <v>3.2</v>
      </c>
      <c r="U13" s="11">
        <v>11.7</v>
      </c>
      <c r="V13" s="11">
        <v>8.4</v>
      </c>
      <c r="W13" s="11">
        <v>17.8</v>
      </c>
      <c r="X13" s="11">
        <v>16.600000000000001</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349</v>
      </c>
      <c r="B14" s="11">
        <v>5</v>
      </c>
      <c r="C14" s="11">
        <v>9.9</v>
      </c>
      <c r="D14" s="11">
        <v>2</v>
      </c>
      <c r="E14" s="11">
        <v>4.9000000000000004</v>
      </c>
      <c r="F14" s="11">
        <v>6.8</v>
      </c>
      <c r="G14" s="11">
        <v>4.8</v>
      </c>
      <c r="H14" s="11">
        <v>0</v>
      </c>
      <c r="I14" s="11">
        <v>0.9</v>
      </c>
      <c r="J14" s="11">
        <v>1.9</v>
      </c>
      <c r="K14" s="11">
        <v>0.9</v>
      </c>
      <c r="L14" s="11">
        <v>2.8</v>
      </c>
      <c r="M14" s="11">
        <v>8.3000000000000007</v>
      </c>
      <c r="N14" s="11">
        <v>5.4</v>
      </c>
      <c r="O14" s="11">
        <v>3.6</v>
      </c>
      <c r="P14" s="11">
        <v>1.8</v>
      </c>
      <c r="Q14" s="11">
        <v>3.5</v>
      </c>
      <c r="R14" s="11">
        <v>1.7</v>
      </c>
      <c r="S14" s="11">
        <v>2.6</v>
      </c>
      <c r="T14" s="11">
        <v>0.9</v>
      </c>
      <c r="U14" s="11">
        <v>0</v>
      </c>
      <c r="V14" s="11">
        <v>4.2</v>
      </c>
      <c r="W14" s="11">
        <v>0.8</v>
      </c>
      <c r="X14" s="11">
        <v>1.7</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350</v>
      </c>
      <c r="B15" s="11">
        <v>4.0999999999999996</v>
      </c>
      <c r="C15" s="11">
        <v>6.8</v>
      </c>
      <c r="D15" s="11">
        <v>4</v>
      </c>
      <c r="E15" s="11">
        <v>2.7</v>
      </c>
      <c r="F15" s="11">
        <v>5.3</v>
      </c>
      <c r="G15" s="11">
        <v>5.3</v>
      </c>
      <c r="H15" s="11">
        <v>2.7</v>
      </c>
      <c r="I15" s="11">
        <v>1.3</v>
      </c>
      <c r="J15" s="11">
        <v>10.6</v>
      </c>
      <c r="K15" s="11">
        <v>2.6</v>
      </c>
      <c r="L15" s="11">
        <v>1.3</v>
      </c>
      <c r="M15" s="11">
        <v>2.6</v>
      </c>
      <c r="N15" s="11">
        <v>2.6</v>
      </c>
      <c r="O15" s="11">
        <v>3.9</v>
      </c>
      <c r="P15" s="11">
        <v>1.3</v>
      </c>
      <c r="Q15" s="11">
        <v>0</v>
      </c>
      <c r="R15" s="11">
        <v>0</v>
      </c>
      <c r="S15" s="11">
        <v>3.8</v>
      </c>
      <c r="T15" s="11">
        <v>0</v>
      </c>
      <c r="U15" s="11">
        <v>2.5</v>
      </c>
      <c r="V15" s="11">
        <v>1.2</v>
      </c>
      <c r="W15" s="11">
        <v>0</v>
      </c>
      <c r="X15" s="11">
        <v>1.2</v>
      </c>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351</v>
      </c>
      <c r="B16" s="11">
        <v>12.3</v>
      </c>
      <c r="C16" s="11">
        <v>18.5</v>
      </c>
      <c r="D16" s="11">
        <v>17.2</v>
      </c>
      <c r="E16" s="11">
        <v>17.2</v>
      </c>
      <c r="F16" s="11">
        <v>28.3</v>
      </c>
      <c r="G16" s="11">
        <v>13.5</v>
      </c>
      <c r="H16" s="11">
        <v>25.8</v>
      </c>
      <c r="I16" s="11">
        <v>32</v>
      </c>
      <c r="J16" s="11">
        <v>13.6</v>
      </c>
      <c r="K16" s="11">
        <v>7.4</v>
      </c>
      <c r="L16" s="11">
        <v>13.7</v>
      </c>
      <c r="M16" s="11">
        <v>11.2</v>
      </c>
      <c r="N16" s="11">
        <v>17.399999999999999</v>
      </c>
      <c r="O16" s="11">
        <v>5</v>
      </c>
      <c r="P16" s="11">
        <v>11.1</v>
      </c>
      <c r="Q16" s="11">
        <v>7.4</v>
      </c>
      <c r="R16" s="11">
        <v>6.1</v>
      </c>
      <c r="S16" s="11">
        <v>11</v>
      </c>
      <c r="T16" s="11">
        <v>4.9000000000000004</v>
      </c>
      <c r="U16" s="11">
        <v>6.1</v>
      </c>
      <c r="V16" s="11">
        <v>8.5</v>
      </c>
      <c r="W16" s="11">
        <v>4.8</v>
      </c>
      <c r="X16" s="11">
        <v>7.1</v>
      </c>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352</v>
      </c>
      <c r="B17" s="11">
        <v>3</v>
      </c>
      <c r="C17" s="11">
        <v>6</v>
      </c>
      <c r="D17" s="11">
        <v>3</v>
      </c>
      <c r="E17" s="11">
        <v>3</v>
      </c>
      <c r="F17" s="11">
        <v>4.4000000000000004</v>
      </c>
      <c r="G17" s="11">
        <v>2.2000000000000002</v>
      </c>
      <c r="H17" s="11">
        <v>0.7</v>
      </c>
      <c r="I17" s="11">
        <v>0</v>
      </c>
      <c r="J17" s="11">
        <v>0.7</v>
      </c>
      <c r="K17" s="11">
        <v>5.8</v>
      </c>
      <c r="L17" s="11">
        <v>5.8</v>
      </c>
      <c r="M17" s="11">
        <v>5.8</v>
      </c>
      <c r="N17" s="11">
        <v>2.9</v>
      </c>
      <c r="O17" s="11">
        <v>3.6</v>
      </c>
      <c r="P17" s="11">
        <v>1.4</v>
      </c>
      <c r="Q17" s="11">
        <v>5.0999999999999996</v>
      </c>
      <c r="R17" s="11">
        <v>6.5</v>
      </c>
      <c r="S17" s="11">
        <v>7.2</v>
      </c>
      <c r="T17" s="11">
        <v>2.1</v>
      </c>
      <c r="U17" s="11">
        <v>2.8</v>
      </c>
      <c r="V17" s="11">
        <v>4.2</v>
      </c>
      <c r="W17" s="11">
        <v>0.7</v>
      </c>
      <c r="X17" s="11">
        <v>2.7</v>
      </c>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353</v>
      </c>
      <c r="B18" s="11">
        <v>30.2</v>
      </c>
      <c r="C18" s="11">
        <v>28.1</v>
      </c>
      <c r="D18" s="11">
        <v>14.7</v>
      </c>
      <c r="E18" s="11">
        <v>19.2</v>
      </c>
      <c r="F18" s="11">
        <v>30.6</v>
      </c>
      <c r="G18" s="11">
        <v>27</v>
      </c>
      <c r="H18" s="11">
        <v>31.5</v>
      </c>
      <c r="I18" s="11">
        <v>21.3</v>
      </c>
      <c r="J18" s="11">
        <v>30.2</v>
      </c>
      <c r="K18" s="11">
        <v>21.3</v>
      </c>
      <c r="L18" s="11">
        <v>27.9</v>
      </c>
      <c r="M18" s="11">
        <v>20</v>
      </c>
      <c r="N18" s="11">
        <v>20.9</v>
      </c>
      <c r="O18" s="11">
        <v>16.5</v>
      </c>
      <c r="P18" s="11">
        <v>12</v>
      </c>
      <c r="Q18" s="11">
        <v>14.1</v>
      </c>
      <c r="R18" s="11">
        <v>9.6999999999999993</v>
      </c>
      <c r="S18" s="11">
        <v>16</v>
      </c>
      <c r="T18" s="11">
        <v>15.8</v>
      </c>
      <c r="U18" s="11">
        <v>18.899999999999999</v>
      </c>
      <c r="V18" s="11">
        <v>15.7</v>
      </c>
      <c r="W18" s="11">
        <v>14.6</v>
      </c>
      <c r="X18" s="11">
        <v>12.4</v>
      </c>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1" t="s">
        <v>354</v>
      </c>
      <c r="B19" s="11">
        <v>23</v>
      </c>
      <c r="C19" s="11">
        <v>26.7</v>
      </c>
      <c r="D19" s="11">
        <v>21.1</v>
      </c>
      <c r="E19" s="11">
        <v>20.100000000000001</v>
      </c>
      <c r="F19" s="11">
        <v>21.3</v>
      </c>
      <c r="G19" s="11">
        <v>16</v>
      </c>
      <c r="H19" s="11">
        <v>26</v>
      </c>
      <c r="I19" s="11">
        <v>23.8</v>
      </c>
      <c r="J19" s="11">
        <v>16.7</v>
      </c>
      <c r="K19" s="11">
        <v>23.8</v>
      </c>
      <c r="L19" s="11">
        <v>32.799999999999997</v>
      </c>
      <c r="M19" s="11">
        <v>25</v>
      </c>
      <c r="N19" s="11">
        <v>20</v>
      </c>
      <c r="O19" s="11">
        <v>15.7</v>
      </c>
      <c r="P19" s="11">
        <v>12.1</v>
      </c>
      <c r="Q19" s="11">
        <v>17.100000000000001</v>
      </c>
      <c r="R19" s="11">
        <v>14.8</v>
      </c>
      <c r="S19" s="11">
        <v>11.9</v>
      </c>
      <c r="T19" s="11">
        <v>17.3</v>
      </c>
      <c r="U19" s="11">
        <v>12.3</v>
      </c>
      <c r="V19" s="11">
        <v>19.600000000000001</v>
      </c>
      <c r="W19" s="11">
        <v>13.2</v>
      </c>
      <c r="X19" s="11">
        <v>12.8</v>
      </c>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1" t="s">
        <v>355</v>
      </c>
      <c r="B20" s="11">
        <v>0</v>
      </c>
      <c r="C20" s="11">
        <v>3.7</v>
      </c>
      <c r="D20" s="11">
        <v>0</v>
      </c>
      <c r="E20" s="11">
        <v>1.8</v>
      </c>
      <c r="F20" s="11">
        <v>0</v>
      </c>
      <c r="G20" s="11">
        <v>5.3</v>
      </c>
      <c r="H20" s="11">
        <v>8.8000000000000007</v>
      </c>
      <c r="I20" s="11">
        <v>5.2</v>
      </c>
      <c r="J20" s="11">
        <v>7</v>
      </c>
      <c r="K20" s="11">
        <v>0</v>
      </c>
      <c r="L20" s="11">
        <v>1.7</v>
      </c>
      <c r="M20" s="11">
        <v>1.7</v>
      </c>
      <c r="N20" s="11">
        <v>3.5</v>
      </c>
      <c r="O20" s="11">
        <v>1.7</v>
      </c>
      <c r="P20" s="11">
        <v>0</v>
      </c>
      <c r="Q20" s="11">
        <v>5.0999999999999996</v>
      </c>
      <c r="R20" s="11">
        <v>3.4</v>
      </c>
      <c r="S20" s="11">
        <v>0</v>
      </c>
      <c r="T20" s="11">
        <v>1.7</v>
      </c>
      <c r="U20" s="11">
        <v>1.6</v>
      </c>
      <c r="V20" s="11">
        <v>0</v>
      </c>
      <c r="W20" s="11">
        <v>1.6</v>
      </c>
      <c r="X20" s="11">
        <v>3.1</v>
      </c>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1" t="s">
        <v>356</v>
      </c>
      <c r="B21" s="11">
        <v>0</v>
      </c>
      <c r="C21" s="11">
        <v>1.5</v>
      </c>
      <c r="D21" s="11">
        <v>1.5</v>
      </c>
      <c r="E21" s="11">
        <v>6.1</v>
      </c>
      <c r="F21" s="11">
        <v>7.6</v>
      </c>
      <c r="G21" s="11">
        <v>6</v>
      </c>
      <c r="H21" s="11">
        <v>6</v>
      </c>
      <c r="I21" s="11">
        <v>3</v>
      </c>
      <c r="J21" s="11">
        <v>3</v>
      </c>
      <c r="K21" s="11">
        <v>7.4</v>
      </c>
      <c r="L21" s="11">
        <v>1.5</v>
      </c>
      <c r="M21" s="11">
        <v>2.9</v>
      </c>
      <c r="N21" s="11">
        <v>4.4000000000000004</v>
      </c>
      <c r="O21" s="11">
        <v>5.8</v>
      </c>
      <c r="P21" s="11">
        <v>5.8</v>
      </c>
      <c r="Q21" s="11">
        <v>2.9</v>
      </c>
      <c r="R21" s="11">
        <v>4.3</v>
      </c>
      <c r="S21" s="11">
        <v>2.8</v>
      </c>
      <c r="T21" s="11">
        <v>8.5</v>
      </c>
      <c r="U21" s="11">
        <v>2.8</v>
      </c>
      <c r="V21" s="11">
        <v>7</v>
      </c>
      <c r="W21" s="11">
        <v>1.4</v>
      </c>
      <c r="X21" s="11">
        <v>2.8</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1" t="s">
        <v>357</v>
      </c>
      <c r="B22" s="11">
        <v>7.7</v>
      </c>
      <c r="C22" s="11">
        <v>1.9</v>
      </c>
      <c r="D22" s="11">
        <v>4.8</v>
      </c>
      <c r="E22" s="11">
        <v>3.8</v>
      </c>
      <c r="F22" s="11">
        <v>0</v>
      </c>
      <c r="G22" s="11">
        <v>0.9</v>
      </c>
      <c r="H22" s="11">
        <v>1.9</v>
      </c>
      <c r="I22" s="11">
        <v>2.8</v>
      </c>
      <c r="J22" s="11">
        <v>3.7</v>
      </c>
      <c r="K22" s="11">
        <v>2.8</v>
      </c>
      <c r="L22" s="11">
        <v>8.1999999999999993</v>
      </c>
      <c r="M22" s="11">
        <v>1.8</v>
      </c>
      <c r="N22" s="11">
        <v>3.7</v>
      </c>
      <c r="O22" s="11">
        <v>5.5</v>
      </c>
      <c r="P22" s="11">
        <v>3.6</v>
      </c>
      <c r="Q22" s="11">
        <v>0.9</v>
      </c>
      <c r="R22" s="11">
        <v>2.7</v>
      </c>
      <c r="S22" s="11">
        <v>2.7</v>
      </c>
      <c r="T22" s="11">
        <v>3.6</v>
      </c>
      <c r="U22" s="11">
        <v>0</v>
      </c>
      <c r="V22" s="11">
        <v>2.7</v>
      </c>
      <c r="W22" s="11">
        <v>1.8</v>
      </c>
      <c r="X22" s="11">
        <v>3.5</v>
      </c>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1" t="s">
        <v>358</v>
      </c>
      <c r="B23" s="11">
        <v>0</v>
      </c>
      <c r="C23" s="11">
        <v>0.9</v>
      </c>
      <c r="D23" s="11">
        <v>2.7</v>
      </c>
      <c r="E23" s="11">
        <v>0.9</v>
      </c>
      <c r="F23" s="11">
        <v>1.8</v>
      </c>
      <c r="G23" s="11">
        <v>1.8</v>
      </c>
      <c r="H23" s="11">
        <v>0.9</v>
      </c>
      <c r="I23" s="11">
        <v>1.8</v>
      </c>
      <c r="J23" s="11">
        <v>0.9</v>
      </c>
      <c r="K23" s="11">
        <v>3.6</v>
      </c>
      <c r="L23" s="11">
        <v>0.9</v>
      </c>
      <c r="M23" s="11">
        <v>0.9</v>
      </c>
      <c r="N23" s="11">
        <v>1.8</v>
      </c>
      <c r="O23" s="11">
        <v>2.7</v>
      </c>
      <c r="P23" s="11">
        <v>1.8</v>
      </c>
      <c r="Q23" s="11">
        <v>0</v>
      </c>
      <c r="R23" s="11">
        <v>2.6</v>
      </c>
      <c r="S23" s="11">
        <v>1.7</v>
      </c>
      <c r="T23" s="11">
        <v>0</v>
      </c>
      <c r="U23" s="11">
        <v>0</v>
      </c>
      <c r="V23" s="11">
        <v>0</v>
      </c>
      <c r="W23" s="11">
        <v>1.7</v>
      </c>
      <c r="X23" s="11">
        <v>0.8</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1" t="s">
        <v>359</v>
      </c>
      <c r="B24" s="11">
        <v>4.7</v>
      </c>
      <c r="C24" s="11">
        <v>7.5</v>
      </c>
      <c r="D24" s="11">
        <v>7.5</v>
      </c>
      <c r="E24" s="11">
        <v>1.9</v>
      </c>
      <c r="F24" s="11">
        <v>2.8</v>
      </c>
      <c r="G24" s="11">
        <v>2.8</v>
      </c>
      <c r="H24" s="11">
        <v>1.8</v>
      </c>
      <c r="I24" s="11">
        <v>1.8</v>
      </c>
      <c r="J24" s="11">
        <v>1.9</v>
      </c>
      <c r="K24" s="11">
        <v>4.5999999999999996</v>
      </c>
      <c r="L24" s="11">
        <v>8.4</v>
      </c>
      <c r="M24" s="11">
        <v>7.4</v>
      </c>
      <c r="N24" s="11">
        <v>4.7</v>
      </c>
      <c r="O24" s="11">
        <v>0</v>
      </c>
      <c r="P24" s="11">
        <v>0.9</v>
      </c>
      <c r="Q24" s="11">
        <v>2.8</v>
      </c>
      <c r="R24" s="11">
        <v>3.7</v>
      </c>
      <c r="S24" s="11">
        <v>3.7</v>
      </c>
      <c r="T24" s="11">
        <v>1.8</v>
      </c>
      <c r="U24" s="11">
        <v>0</v>
      </c>
      <c r="V24" s="11">
        <v>1.8</v>
      </c>
      <c r="W24" s="11">
        <v>1.7</v>
      </c>
      <c r="X24" s="11">
        <v>1.7</v>
      </c>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1" t="s">
        <v>107</v>
      </c>
      <c r="B25" s="11">
        <v>10.9</v>
      </c>
      <c r="C25" s="11">
        <v>7.9</v>
      </c>
      <c r="D25" s="11">
        <v>4.3</v>
      </c>
      <c r="E25" s="11">
        <v>4</v>
      </c>
      <c r="F25" s="11">
        <v>19.2</v>
      </c>
      <c r="G25" s="11">
        <v>13.2</v>
      </c>
      <c r="H25" s="11">
        <v>9.6999999999999993</v>
      </c>
      <c r="I25" s="11">
        <v>11</v>
      </c>
      <c r="J25" s="11">
        <v>9.8000000000000007</v>
      </c>
      <c r="K25" s="11">
        <v>13.2</v>
      </c>
      <c r="L25" s="11">
        <v>9</v>
      </c>
      <c r="M25" s="11">
        <v>10.3</v>
      </c>
      <c r="N25" s="11">
        <v>8.8000000000000007</v>
      </c>
      <c r="O25" s="11">
        <v>7.7</v>
      </c>
      <c r="P25" s="11">
        <v>8.6999999999999993</v>
      </c>
      <c r="Q25" s="11">
        <v>7.2</v>
      </c>
      <c r="R25" s="11">
        <v>7.9</v>
      </c>
      <c r="S25" s="11">
        <v>6.2</v>
      </c>
      <c r="T25" s="11">
        <v>8.9</v>
      </c>
      <c r="U25" s="11">
        <v>6.8</v>
      </c>
      <c r="V25" s="11">
        <v>5.8</v>
      </c>
      <c r="W25" s="11">
        <v>6.1</v>
      </c>
      <c r="X25" s="11">
        <v>9.6999999999999993</v>
      </c>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1" t="s">
        <v>108</v>
      </c>
      <c r="B26" s="11">
        <v>31.7</v>
      </c>
      <c r="C26" s="11">
        <v>32.5</v>
      </c>
      <c r="D26" s="11">
        <v>26.8</v>
      </c>
      <c r="E26" s="11">
        <v>35.1</v>
      </c>
      <c r="F26" s="11">
        <v>32</v>
      </c>
      <c r="G26" s="11">
        <v>34.700000000000003</v>
      </c>
      <c r="H26" s="11">
        <v>37.200000000000003</v>
      </c>
      <c r="I26" s="11">
        <v>35.799999999999997</v>
      </c>
      <c r="J26" s="11">
        <v>42</v>
      </c>
      <c r="K26" s="11">
        <v>40.200000000000003</v>
      </c>
      <c r="L26" s="11">
        <v>43.7</v>
      </c>
      <c r="M26" s="11">
        <v>35.700000000000003</v>
      </c>
      <c r="N26" s="11">
        <v>32.5</v>
      </c>
      <c r="O26" s="11">
        <v>26.2</v>
      </c>
      <c r="P26" s="11">
        <v>23.3</v>
      </c>
      <c r="Q26" s="11">
        <v>25.3</v>
      </c>
      <c r="R26" s="11">
        <v>22.5</v>
      </c>
      <c r="S26" s="11">
        <v>16.3</v>
      </c>
      <c r="T26" s="11">
        <v>23.8</v>
      </c>
      <c r="U26" s="11">
        <v>19</v>
      </c>
      <c r="V26" s="11">
        <v>20.7</v>
      </c>
      <c r="W26" s="11">
        <v>20.8</v>
      </c>
      <c r="X26" s="11">
        <v>26.6</v>
      </c>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1" t="s">
        <v>109</v>
      </c>
      <c r="B27" s="11">
        <v>22</v>
      </c>
      <c r="C27" s="11">
        <v>17.399999999999999</v>
      </c>
      <c r="D27" s="11">
        <v>17.399999999999999</v>
      </c>
      <c r="E27" s="11">
        <v>16.899999999999999</v>
      </c>
      <c r="F27" s="11">
        <v>20.5</v>
      </c>
      <c r="G27" s="11">
        <v>20</v>
      </c>
      <c r="H27" s="11">
        <v>18.600000000000001</v>
      </c>
      <c r="I27" s="11">
        <v>20.7</v>
      </c>
      <c r="J27" s="11">
        <v>16.2</v>
      </c>
      <c r="K27" s="11">
        <v>23.2</v>
      </c>
      <c r="L27" s="11">
        <v>20.399999999999999</v>
      </c>
      <c r="M27" s="11">
        <v>22.1</v>
      </c>
      <c r="N27" s="11">
        <v>18.899999999999999</v>
      </c>
      <c r="O27" s="11">
        <v>23</v>
      </c>
      <c r="P27" s="11">
        <v>23.2</v>
      </c>
      <c r="Q27" s="11">
        <v>17</v>
      </c>
      <c r="R27" s="11">
        <v>15.2</v>
      </c>
      <c r="S27" s="11">
        <v>14.2</v>
      </c>
      <c r="T27" s="11">
        <v>19.8</v>
      </c>
      <c r="U27" s="11">
        <v>15.3</v>
      </c>
      <c r="V27" s="11">
        <v>14.5</v>
      </c>
      <c r="W27" s="11">
        <v>13.1</v>
      </c>
      <c r="X27" s="11">
        <v>16.7</v>
      </c>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1" t="s">
        <v>110</v>
      </c>
      <c r="B28" s="11">
        <v>6.8</v>
      </c>
      <c r="C28" s="11">
        <v>9.6999999999999993</v>
      </c>
      <c r="D28" s="11">
        <v>9.6</v>
      </c>
      <c r="E28" s="11">
        <v>7.2</v>
      </c>
      <c r="F28" s="11">
        <v>15.4</v>
      </c>
      <c r="G28" s="11">
        <v>15.4</v>
      </c>
      <c r="H28" s="11">
        <v>20.6</v>
      </c>
      <c r="I28" s="11">
        <v>24.3</v>
      </c>
      <c r="J28" s="11">
        <v>22.4</v>
      </c>
      <c r="K28" s="11">
        <v>19.5</v>
      </c>
      <c r="L28" s="11">
        <v>19.8</v>
      </c>
      <c r="M28" s="11">
        <v>16.5</v>
      </c>
      <c r="N28" s="11">
        <v>11.3</v>
      </c>
      <c r="O28" s="11">
        <v>18.3</v>
      </c>
      <c r="P28" s="11">
        <v>12.1</v>
      </c>
      <c r="Q28" s="11">
        <v>14.3</v>
      </c>
      <c r="R28" s="11">
        <v>11.4</v>
      </c>
      <c r="S28" s="11">
        <v>14.1</v>
      </c>
      <c r="T28" s="11">
        <v>7.2</v>
      </c>
      <c r="U28" s="11">
        <v>13</v>
      </c>
      <c r="V28" s="11">
        <v>5.8</v>
      </c>
      <c r="W28" s="11">
        <v>11</v>
      </c>
      <c r="X28" s="11">
        <v>7</v>
      </c>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1" t="s">
        <v>111</v>
      </c>
      <c r="B29" s="11">
        <v>7.4</v>
      </c>
      <c r="C29" s="11">
        <v>5.0999999999999996</v>
      </c>
      <c r="D29" s="11">
        <v>11.5</v>
      </c>
      <c r="E29" s="11">
        <v>10.1</v>
      </c>
      <c r="F29" s="11">
        <v>10</v>
      </c>
      <c r="G29" s="11">
        <v>11.7</v>
      </c>
      <c r="H29" s="11">
        <v>12.1</v>
      </c>
      <c r="I29" s="11">
        <v>15</v>
      </c>
      <c r="J29" s="11">
        <v>12.7</v>
      </c>
      <c r="K29" s="11">
        <v>15.5</v>
      </c>
      <c r="L29" s="11">
        <v>10.199999999999999</v>
      </c>
      <c r="M29" s="11">
        <v>10.1</v>
      </c>
      <c r="N29" s="11">
        <v>12.5</v>
      </c>
      <c r="O29" s="11">
        <v>10.7</v>
      </c>
      <c r="P29" s="11">
        <v>13</v>
      </c>
      <c r="Q29" s="11">
        <v>11.1</v>
      </c>
      <c r="R29" s="11">
        <v>8.1999999999999993</v>
      </c>
      <c r="S29" s="11">
        <v>7.7</v>
      </c>
      <c r="T29" s="11">
        <v>9.9</v>
      </c>
      <c r="U29" s="11">
        <v>5.6</v>
      </c>
      <c r="V29" s="11">
        <v>10</v>
      </c>
      <c r="W29" s="11">
        <v>10</v>
      </c>
      <c r="X29" s="11">
        <v>11.3</v>
      </c>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1" t="s">
        <v>112</v>
      </c>
      <c r="B30" s="11">
        <v>4.2</v>
      </c>
      <c r="C30" s="11">
        <v>2.1</v>
      </c>
      <c r="D30" s="11">
        <v>4.3</v>
      </c>
      <c r="E30" s="11">
        <v>3.9</v>
      </c>
      <c r="F30" s="11">
        <v>5.0999999999999996</v>
      </c>
      <c r="G30" s="11">
        <v>3.3</v>
      </c>
      <c r="H30" s="11">
        <v>1.8</v>
      </c>
      <c r="I30" s="11">
        <v>4.4000000000000004</v>
      </c>
      <c r="J30" s="11">
        <v>3.3</v>
      </c>
      <c r="K30" s="11">
        <v>3.7</v>
      </c>
      <c r="L30" s="11">
        <v>2.6</v>
      </c>
      <c r="M30" s="11">
        <v>6.2</v>
      </c>
      <c r="N30" s="11">
        <v>2.2000000000000002</v>
      </c>
      <c r="O30" s="11">
        <v>3.3</v>
      </c>
      <c r="P30" s="11">
        <v>2.2000000000000002</v>
      </c>
      <c r="Q30" s="11">
        <v>2.9</v>
      </c>
      <c r="R30" s="11">
        <v>1.8</v>
      </c>
      <c r="S30" s="11">
        <v>2.2000000000000002</v>
      </c>
      <c r="T30" s="11">
        <v>3.6</v>
      </c>
      <c r="U30" s="11">
        <v>2.2000000000000002</v>
      </c>
      <c r="V30" s="11">
        <v>1.8</v>
      </c>
      <c r="W30" s="11">
        <v>1.4</v>
      </c>
      <c r="X30" s="11">
        <v>1.8</v>
      </c>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1" t="s">
        <v>113</v>
      </c>
      <c r="B31" s="11">
        <v>2.2999999999999998</v>
      </c>
      <c r="C31" s="11">
        <v>2.2999999999999998</v>
      </c>
      <c r="D31" s="11">
        <v>1.7</v>
      </c>
      <c r="E31" s="11">
        <v>1.7</v>
      </c>
      <c r="F31" s="11">
        <v>2.9</v>
      </c>
      <c r="G31" s="11">
        <v>0</v>
      </c>
      <c r="H31" s="11">
        <v>2.2999999999999998</v>
      </c>
      <c r="I31" s="11">
        <v>2.2999999999999998</v>
      </c>
      <c r="J31" s="11">
        <v>1.1000000000000001</v>
      </c>
      <c r="K31" s="11">
        <v>2.2999999999999998</v>
      </c>
      <c r="L31" s="11">
        <v>2.9</v>
      </c>
      <c r="M31" s="11">
        <v>2.8</v>
      </c>
      <c r="N31" s="11">
        <v>1.7</v>
      </c>
      <c r="O31" s="11">
        <v>2.8</v>
      </c>
      <c r="P31" s="11">
        <v>1.1000000000000001</v>
      </c>
      <c r="Q31" s="11">
        <v>1.1000000000000001</v>
      </c>
      <c r="R31" s="11">
        <v>1.7</v>
      </c>
      <c r="S31" s="11">
        <v>0.6</v>
      </c>
      <c r="T31" s="11">
        <v>1.1000000000000001</v>
      </c>
      <c r="U31" s="11">
        <v>0</v>
      </c>
      <c r="V31" s="11">
        <v>2.2000000000000002</v>
      </c>
      <c r="W31" s="11">
        <v>2.7</v>
      </c>
      <c r="X31" s="11">
        <v>3.2</v>
      </c>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1" t="s">
        <v>114</v>
      </c>
      <c r="B32" s="11">
        <v>7.4</v>
      </c>
      <c r="C32" s="11">
        <v>8.1</v>
      </c>
      <c r="D32" s="11">
        <v>8.8000000000000007</v>
      </c>
      <c r="E32" s="11">
        <v>3.5</v>
      </c>
      <c r="F32" s="11">
        <v>7.5</v>
      </c>
      <c r="G32" s="11">
        <v>6.4</v>
      </c>
      <c r="H32" s="11">
        <v>7.8</v>
      </c>
      <c r="I32" s="11">
        <v>8.5</v>
      </c>
      <c r="J32" s="11">
        <v>5</v>
      </c>
      <c r="K32" s="11">
        <v>3.5</v>
      </c>
      <c r="L32" s="11">
        <v>9.9</v>
      </c>
      <c r="M32" s="11">
        <v>5.3</v>
      </c>
      <c r="N32" s="11">
        <v>5.6</v>
      </c>
      <c r="O32" s="11">
        <v>6.6</v>
      </c>
      <c r="P32" s="11">
        <v>4.9000000000000004</v>
      </c>
      <c r="Q32" s="11">
        <v>4.5</v>
      </c>
      <c r="R32" s="11">
        <v>6.2</v>
      </c>
      <c r="S32" s="11">
        <v>5.8</v>
      </c>
      <c r="T32" s="11">
        <v>1.4</v>
      </c>
      <c r="U32" s="11">
        <v>2.4</v>
      </c>
      <c r="V32" s="11">
        <v>2.4</v>
      </c>
      <c r="W32" s="11">
        <v>2</v>
      </c>
      <c r="X32" s="11">
        <v>4.3</v>
      </c>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1" t="s">
        <v>115</v>
      </c>
      <c r="B33" s="11">
        <v>13.1</v>
      </c>
      <c r="C33" s="11">
        <v>7.5</v>
      </c>
      <c r="D33" s="11">
        <v>15</v>
      </c>
      <c r="E33" s="11">
        <v>6.1</v>
      </c>
      <c r="F33" s="11">
        <v>18.3</v>
      </c>
      <c r="G33" s="11">
        <v>8.4</v>
      </c>
      <c r="H33" s="11">
        <v>9.8000000000000007</v>
      </c>
      <c r="I33" s="11">
        <v>13.4</v>
      </c>
      <c r="J33" s="11">
        <v>21.2</v>
      </c>
      <c r="K33" s="11">
        <v>16</v>
      </c>
      <c r="L33" s="11">
        <v>15</v>
      </c>
      <c r="M33" s="11">
        <v>15.4</v>
      </c>
      <c r="N33" s="11">
        <v>9.9</v>
      </c>
      <c r="O33" s="11">
        <v>8.5</v>
      </c>
      <c r="P33" s="11">
        <v>7.2</v>
      </c>
      <c r="Q33" s="11">
        <v>9.3000000000000007</v>
      </c>
      <c r="R33" s="11">
        <v>12.8</v>
      </c>
      <c r="S33" s="11">
        <v>9.1999999999999993</v>
      </c>
      <c r="T33" s="11">
        <v>7.4</v>
      </c>
      <c r="U33" s="11">
        <v>5.2</v>
      </c>
      <c r="V33" s="11">
        <v>12.5</v>
      </c>
      <c r="W33" s="11">
        <v>6.9</v>
      </c>
      <c r="X33" s="11">
        <v>10.199999999999999</v>
      </c>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1" t="s">
        <v>116</v>
      </c>
      <c r="B34" s="11">
        <v>14.7</v>
      </c>
      <c r="C34" s="11">
        <v>12.8</v>
      </c>
      <c r="D34" s="11">
        <v>10.3</v>
      </c>
      <c r="E34" s="11">
        <v>13.5</v>
      </c>
      <c r="F34" s="11">
        <v>8.4</v>
      </c>
      <c r="G34" s="11">
        <v>7.4</v>
      </c>
      <c r="H34" s="11">
        <v>13.2</v>
      </c>
      <c r="I34" s="11">
        <v>8.6</v>
      </c>
      <c r="J34" s="11">
        <v>13.9</v>
      </c>
      <c r="K34" s="11">
        <v>10.199999999999999</v>
      </c>
      <c r="L34" s="11">
        <v>11.9</v>
      </c>
      <c r="M34" s="11">
        <v>17.100000000000001</v>
      </c>
      <c r="N34" s="11">
        <v>13.5</v>
      </c>
      <c r="O34" s="11">
        <v>11.2</v>
      </c>
      <c r="P34" s="11">
        <v>9.5</v>
      </c>
      <c r="Q34" s="11">
        <v>10.7</v>
      </c>
      <c r="R34" s="11">
        <v>8.1</v>
      </c>
      <c r="S34" s="11">
        <v>8.1</v>
      </c>
      <c r="T34" s="11">
        <v>4.7</v>
      </c>
      <c r="U34" s="11">
        <v>10.199999999999999</v>
      </c>
      <c r="V34" s="11">
        <v>8.9</v>
      </c>
      <c r="W34" s="11">
        <v>5.9</v>
      </c>
      <c r="X34" s="11">
        <v>9.3000000000000007</v>
      </c>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1" t="s">
        <v>117</v>
      </c>
      <c r="B35" s="11">
        <v>0.5</v>
      </c>
      <c r="C35" s="11">
        <v>3.7</v>
      </c>
      <c r="D35" s="11">
        <v>1.6</v>
      </c>
      <c r="E35" s="11">
        <v>0.5</v>
      </c>
      <c r="F35" s="11">
        <v>3.1</v>
      </c>
      <c r="G35" s="11">
        <v>2.1</v>
      </c>
      <c r="H35" s="11">
        <v>4.5999999999999996</v>
      </c>
      <c r="I35" s="11">
        <v>4.5</v>
      </c>
      <c r="J35" s="11">
        <v>6</v>
      </c>
      <c r="K35" s="11">
        <v>6</v>
      </c>
      <c r="L35" s="11">
        <v>3</v>
      </c>
      <c r="M35" s="11">
        <v>4.4000000000000004</v>
      </c>
      <c r="N35" s="11">
        <v>6.8</v>
      </c>
      <c r="O35" s="11">
        <v>4.3</v>
      </c>
      <c r="P35" s="11">
        <v>3.8</v>
      </c>
      <c r="Q35" s="11">
        <v>4.3</v>
      </c>
      <c r="R35" s="11">
        <v>2.4</v>
      </c>
      <c r="S35" s="11">
        <v>3.3</v>
      </c>
      <c r="T35" s="11">
        <v>3.3</v>
      </c>
      <c r="U35" s="11">
        <v>0.9</v>
      </c>
      <c r="V35" s="11">
        <v>1.9</v>
      </c>
      <c r="W35" s="11">
        <v>2.8</v>
      </c>
      <c r="X35" s="11">
        <v>4.2</v>
      </c>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1" t="s">
        <v>118</v>
      </c>
      <c r="B36" s="11">
        <v>0.4</v>
      </c>
      <c r="C36" s="11">
        <v>0.9</v>
      </c>
      <c r="D36" s="11">
        <v>1.3</v>
      </c>
      <c r="E36" s="11">
        <v>2.2000000000000002</v>
      </c>
      <c r="F36" s="11">
        <v>0.4</v>
      </c>
      <c r="G36" s="11">
        <v>0.4</v>
      </c>
      <c r="H36" s="11">
        <v>5.7</v>
      </c>
      <c r="I36" s="11">
        <v>2.2000000000000002</v>
      </c>
      <c r="J36" s="11">
        <v>3.1</v>
      </c>
      <c r="K36" s="11">
        <v>3.5</v>
      </c>
      <c r="L36" s="11">
        <v>4.4000000000000004</v>
      </c>
      <c r="M36" s="11">
        <v>5.8</v>
      </c>
      <c r="N36" s="11">
        <v>2.7</v>
      </c>
      <c r="O36" s="11">
        <v>4</v>
      </c>
      <c r="P36" s="11">
        <v>0.9</v>
      </c>
      <c r="Q36" s="11">
        <v>1.8</v>
      </c>
      <c r="R36" s="11">
        <v>0.9</v>
      </c>
      <c r="S36" s="11">
        <v>1.3</v>
      </c>
      <c r="T36" s="11">
        <v>2.2000000000000002</v>
      </c>
      <c r="U36" s="11">
        <v>1.8</v>
      </c>
      <c r="V36" s="11">
        <v>1.8</v>
      </c>
      <c r="W36" s="11">
        <v>0.4</v>
      </c>
      <c r="X36" s="11">
        <v>0.4</v>
      </c>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1" t="s">
        <v>119</v>
      </c>
      <c r="B37" s="11">
        <v>0</v>
      </c>
      <c r="C37" s="11">
        <v>2.2999999999999998</v>
      </c>
      <c r="D37" s="11">
        <v>2.2999999999999998</v>
      </c>
      <c r="E37" s="11">
        <v>2.2999999999999998</v>
      </c>
      <c r="F37" s="11">
        <v>4.2</v>
      </c>
      <c r="G37" s="11">
        <v>4.2</v>
      </c>
      <c r="H37" s="11">
        <v>3.6</v>
      </c>
      <c r="I37" s="11">
        <v>2.9</v>
      </c>
      <c r="J37" s="11">
        <v>5.0999999999999996</v>
      </c>
      <c r="K37" s="11">
        <v>4.7</v>
      </c>
      <c r="L37" s="11">
        <v>2.8</v>
      </c>
      <c r="M37" s="11">
        <v>2.2000000000000002</v>
      </c>
      <c r="N37" s="11">
        <v>4.4000000000000004</v>
      </c>
      <c r="O37" s="11">
        <v>3.4</v>
      </c>
      <c r="P37" s="11">
        <v>4.4000000000000004</v>
      </c>
      <c r="Q37" s="11">
        <v>4.7</v>
      </c>
      <c r="R37" s="11">
        <v>1.6</v>
      </c>
      <c r="S37" s="11">
        <v>2.5</v>
      </c>
      <c r="T37" s="11">
        <v>3.4</v>
      </c>
      <c r="U37" s="11">
        <v>2.1</v>
      </c>
      <c r="V37" s="11">
        <v>1.2</v>
      </c>
      <c r="W37" s="11">
        <v>0.9</v>
      </c>
      <c r="X37" s="11">
        <v>4.0999999999999996</v>
      </c>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1" t="s">
        <v>120</v>
      </c>
      <c r="B38" s="11">
        <v>3.2</v>
      </c>
      <c r="C38" s="11">
        <v>4.0999999999999996</v>
      </c>
      <c r="D38" s="11">
        <v>1.6</v>
      </c>
      <c r="E38" s="11">
        <v>1.3</v>
      </c>
      <c r="F38" s="11">
        <v>3.8</v>
      </c>
      <c r="G38" s="11">
        <v>4.8</v>
      </c>
      <c r="H38" s="11">
        <v>5.0999999999999996</v>
      </c>
      <c r="I38" s="11">
        <v>3.2</v>
      </c>
      <c r="J38" s="11">
        <v>3.1</v>
      </c>
      <c r="K38" s="11">
        <v>5</v>
      </c>
      <c r="L38" s="11">
        <v>3.1</v>
      </c>
      <c r="M38" s="11">
        <v>3.4</v>
      </c>
      <c r="N38" s="11">
        <v>3.4</v>
      </c>
      <c r="O38" s="11">
        <v>1.9</v>
      </c>
      <c r="P38" s="11">
        <v>3.1</v>
      </c>
      <c r="Q38" s="11">
        <v>4.0999999999999996</v>
      </c>
      <c r="R38" s="11">
        <v>1.9</v>
      </c>
      <c r="S38" s="11">
        <v>2.5</v>
      </c>
      <c r="T38" s="11">
        <v>3.1</v>
      </c>
      <c r="U38" s="11">
        <v>2.8</v>
      </c>
      <c r="V38" s="11">
        <v>2.2000000000000002</v>
      </c>
      <c r="W38" s="11">
        <v>1.9</v>
      </c>
      <c r="X38" s="11">
        <v>1.5</v>
      </c>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99"/>
  <sheetViews>
    <sheetView workbookViewId="0"/>
  </sheetViews>
  <sheetFormatPr defaultColWidth="11.54296875" defaultRowHeight="15" x14ac:dyDescent="0.25"/>
  <cols>
    <col min="1" max="1" width="23.90625" customWidth="1"/>
    <col min="2" max="24" width="9.36328125" customWidth="1"/>
  </cols>
  <sheetData>
    <row r="1" spans="1:50" ht="21" x14ac:dyDescent="0.4">
      <c r="A1" s="28" t="s">
        <v>312</v>
      </c>
    </row>
    <row r="2" spans="1:50" x14ac:dyDescent="0.25">
      <c r="A2" t="s">
        <v>5</v>
      </c>
    </row>
    <row r="3" spans="1:50" ht="24" customHeight="1" x14ac:dyDescent="0.3">
      <c r="A3" s="7" t="s">
        <v>96</v>
      </c>
      <c r="B3" s="6" t="s">
        <v>40</v>
      </c>
      <c r="C3" s="6" t="s">
        <v>41</v>
      </c>
      <c r="D3" s="6" t="s">
        <v>42</v>
      </c>
      <c r="E3" s="6" t="s">
        <v>43</v>
      </c>
      <c r="F3" s="6" t="s">
        <v>44</v>
      </c>
      <c r="G3" s="6" t="s">
        <v>45</v>
      </c>
      <c r="H3" s="6" t="s">
        <v>46</v>
      </c>
      <c r="I3" s="6" t="s">
        <v>47</v>
      </c>
      <c r="J3" s="6" t="s">
        <v>48</v>
      </c>
      <c r="K3" s="6" t="s">
        <v>49</v>
      </c>
      <c r="L3" s="6" t="s">
        <v>50</v>
      </c>
      <c r="M3" s="6" t="s">
        <v>51</v>
      </c>
      <c r="N3" s="6" t="s">
        <v>52</v>
      </c>
      <c r="O3" s="6" t="s">
        <v>53</v>
      </c>
      <c r="P3" s="6" t="s">
        <v>54</v>
      </c>
      <c r="Q3" s="6" t="s">
        <v>55</v>
      </c>
      <c r="R3" s="6" t="s">
        <v>56</v>
      </c>
      <c r="S3" s="6" t="s">
        <v>57</v>
      </c>
      <c r="T3" s="6" t="s">
        <v>58</v>
      </c>
      <c r="U3" s="6" t="s">
        <v>59</v>
      </c>
      <c r="V3" s="6" t="s">
        <v>60</v>
      </c>
      <c r="W3" s="6" t="s">
        <v>61</v>
      </c>
      <c r="X3" s="6" t="s">
        <v>62</v>
      </c>
    </row>
    <row r="4" spans="1:50" x14ac:dyDescent="0.25">
      <c r="A4" s="1" t="s">
        <v>97</v>
      </c>
      <c r="B4" s="11">
        <v>31.8</v>
      </c>
      <c r="C4" s="11">
        <v>43</v>
      </c>
      <c r="D4" s="11">
        <v>24.2</v>
      </c>
      <c r="E4" s="11">
        <v>40.299999999999997</v>
      </c>
      <c r="F4" s="11">
        <v>40.1</v>
      </c>
      <c r="G4" s="11">
        <v>37</v>
      </c>
      <c r="H4" s="11">
        <v>34.700000000000003</v>
      </c>
      <c r="I4" s="11">
        <v>36.6</v>
      </c>
      <c r="J4" s="11">
        <v>42.4</v>
      </c>
      <c r="K4" s="11">
        <v>50.4</v>
      </c>
      <c r="L4" s="11">
        <v>28.4</v>
      </c>
      <c r="M4" s="11">
        <v>37.700000000000003</v>
      </c>
      <c r="N4" s="11">
        <v>39.6</v>
      </c>
      <c r="O4" s="11">
        <v>22.7</v>
      </c>
      <c r="P4" s="11">
        <v>23.3</v>
      </c>
      <c r="Q4" s="11">
        <v>24.4</v>
      </c>
      <c r="R4" s="11">
        <v>21</v>
      </c>
      <c r="S4" s="11">
        <v>11.8</v>
      </c>
      <c r="T4" s="11">
        <v>24</v>
      </c>
      <c r="U4" s="11">
        <v>19.399999999999999</v>
      </c>
      <c r="V4" s="11">
        <v>20</v>
      </c>
      <c r="W4" s="11">
        <v>11.6</v>
      </c>
      <c r="X4" s="11">
        <v>15.2</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1" t="s">
        <v>98</v>
      </c>
      <c r="B5" s="11">
        <v>11.2</v>
      </c>
      <c r="C5" s="11">
        <v>7</v>
      </c>
      <c r="D5" s="11">
        <v>7</v>
      </c>
      <c r="E5" s="11">
        <v>5.6</v>
      </c>
      <c r="F5" s="11">
        <v>4.2</v>
      </c>
      <c r="G5" s="11">
        <v>6.3</v>
      </c>
      <c r="H5" s="11">
        <v>7.7</v>
      </c>
      <c r="I5" s="11">
        <v>11.2</v>
      </c>
      <c r="J5" s="11">
        <v>7.7</v>
      </c>
      <c r="K5" s="11">
        <v>8.4</v>
      </c>
      <c r="L5" s="11">
        <v>21.8</v>
      </c>
      <c r="M5" s="11">
        <v>14</v>
      </c>
      <c r="N5" s="11">
        <v>8.4</v>
      </c>
      <c r="O5" s="11">
        <v>13.4</v>
      </c>
      <c r="P5" s="11">
        <v>6.3</v>
      </c>
      <c r="Q5" s="11">
        <v>9.9</v>
      </c>
      <c r="R5" s="11">
        <v>7.7</v>
      </c>
      <c r="S5" s="11">
        <v>4.2</v>
      </c>
      <c r="T5" s="11">
        <v>3.5</v>
      </c>
      <c r="U5" s="11">
        <v>0.7</v>
      </c>
      <c r="V5" s="11">
        <v>2.1</v>
      </c>
      <c r="W5" s="11">
        <v>16.899999999999999</v>
      </c>
      <c r="X5" s="11">
        <v>7</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99</v>
      </c>
      <c r="B6" s="11">
        <v>25.6</v>
      </c>
      <c r="C6" s="11">
        <v>22.5</v>
      </c>
      <c r="D6" s="11">
        <v>20.100000000000001</v>
      </c>
      <c r="E6" s="11">
        <v>17</v>
      </c>
      <c r="F6" s="11">
        <v>25.7</v>
      </c>
      <c r="G6" s="11">
        <v>27</v>
      </c>
      <c r="H6" s="11">
        <v>23.1</v>
      </c>
      <c r="I6" s="11">
        <v>23.3</v>
      </c>
      <c r="J6" s="11">
        <v>27.5</v>
      </c>
      <c r="K6" s="11">
        <v>24</v>
      </c>
      <c r="L6" s="11">
        <v>22</v>
      </c>
      <c r="M6" s="11">
        <v>16.8</v>
      </c>
      <c r="N6" s="11">
        <v>20.6</v>
      </c>
      <c r="O6" s="11">
        <v>19.8</v>
      </c>
      <c r="P6" s="11">
        <v>15.1</v>
      </c>
      <c r="Q6" s="11">
        <v>17.399999999999999</v>
      </c>
      <c r="R6" s="11">
        <v>15.2</v>
      </c>
      <c r="S6" s="11">
        <v>11.7</v>
      </c>
      <c r="T6" s="11">
        <v>10.199999999999999</v>
      </c>
      <c r="U6" s="11">
        <v>13.2</v>
      </c>
      <c r="V6" s="11">
        <v>12.2</v>
      </c>
      <c r="W6" s="11">
        <v>16.7</v>
      </c>
      <c r="X6" s="11">
        <v>14.6</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100</v>
      </c>
      <c r="B7" s="11">
        <v>8.3000000000000007</v>
      </c>
      <c r="C7" s="11">
        <v>3.3</v>
      </c>
      <c r="D7" s="11">
        <v>12.1</v>
      </c>
      <c r="E7" s="11">
        <v>5.5</v>
      </c>
      <c r="F7" s="11">
        <v>4.4000000000000004</v>
      </c>
      <c r="G7" s="11">
        <v>2.8</v>
      </c>
      <c r="H7" s="11">
        <v>6</v>
      </c>
      <c r="I7" s="11">
        <v>4.4000000000000004</v>
      </c>
      <c r="J7" s="11">
        <v>13.1</v>
      </c>
      <c r="K7" s="11">
        <v>7.6</v>
      </c>
      <c r="L7" s="11">
        <v>11.3</v>
      </c>
      <c r="M7" s="11">
        <v>12.3</v>
      </c>
      <c r="N7" s="11">
        <v>8.6</v>
      </c>
      <c r="O7" s="11">
        <v>13.3</v>
      </c>
      <c r="P7" s="11">
        <v>9</v>
      </c>
      <c r="Q7" s="11">
        <v>5.8</v>
      </c>
      <c r="R7" s="11">
        <v>9.9</v>
      </c>
      <c r="S7" s="11">
        <v>6.7</v>
      </c>
      <c r="T7" s="11">
        <v>9.3000000000000007</v>
      </c>
      <c r="U7" s="11">
        <v>6.7</v>
      </c>
      <c r="V7" s="11">
        <v>4.5999999999999996</v>
      </c>
      <c r="W7" s="11">
        <v>5.7</v>
      </c>
      <c r="X7" s="11">
        <v>7.7</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101</v>
      </c>
      <c r="B8" s="11">
        <v>3.1</v>
      </c>
      <c r="C8" s="11">
        <v>2</v>
      </c>
      <c r="D8" s="11">
        <v>3.1</v>
      </c>
      <c r="E8" s="11">
        <v>1.1000000000000001</v>
      </c>
      <c r="F8" s="11">
        <v>0.3</v>
      </c>
      <c r="G8" s="11">
        <v>3</v>
      </c>
      <c r="H8" s="11">
        <v>1.1000000000000001</v>
      </c>
      <c r="I8" s="11">
        <v>2.5</v>
      </c>
      <c r="J8" s="11">
        <v>1.6</v>
      </c>
      <c r="K8" s="11">
        <v>2.2000000000000002</v>
      </c>
      <c r="L8" s="11">
        <v>3.2</v>
      </c>
      <c r="M8" s="11">
        <v>2.4</v>
      </c>
      <c r="N8" s="11">
        <v>5.6</v>
      </c>
      <c r="O8" s="11">
        <v>3.2</v>
      </c>
      <c r="P8" s="11">
        <v>4.8</v>
      </c>
      <c r="Q8" s="11">
        <v>4.5</v>
      </c>
      <c r="R8" s="11">
        <v>1.8</v>
      </c>
      <c r="S8" s="11">
        <v>1.6</v>
      </c>
      <c r="T8" s="11">
        <v>2</v>
      </c>
      <c r="U8" s="11">
        <v>2</v>
      </c>
      <c r="V8" s="11">
        <v>4</v>
      </c>
      <c r="W8" s="11">
        <v>3</v>
      </c>
      <c r="X8" s="11">
        <v>2.9</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1" t="s">
        <v>102</v>
      </c>
      <c r="B9" s="11">
        <v>0.9</v>
      </c>
      <c r="C9" s="11">
        <v>1.9</v>
      </c>
      <c r="D9" s="11">
        <v>1.5</v>
      </c>
      <c r="E9" s="11">
        <v>2.2000000000000002</v>
      </c>
      <c r="F9" s="11">
        <v>4.3</v>
      </c>
      <c r="G9" s="11">
        <v>4.9000000000000004</v>
      </c>
      <c r="H9" s="11">
        <v>3</v>
      </c>
      <c r="I9" s="11">
        <v>1.5</v>
      </c>
      <c r="J9" s="11">
        <v>2.4</v>
      </c>
      <c r="K9" s="11">
        <v>3</v>
      </c>
      <c r="L9" s="11">
        <v>2.4</v>
      </c>
      <c r="M9" s="11">
        <v>2.4</v>
      </c>
      <c r="N9" s="11">
        <v>3.3</v>
      </c>
      <c r="O9" s="11">
        <v>3.6</v>
      </c>
      <c r="P9" s="11">
        <v>3.2</v>
      </c>
      <c r="Q9" s="11">
        <v>2</v>
      </c>
      <c r="R9" s="11">
        <v>2.2999999999999998</v>
      </c>
      <c r="S9" s="11">
        <v>1.7</v>
      </c>
      <c r="T9" s="11">
        <v>3.4</v>
      </c>
      <c r="U9" s="11">
        <v>2.2999999999999998</v>
      </c>
      <c r="V9" s="11">
        <v>1.1000000000000001</v>
      </c>
      <c r="W9" s="11">
        <v>3</v>
      </c>
      <c r="X9" s="11">
        <v>2.2000000000000002</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103</v>
      </c>
      <c r="B10" s="11">
        <v>1.5</v>
      </c>
      <c r="C10" s="11">
        <v>1.5</v>
      </c>
      <c r="D10" s="11">
        <v>0.8</v>
      </c>
      <c r="E10" s="11">
        <v>1.1000000000000001</v>
      </c>
      <c r="F10" s="11">
        <v>1.5</v>
      </c>
      <c r="G10" s="11">
        <v>0.4</v>
      </c>
      <c r="H10" s="11">
        <v>3.7</v>
      </c>
      <c r="I10" s="11">
        <v>1.1000000000000001</v>
      </c>
      <c r="J10" s="11">
        <v>0</v>
      </c>
      <c r="K10" s="11">
        <v>1.1000000000000001</v>
      </c>
      <c r="L10" s="11">
        <v>0.4</v>
      </c>
      <c r="M10" s="11">
        <v>5.8</v>
      </c>
      <c r="N10" s="11">
        <v>2.9</v>
      </c>
      <c r="O10" s="11">
        <v>1.8</v>
      </c>
      <c r="P10" s="11">
        <v>2.2000000000000002</v>
      </c>
      <c r="Q10" s="11">
        <v>1.8</v>
      </c>
      <c r="R10" s="11">
        <v>0.7</v>
      </c>
      <c r="S10" s="11">
        <v>3.3</v>
      </c>
      <c r="T10" s="11">
        <v>2.2000000000000002</v>
      </c>
      <c r="U10" s="11">
        <v>0.7</v>
      </c>
      <c r="V10" s="11">
        <v>0.7</v>
      </c>
      <c r="W10" s="11">
        <v>0.7</v>
      </c>
      <c r="X10" s="11">
        <v>0.7</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104</v>
      </c>
      <c r="B11" s="11">
        <v>0.8</v>
      </c>
      <c r="C11" s="11">
        <v>0</v>
      </c>
      <c r="D11" s="11">
        <v>3.4</v>
      </c>
      <c r="E11" s="11">
        <v>2.5</v>
      </c>
      <c r="F11" s="11">
        <v>0.8</v>
      </c>
      <c r="G11" s="11">
        <v>4.0999999999999996</v>
      </c>
      <c r="H11" s="11">
        <v>2.5</v>
      </c>
      <c r="I11" s="11">
        <v>0.8</v>
      </c>
      <c r="J11" s="11">
        <v>1.6</v>
      </c>
      <c r="K11" s="11">
        <v>1.6</v>
      </c>
      <c r="L11" s="11">
        <v>0</v>
      </c>
      <c r="M11" s="11">
        <v>0</v>
      </c>
      <c r="N11" s="11">
        <v>1.6</v>
      </c>
      <c r="O11" s="11">
        <v>4</v>
      </c>
      <c r="P11" s="11">
        <v>1.6</v>
      </c>
      <c r="Q11" s="11">
        <v>0</v>
      </c>
      <c r="R11" s="11">
        <v>1.6</v>
      </c>
      <c r="S11" s="11">
        <v>1.6</v>
      </c>
      <c r="T11" s="11">
        <v>0.8</v>
      </c>
      <c r="U11" s="11">
        <v>0.8</v>
      </c>
      <c r="V11" s="11">
        <v>0</v>
      </c>
      <c r="W11" s="11">
        <v>3.1</v>
      </c>
      <c r="X11" s="11">
        <v>2.2999999999999998</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105</v>
      </c>
      <c r="B12" s="11">
        <v>1.3</v>
      </c>
      <c r="C12" s="11">
        <v>4</v>
      </c>
      <c r="D12" s="11">
        <v>5.3</v>
      </c>
      <c r="E12" s="11">
        <v>2</v>
      </c>
      <c r="F12" s="11">
        <v>2</v>
      </c>
      <c r="G12" s="11">
        <v>5.4</v>
      </c>
      <c r="H12" s="11">
        <v>0</v>
      </c>
      <c r="I12" s="11">
        <v>2.7</v>
      </c>
      <c r="J12" s="11">
        <v>2.7</v>
      </c>
      <c r="K12" s="11">
        <v>2</v>
      </c>
      <c r="L12" s="11">
        <v>3.4</v>
      </c>
      <c r="M12" s="11">
        <v>1.4</v>
      </c>
      <c r="N12" s="11">
        <v>3.4</v>
      </c>
      <c r="O12" s="11">
        <v>2</v>
      </c>
      <c r="P12" s="11">
        <v>1.4</v>
      </c>
      <c r="Q12" s="11">
        <v>0.7</v>
      </c>
      <c r="R12" s="11">
        <v>0</v>
      </c>
      <c r="S12" s="11">
        <v>0.7</v>
      </c>
      <c r="T12" s="11">
        <v>0</v>
      </c>
      <c r="U12" s="11">
        <v>2.6</v>
      </c>
      <c r="V12" s="11">
        <v>0</v>
      </c>
      <c r="W12" s="11">
        <v>1.9</v>
      </c>
      <c r="X12" s="11">
        <v>3.1</v>
      </c>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106</v>
      </c>
      <c r="B13" s="11">
        <v>9.3000000000000007</v>
      </c>
      <c r="C13" s="11">
        <v>11.6</v>
      </c>
      <c r="D13" s="11">
        <v>8.1999999999999993</v>
      </c>
      <c r="E13" s="11">
        <v>8.6</v>
      </c>
      <c r="F13" s="11">
        <v>10.4</v>
      </c>
      <c r="G13" s="11">
        <v>8.5</v>
      </c>
      <c r="H13" s="11">
        <v>9.6</v>
      </c>
      <c r="I13" s="11">
        <v>8.1999999999999993</v>
      </c>
      <c r="J13" s="11">
        <v>8.6</v>
      </c>
      <c r="K13" s="11">
        <v>8.1999999999999993</v>
      </c>
      <c r="L13" s="11">
        <v>10.9</v>
      </c>
      <c r="M13" s="11">
        <v>9</v>
      </c>
      <c r="N13" s="11">
        <v>8.3000000000000007</v>
      </c>
      <c r="O13" s="11">
        <v>5.8</v>
      </c>
      <c r="P13" s="11">
        <v>4.7</v>
      </c>
      <c r="Q13" s="11">
        <v>5.8</v>
      </c>
      <c r="R13" s="11">
        <v>5.9</v>
      </c>
      <c r="S13" s="11">
        <v>6.5</v>
      </c>
      <c r="T13" s="11">
        <v>5.3</v>
      </c>
      <c r="U13" s="11">
        <v>5</v>
      </c>
      <c r="V13" s="11">
        <v>6.6</v>
      </c>
      <c r="W13" s="11">
        <v>5.2</v>
      </c>
      <c r="X13" s="11">
        <v>5.7</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107</v>
      </c>
      <c r="B14" s="11">
        <v>10.9</v>
      </c>
      <c r="C14" s="11">
        <v>7.9</v>
      </c>
      <c r="D14" s="11">
        <v>4.3</v>
      </c>
      <c r="E14" s="11">
        <v>4</v>
      </c>
      <c r="F14" s="11">
        <v>19.2</v>
      </c>
      <c r="G14" s="11">
        <v>13.2</v>
      </c>
      <c r="H14" s="11">
        <v>9.6999999999999993</v>
      </c>
      <c r="I14" s="11">
        <v>11</v>
      </c>
      <c r="J14" s="11">
        <v>9.8000000000000007</v>
      </c>
      <c r="K14" s="11">
        <v>13.2</v>
      </c>
      <c r="L14" s="11">
        <v>9</v>
      </c>
      <c r="M14" s="11">
        <v>10.3</v>
      </c>
      <c r="N14" s="11">
        <v>8.8000000000000007</v>
      </c>
      <c r="O14" s="11">
        <v>7.7</v>
      </c>
      <c r="P14" s="11">
        <v>8.6999999999999993</v>
      </c>
      <c r="Q14" s="11">
        <v>7.2</v>
      </c>
      <c r="R14" s="11">
        <v>7.9</v>
      </c>
      <c r="S14" s="11">
        <v>6.2</v>
      </c>
      <c r="T14" s="11">
        <v>8.9</v>
      </c>
      <c r="U14" s="11">
        <v>6.8</v>
      </c>
      <c r="V14" s="11">
        <v>5.8</v>
      </c>
      <c r="W14" s="11">
        <v>6.1</v>
      </c>
      <c r="X14" s="11">
        <v>9.6999999999999993</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108</v>
      </c>
      <c r="B15" s="11">
        <v>31.7</v>
      </c>
      <c r="C15" s="11">
        <v>32.5</v>
      </c>
      <c r="D15" s="11">
        <v>26.8</v>
      </c>
      <c r="E15" s="11">
        <v>35.1</v>
      </c>
      <c r="F15" s="11">
        <v>32</v>
      </c>
      <c r="G15" s="11">
        <v>34.700000000000003</v>
      </c>
      <c r="H15" s="11">
        <v>37.200000000000003</v>
      </c>
      <c r="I15" s="11">
        <v>35.799999999999997</v>
      </c>
      <c r="J15" s="11">
        <v>42</v>
      </c>
      <c r="K15" s="11">
        <v>40.200000000000003</v>
      </c>
      <c r="L15" s="11">
        <v>43.7</v>
      </c>
      <c r="M15" s="11">
        <v>35.700000000000003</v>
      </c>
      <c r="N15" s="11">
        <v>32.5</v>
      </c>
      <c r="O15" s="11">
        <v>26.2</v>
      </c>
      <c r="P15" s="11">
        <v>23.3</v>
      </c>
      <c r="Q15" s="11">
        <v>25.3</v>
      </c>
      <c r="R15" s="11">
        <v>22.5</v>
      </c>
      <c r="S15" s="11">
        <v>16.3</v>
      </c>
      <c r="T15" s="11">
        <v>23.8</v>
      </c>
      <c r="U15" s="11">
        <v>19</v>
      </c>
      <c r="V15" s="11">
        <v>20.7</v>
      </c>
      <c r="W15" s="11">
        <v>20.8</v>
      </c>
      <c r="X15" s="11">
        <v>26.6</v>
      </c>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109</v>
      </c>
      <c r="B16" s="11">
        <v>22</v>
      </c>
      <c r="C16" s="11">
        <v>17.399999999999999</v>
      </c>
      <c r="D16" s="11">
        <v>17.399999999999999</v>
      </c>
      <c r="E16" s="11">
        <v>16.899999999999999</v>
      </c>
      <c r="F16" s="11">
        <v>20.5</v>
      </c>
      <c r="G16" s="11">
        <v>20</v>
      </c>
      <c r="H16" s="11">
        <v>18.600000000000001</v>
      </c>
      <c r="I16" s="11">
        <v>20.7</v>
      </c>
      <c r="J16" s="11">
        <v>16.2</v>
      </c>
      <c r="K16" s="11">
        <v>23.2</v>
      </c>
      <c r="L16" s="11">
        <v>20.399999999999999</v>
      </c>
      <c r="M16" s="11">
        <v>22.1</v>
      </c>
      <c r="N16" s="11">
        <v>18.899999999999999</v>
      </c>
      <c r="O16" s="11">
        <v>23</v>
      </c>
      <c r="P16" s="11">
        <v>23.2</v>
      </c>
      <c r="Q16" s="11">
        <v>17</v>
      </c>
      <c r="R16" s="11">
        <v>15.2</v>
      </c>
      <c r="S16" s="11">
        <v>14.2</v>
      </c>
      <c r="T16" s="11">
        <v>19.8</v>
      </c>
      <c r="U16" s="11">
        <v>15.3</v>
      </c>
      <c r="V16" s="11">
        <v>14.5</v>
      </c>
      <c r="W16" s="11">
        <v>13.1</v>
      </c>
      <c r="X16" s="11">
        <v>16.7</v>
      </c>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110</v>
      </c>
      <c r="B17" s="11">
        <v>6.8</v>
      </c>
      <c r="C17" s="11">
        <v>9.6999999999999993</v>
      </c>
      <c r="D17" s="11">
        <v>9.6</v>
      </c>
      <c r="E17" s="11">
        <v>7.2</v>
      </c>
      <c r="F17" s="11">
        <v>15.4</v>
      </c>
      <c r="G17" s="11">
        <v>15.4</v>
      </c>
      <c r="H17" s="11">
        <v>20.6</v>
      </c>
      <c r="I17" s="11">
        <v>24.3</v>
      </c>
      <c r="J17" s="11">
        <v>22.4</v>
      </c>
      <c r="K17" s="11">
        <v>19.5</v>
      </c>
      <c r="L17" s="11">
        <v>19.8</v>
      </c>
      <c r="M17" s="11">
        <v>16.5</v>
      </c>
      <c r="N17" s="11">
        <v>11.3</v>
      </c>
      <c r="O17" s="11">
        <v>18.3</v>
      </c>
      <c r="P17" s="11">
        <v>12.1</v>
      </c>
      <c r="Q17" s="11">
        <v>14.3</v>
      </c>
      <c r="R17" s="11">
        <v>11.4</v>
      </c>
      <c r="S17" s="11">
        <v>14.1</v>
      </c>
      <c r="T17" s="11">
        <v>7.2</v>
      </c>
      <c r="U17" s="11">
        <v>13</v>
      </c>
      <c r="V17" s="11">
        <v>5.8</v>
      </c>
      <c r="W17" s="11">
        <v>11</v>
      </c>
      <c r="X17" s="11">
        <v>7</v>
      </c>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111</v>
      </c>
      <c r="B18" s="11">
        <v>7.4</v>
      </c>
      <c r="C18" s="11">
        <v>5.0999999999999996</v>
      </c>
      <c r="D18" s="11">
        <v>11.5</v>
      </c>
      <c r="E18" s="11">
        <v>10.1</v>
      </c>
      <c r="F18" s="11">
        <v>10</v>
      </c>
      <c r="G18" s="11">
        <v>11.7</v>
      </c>
      <c r="H18" s="11">
        <v>12.1</v>
      </c>
      <c r="I18" s="11">
        <v>15</v>
      </c>
      <c r="J18" s="11">
        <v>12.7</v>
      </c>
      <c r="K18" s="11">
        <v>15.5</v>
      </c>
      <c r="L18" s="11">
        <v>10.199999999999999</v>
      </c>
      <c r="M18" s="11">
        <v>10.1</v>
      </c>
      <c r="N18" s="11">
        <v>12.5</v>
      </c>
      <c r="O18" s="11">
        <v>10.7</v>
      </c>
      <c r="P18" s="11">
        <v>13</v>
      </c>
      <c r="Q18" s="11">
        <v>11.1</v>
      </c>
      <c r="R18" s="11">
        <v>8.1999999999999993</v>
      </c>
      <c r="S18" s="11">
        <v>7.7</v>
      </c>
      <c r="T18" s="11">
        <v>9.9</v>
      </c>
      <c r="U18" s="11">
        <v>5.6</v>
      </c>
      <c r="V18" s="11">
        <v>10</v>
      </c>
      <c r="W18" s="11">
        <v>10</v>
      </c>
      <c r="X18" s="11">
        <v>11.3</v>
      </c>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1" t="s">
        <v>112</v>
      </c>
      <c r="B19" s="11">
        <v>4.2</v>
      </c>
      <c r="C19" s="11">
        <v>2.1</v>
      </c>
      <c r="D19" s="11">
        <v>4.3</v>
      </c>
      <c r="E19" s="11">
        <v>3.9</v>
      </c>
      <c r="F19" s="11">
        <v>5.0999999999999996</v>
      </c>
      <c r="G19" s="11">
        <v>3.3</v>
      </c>
      <c r="H19" s="11">
        <v>1.8</v>
      </c>
      <c r="I19" s="11">
        <v>4.4000000000000004</v>
      </c>
      <c r="J19" s="11">
        <v>3.3</v>
      </c>
      <c r="K19" s="11">
        <v>3.7</v>
      </c>
      <c r="L19" s="11">
        <v>2.6</v>
      </c>
      <c r="M19" s="11">
        <v>6.2</v>
      </c>
      <c r="N19" s="11">
        <v>2.2000000000000002</v>
      </c>
      <c r="O19" s="11">
        <v>3.3</v>
      </c>
      <c r="P19" s="11">
        <v>2.2000000000000002</v>
      </c>
      <c r="Q19" s="11">
        <v>2.9</v>
      </c>
      <c r="R19" s="11">
        <v>1.8</v>
      </c>
      <c r="S19" s="11">
        <v>2.2000000000000002</v>
      </c>
      <c r="T19" s="11">
        <v>3.6</v>
      </c>
      <c r="U19" s="11">
        <v>2.2000000000000002</v>
      </c>
      <c r="V19" s="11">
        <v>1.8</v>
      </c>
      <c r="W19" s="11">
        <v>1.4</v>
      </c>
      <c r="X19" s="11">
        <v>1.8</v>
      </c>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1" t="s">
        <v>113</v>
      </c>
      <c r="B20" s="11">
        <v>2.2999999999999998</v>
      </c>
      <c r="C20" s="11">
        <v>2.2999999999999998</v>
      </c>
      <c r="D20" s="11">
        <v>1.7</v>
      </c>
      <c r="E20" s="11">
        <v>1.7</v>
      </c>
      <c r="F20" s="11">
        <v>2.9</v>
      </c>
      <c r="G20" s="11">
        <v>0</v>
      </c>
      <c r="H20" s="11">
        <v>2.2999999999999998</v>
      </c>
      <c r="I20" s="11">
        <v>2.2999999999999998</v>
      </c>
      <c r="J20" s="11">
        <v>1.1000000000000001</v>
      </c>
      <c r="K20" s="11">
        <v>2.2999999999999998</v>
      </c>
      <c r="L20" s="11">
        <v>2.9</v>
      </c>
      <c r="M20" s="11">
        <v>2.8</v>
      </c>
      <c r="N20" s="11">
        <v>1.7</v>
      </c>
      <c r="O20" s="11">
        <v>2.8</v>
      </c>
      <c r="P20" s="11">
        <v>1.1000000000000001</v>
      </c>
      <c r="Q20" s="11">
        <v>1.1000000000000001</v>
      </c>
      <c r="R20" s="11">
        <v>1.7</v>
      </c>
      <c r="S20" s="11">
        <v>0.6</v>
      </c>
      <c r="T20" s="11">
        <v>1.1000000000000001</v>
      </c>
      <c r="U20" s="11">
        <v>0</v>
      </c>
      <c r="V20" s="11">
        <v>2.2000000000000002</v>
      </c>
      <c r="W20" s="11">
        <v>2.7</v>
      </c>
      <c r="X20" s="11">
        <v>3.2</v>
      </c>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1" t="s">
        <v>114</v>
      </c>
      <c r="B21" s="11">
        <v>7.4</v>
      </c>
      <c r="C21" s="11">
        <v>8.1</v>
      </c>
      <c r="D21" s="11">
        <v>8.8000000000000007</v>
      </c>
      <c r="E21" s="11">
        <v>3.5</v>
      </c>
      <c r="F21" s="11">
        <v>7.5</v>
      </c>
      <c r="G21" s="11">
        <v>6.4</v>
      </c>
      <c r="H21" s="11">
        <v>7.8</v>
      </c>
      <c r="I21" s="11">
        <v>8.5</v>
      </c>
      <c r="J21" s="11">
        <v>5</v>
      </c>
      <c r="K21" s="11">
        <v>3.5</v>
      </c>
      <c r="L21" s="11">
        <v>9.9</v>
      </c>
      <c r="M21" s="11">
        <v>5.3</v>
      </c>
      <c r="N21" s="11">
        <v>5.6</v>
      </c>
      <c r="O21" s="11">
        <v>6.6</v>
      </c>
      <c r="P21" s="11">
        <v>4.9000000000000004</v>
      </c>
      <c r="Q21" s="11">
        <v>4.5</v>
      </c>
      <c r="R21" s="11">
        <v>6.2</v>
      </c>
      <c r="S21" s="11">
        <v>5.8</v>
      </c>
      <c r="T21" s="11">
        <v>1.4</v>
      </c>
      <c r="U21" s="11">
        <v>2.4</v>
      </c>
      <c r="V21" s="11">
        <v>2.4</v>
      </c>
      <c r="W21" s="11">
        <v>2</v>
      </c>
      <c r="X21" s="11">
        <v>4.3</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1" t="s">
        <v>115</v>
      </c>
      <c r="B22" s="11">
        <v>13.1</v>
      </c>
      <c r="C22" s="11">
        <v>7.5</v>
      </c>
      <c r="D22" s="11">
        <v>15</v>
      </c>
      <c r="E22" s="11">
        <v>6.1</v>
      </c>
      <c r="F22" s="11">
        <v>18.3</v>
      </c>
      <c r="G22" s="11">
        <v>8.4</v>
      </c>
      <c r="H22" s="11">
        <v>9.8000000000000007</v>
      </c>
      <c r="I22" s="11">
        <v>13.4</v>
      </c>
      <c r="J22" s="11">
        <v>21.2</v>
      </c>
      <c r="K22" s="11">
        <v>16</v>
      </c>
      <c r="L22" s="11">
        <v>15</v>
      </c>
      <c r="M22" s="11">
        <v>15.4</v>
      </c>
      <c r="N22" s="11">
        <v>9.9</v>
      </c>
      <c r="O22" s="11">
        <v>8.5</v>
      </c>
      <c r="P22" s="11">
        <v>7.2</v>
      </c>
      <c r="Q22" s="11">
        <v>9.3000000000000007</v>
      </c>
      <c r="R22" s="11">
        <v>12.8</v>
      </c>
      <c r="S22" s="11">
        <v>9.1999999999999993</v>
      </c>
      <c r="T22" s="11">
        <v>7.4</v>
      </c>
      <c r="U22" s="11">
        <v>5.2</v>
      </c>
      <c r="V22" s="11">
        <v>12.5</v>
      </c>
      <c r="W22" s="11">
        <v>6.9</v>
      </c>
      <c r="X22" s="11">
        <v>10.199999999999999</v>
      </c>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1" t="s">
        <v>116</v>
      </c>
      <c r="B23" s="11">
        <v>14.7</v>
      </c>
      <c r="C23" s="11">
        <v>12.8</v>
      </c>
      <c r="D23" s="11">
        <v>10.3</v>
      </c>
      <c r="E23" s="11">
        <v>13.5</v>
      </c>
      <c r="F23" s="11">
        <v>8.4</v>
      </c>
      <c r="G23" s="11">
        <v>7.4</v>
      </c>
      <c r="H23" s="11">
        <v>13.2</v>
      </c>
      <c r="I23" s="11">
        <v>8.6</v>
      </c>
      <c r="J23" s="11">
        <v>13.9</v>
      </c>
      <c r="K23" s="11">
        <v>10.199999999999999</v>
      </c>
      <c r="L23" s="11">
        <v>11.9</v>
      </c>
      <c r="M23" s="11">
        <v>17.100000000000001</v>
      </c>
      <c r="N23" s="11">
        <v>13.5</v>
      </c>
      <c r="O23" s="11">
        <v>11.2</v>
      </c>
      <c r="P23" s="11">
        <v>9.5</v>
      </c>
      <c r="Q23" s="11">
        <v>10.7</v>
      </c>
      <c r="R23" s="11">
        <v>8.1</v>
      </c>
      <c r="S23" s="11">
        <v>8.1</v>
      </c>
      <c r="T23" s="11">
        <v>4.7</v>
      </c>
      <c r="U23" s="11">
        <v>10.199999999999999</v>
      </c>
      <c r="V23" s="11">
        <v>8.9</v>
      </c>
      <c r="W23" s="11">
        <v>5.9</v>
      </c>
      <c r="X23" s="11">
        <v>9.3000000000000007</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1" t="s">
        <v>117</v>
      </c>
      <c r="B24" s="11">
        <v>0.5</v>
      </c>
      <c r="C24" s="11">
        <v>3.7</v>
      </c>
      <c r="D24" s="11">
        <v>1.6</v>
      </c>
      <c r="E24" s="11">
        <v>0.5</v>
      </c>
      <c r="F24" s="11">
        <v>3.1</v>
      </c>
      <c r="G24" s="11">
        <v>2.1</v>
      </c>
      <c r="H24" s="11">
        <v>4.5999999999999996</v>
      </c>
      <c r="I24" s="11">
        <v>4.5</v>
      </c>
      <c r="J24" s="11">
        <v>6</v>
      </c>
      <c r="K24" s="11">
        <v>6</v>
      </c>
      <c r="L24" s="11">
        <v>3</v>
      </c>
      <c r="M24" s="11">
        <v>4.4000000000000004</v>
      </c>
      <c r="N24" s="11">
        <v>6.8</v>
      </c>
      <c r="O24" s="11">
        <v>4.3</v>
      </c>
      <c r="P24" s="11">
        <v>3.8</v>
      </c>
      <c r="Q24" s="11">
        <v>4.3</v>
      </c>
      <c r="R24" s="11">
        <v>2.4</v>
      </c>
      <c r="S24" s="11">
        <v>3.3</v>
      </c>
      <c r="T24" s="11">
        <v>3.3</v>
      </c>
      <c r="U24" s="11">
        <v>0.9</v>
      </c>
      <c r="V24" s="11">
        <v>1.9</v>
      </c>
      <c r="W24" s="11">
        <v>2.8</v>
      </c>
      <c r="X24" s="11">
        <v>4.2</v>
      </c>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1" t="s">
        <v>118</v>
      </c>
      <c r="B25" s="11">
        <v>0.4</v>
      </c>
      <c r="C25" s="11">
        <v>0.9</v>
      </c>
      <c r="D25" s="11">
        <v>1.3</v>
      </c>
      <c r="E25" s="11">
        <v>2.2000000000000002</v>
      </c>
      <c r="F25" s="11">
        <v>0.4</v>
      </c>
      <c r="G25" s="11">
        <v>0.4</v>
      </c>
      <c r="H25" s="11">
        <v>5.7</v>
      </c>
      <c r="I25" s="11">
        <v>2.2000000000000002</v>
      </c>
      <c r="J25" s="11">
        <v>3.1</v>
      </c>
      <c r="K25" s="11">
        <v>3.5</v>
      </c>
      <c r="L25" s="11">
        <v>4.4000000000000004</v>
      </c>
      <c r="M25" s="11">
        <v>5.8</v>
      </c>
      <c r="N25" s="11">
        <v>2.7</v>
      </c>
      <c r="O25" s="11">
        <v>4</v>
      </c>
      <c r="P25" s="11">
        <v>0.9</v>
      </c>
      <c r="Q25" s="11">
        <v>1.8</v>
      </c>
      <c r="R25" s="11">
        <v>0.9</v>
      </c>
      <c r="S25" s="11">
        <v>1.3</v>
      </c>
      <c r="T25" s="11">
        <v>2.2000000000000002</v>
      </c>
      <c r="U25" s="11">
        <v>1.8</v>
      </c>
      <c r="V25" s="11">
        <v>1.8</v>
      </c>
      <c r="W25" s="11">
        <v>0.4</v>
      </c>
      <c r="X25" s="11">
        <v>0.4</v>
      </c>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1" t="s">
        <v>119</v>
      </c>
      <c r="B26" s="11">
        <v>0</v>
      </c>
      <c r="C26" s="11">
        <v>2.2999999999999998</v>
      </c>
      <c r="D26" s="11">
        <v>2.2999999999999998</v>
      </c>
      <c r="E26" s="11">
        <v>2.2999999999999998</v>
      </c>
      <c r="F26" s="11">
        <v>4.2</v>
      </c>
      <c r="G26" s="11">
        <v>4.2</v>
      </c>
      <c r="H26" s="11">
        <v>3.6</v>
      </c>
      <c r="I26" s="11">
        <v>2.9</v>
      </c>
      <c r="J26" s="11">
        <v>5.0999999999999996</v>
      </c>
      <c r="K26" s="11">
        <v>4.7</v>
      </c>
      <c r="L26" s="11">
        <v>2.8</v>
      </c>
      <c r="M26" s="11">
        <v>2.2000000000000002</v>
      </c>
      <c r="N26" s="11">
        <v>4.4000000000000004</v>
      </c>
      <c r="O26" s="11">
        <v>3.4</v>
      </c>
      <c r="P26" s="11">
        <v>4.4000000000000004</v>
      </c>
      <c r="Q26" s="11">
        <v>4.7</v>
      </c>
      <c r="R26" s="11">
        <v>1.6</v>
      </c>
      <c r="S26" s="11">
        <v>2.5</v>
      </c>
      <c r="T26" s="11">
        <v>3.4</v>
      </c>
      <c r="U26" s="11">
        <v>2.1</v>
      </c>
      <c r="V26" s="11">
        <v>1.2</v>
      </c>
      <c r="W26" s="11">
        <v>0.9</v>
      </c>
      <c r="X26" s="11">
        <v>4.0999999999999996</v>
      </c>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1" t="s">
        <v>120</v>
      </c>
      <c r="B27" s="11">
        <v>3.2</v>
      </c>
      <c r="C27" s="11">
        <v>4.0999999999999996</v>
      </c>
      <c r="D27" s="11">
        <v>1.6</v>
      </c>
      <c r="E27" s="11">
        <v>1.3</v>
      </c>
      <c r="F27" s="11">
        <v>3.8</v>
      </c>
      <c r="G27" s="11">
        <v>4.8</v>
      </c>
      <c r="H27" s="11">
        <v>5.0999999999999996</v>
      </c>
      <c r="I27" s="11">
        <v>3.2</v>
      </c>
      <c r="J27" s="11">
        <v>3.1</v>
      </c>
      <c r="K27" s="11">
        <v>5</v>
      </c>
      <c r="L27" s="11">
        <v>3.1</v>
      </c>
      <c r="M27" s="11">
        <v>3.4</v>
      </c>
      <c r="N27" s="11">
        <v>3.4</v>
      </c>
      <c r="O27" s="11">
        <v>1.9</v>
      </c>
      <c r="P27" s="11">
        <v>3.1</v>
      </c>
      <c r="Q27" s="11">
        <v>4.0999999999999996</v>
      </c>
      <c r="R27" s="11">
        <v>1.9</v>
      </c>
      <c r="S27" s="11">
        <v>2.5</v>
      </c>
      <c r="T27" s="11">
        <v>3.1</v>
      </c>
      <c r="U27" s="11">
        <v>2.8</v>
      </c>
      <c r="V27" s="11">
        <v>2.2000000000000002</v>
      </c>
      <c r="W27" s="11">
        <v>1.9</v>
      </c>
      <c r="X27" s="11">
        <v>1.5</v>
      </c>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_x002d_end_x002d_tb_x002d_strategy xmlns="90512003-d201-4d61-a270-37411548a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4ED9FC1A9B9C42BA634FE66583E77E" ma:contentTypeVersion="13" ma:contentTypeDescription="Create a new document." ma:contentTypeScope="" ma:versionID="b2a9e43f0fedc9d2db35233340c0560c">
  <xsd:schema xmlns:xsd="http://www.w3.org/2001/XMLSchema" xmlns:xs="http://www.w3.org/2001/XMLSchema" xmlns:p="http://schemas.microsoft.com/office/2006/metadata/properties" xmlns:ns2="90512003-d201-4d61-a270-37411548ae9c" xmlns:ns3="24e66f5e-f3ed-4795-9d84-a9ccdfce6eed" targetNamespace="http://schemas.microsoft.com/office/2006/metadata/properties" ma:root="true" ma:fieldsID="a8be5298e404195aa013f683ec64d8f4" ns2:_="" ns3:_="">
    <xsd:import namespace="90512003-d201-4d61-a270-37411548ae9c"/>
    <xsd:import namespace="24e66f5e-f3ed-4795-9d84-a9ccdfce6e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the_x002d_end_x002d_tb_x002d_strateg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2003-d201-4d61-a270-37411548a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he_x002d_end_x002d_tb_x002d_strategy" ma:index="20" nillable="true" ma:displayName="Document name" ma:format="Dropdown" ma:internalName="the_x002d_end_x002d_tb_x002d_strateg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e66f5e-f3ed-4795-9d84-a9ccdfce6e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F8813-270A-4AA9-96D6-CAD83746CA02}">
  <ds:schemaRefs>
    <ds:schemaRef ds:uri="http://schemas.microsoft.com/sharepoint/v3/contenttype/forms"/>
  </ds:schemaRefs>
</ds:datastoreItem>
</file>

<file path=customXml/itemProps2.xml><?xml version="1.0" encoding="utf-8"?>
<ds:datastoreItem xmlns:ds="http://schemas.openxmlformats.org/officeDocument/2006/customXml" ds:itemID="{0492FB70-CA4B-42CB-83F2-ADE3A3263224}">
  <ds:schemaRefs>
    <ds:schemaRef ds:uri="http://schemas.microsoft.com/office/2006/documentManagement/types"/>
    <ds:schemaRef ds:uri="http://purl.org/dc/elements/1.1/"/>
    <ds:schemaRef ds:uri="http://schemas.microsoft.com/office/2006/metadata/properties"/>
    <ds:schemaRef ds:uri="24e66f5e-f3ed-4795-9d84-a9ccdfce6eed"/>
    <ds:schemaRef ds:uri="http://purl.org/dc/terms/"/>
    <ds:schemaRef ds:uri="http://purl.org/dc/dcmitype/"/>
    <ds:schemaRef ds:uri="http://schemas.microsoft.com/office/infopath/2007/PartnerControls"/>
    <ds:schemaRef ds:uri="http://schemas.openxmlformats.org/package/2006/metadata/core-properties"/>
    <ds:schemaRef ds:uri="90512003-d201-4d61-a270-37411548ae9c"/>
    <ds:schemaRef ds:uri="http://www.w3.org/XML/1998/namespace"/>
  </ds:schemaRefs>
</ds:datastoreItem>
</file>

<file path=customXml/itemProps3.xml><?xml version="1.0" encoding="utf-8"?>
<ds:datastoreItem xmlns:ds="http://schemas.openxmlformats.org/officeDocument/2006/customXml" ds:itemID="{74C01176-50A5-41DB-939F-7616887DE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12003-d201-4d61-a270-37411548ae9c"/>
    <ds:schemaRef ds:uri="24e66f5e-f3ed-4795-9d84-a9ccdfce6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the North West of England 2023 report: supplementary data tables</dc:title>
  <dc:subject/>
  <dc:creator>UK Health Security Agency</dc:creator>
  <cp:keywords/>
  <dc:description/>
  <cp:revision/>
  <dcterms:created xsi:type="dcterms:W3CDTF">2025-07-07T12:13:40Z</dcterms:created>
  <dcterms:modified xsi:type="dcterms:W3CDTF">2025-09-02T10:18:31Z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0x010100AD4ED9FC1A9B9C42BA634FE66583E77E</vt:lpwstr>
  </property>
</Properties>
</file>