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166925"/>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10 - Comparisons to the Adult System/"/>
    </mc:Choice>
  </mc:AlternateContent>
  <xr:revisionPtr revIDLastSave="183" documentId="8_{BA2D42E5-9243-438B-86D8-12C50E0D330E}" xr6:coauthVersionLast="47" xr6:coauthVersionMax="47" xr10:uidLastSave="{A3814A58-0FCC-4E41-B91D-837120A3818B}"/>
  <bookViews>
    <workbookView xWindow="0" yWindow="760" windowWidth="34560" windowHeight="21580" xr2:uid="{00000000-000D-0000-FFFF-FFFF00000000}"/>
  </bookViews>
  <sheets>
    <sheet name="Cover" sheetId="1" r:id="rId1"/>
    <sheet name="Notes" sheetId="2" r:id="rId2"/>
    <sheet name="10.1" sheetId="3" r:id="rId3"/>
    <sheet name="10.2" sheetId="4" r:id="rId4"/>
    <sheet name="10.3" sheetId="5" r:id="rId5"/>
    <sheet name="10.4" sheetId="6" r:id="rId6"/>
    <sheet name="10.5" sheetId="7" r:id="rId7"/>
    <sheet name="10.6" sheetId="12" r:id="rId8"/>
    <sheet name="10.7" sheetId="9" r:id="rId9"/>
    <sheet name="10.8" sheetId="10" r:id="rId10"/>
    <sheet name="10.9" sheetId="11"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 i="9" l="1"/>
  <c r="M19" i="9"/>
  <c r="N19" i="9" s="1"/>
  <c r="O18" i="9"/>
  <c r="N18" i="9"/>
  <c r="M18" i="9"/>
  <c r="N17" i="9"/>
  <c r="M17" i="9"/>
  <c r="M16" i="9" s="1"/>
  <c r="M15" i="9"/>
  <c r="O15" i="9" s="1"/>
  <c r="O14" i="9"/>
  <c r="N14" i="9"/>
  <c r="O13" i="9"/>
  <c r="N13" i="9"/>
  <c r="O12" i="9"/>
  <c r="N12" i="9"/>
  <c r="M11" i="9"/>
  <c r="N11" i="9" s="1"/>
  <c r="O10" i="9"/>
  <c r="N10" i="9"/>
  <c r="M10" i="9"/>
  <c r="O9" i="9"/>
  <c r="N9" i="9"/>
  <c r="O8" i="9"/>
  <c r="N8" i="9"/>
  <c r="O7" i="9"/>
  <c r="N7" i="9"/>
  <c r="O6" i="9"/>
  <c r="M6" i="9"/>
  <c r="N6" i="9" s="1"/>
  <c r="M5" i="9"/>
  <c r="O5" i="9" s="1"/>
  <c r="O16" i="9" l="1"/>
  <c r="N16" i="9"/>
  <c r="O17" i="9"/>
  <c r="N15" i="9"/>
  <c r="N5" i="9"/>
  <c r="O11" i="9"/>
  <c r="P7" i="6" l="1"/>
  <c r="P6" i="6"/>
  <c r="P5" i="6"/>
  <c r="O7" i="6"/>
  <c r="O6" i="6"/>
  <c r="O5" i="6"/>
  <c r="N7" i="6"/>
  <c r="N6" i="6"/>
  <c r="N5" i="6"/>
  <c r="M10" i="6" l="1"/>
  <c r="L10" i="6"/>
  <c r="K10" i="6"/>
  <c r="J10" i="6"/>
  <c r="I10" i="6"/>
  <c r="H10" i="6"/>
  <c r="G10" i="6"/>
  <c r="F10" i="6"/>
  <c r="E10" i="6"/>
  <c r="D10" i="6"/>
  <c r="C10" i="6"/>
  <c r="M9" i="6"/>
  <c r="L9" i="6"/>
  <c r="K9" i="6"/>
  <c r="J9" i="6"/>
  <c r="I9" i="6"/>
  <c r="H9" i="6"/>
  <c r="G9" i="6"/>
  <c r="F9" i="6"/>
  <c r="E9" i="6"/>
  <c r="D9" i="6"/>
  <c r="C9" i="6"/>
  <c r="L8" i="6"/>
  <c r="K8" i="6"/>
  <c r="J8" i="6"/>
  <c r="I8" i="6"/>
  <c r="H8" i="6"/>
  <c r="G8" i="6"/>
  <c r="F8" i="6"/>
  <c r="E8" i="6"/>
  <c r="D8" i="6"/>
  <c r="C8" i="6"/>
  <c r="L7" i="6"/>
  <c r="K7" i="6"/>
  <c r="J7" i="6"/>
  <c r="I7" i="6"/>
  <c r="H7" i="6"/>
  <c r="G7" i="6"/>
  <c r="F7" i="6"/>
  <c r="E7" i="6"/>
  <c r="D7" i="6"/>
  <c r="C7" i="6"/>
  <c r="C6" i="3" l="1"/>
  <c r="D6" i="3"/>
  <c r="E6" i="3"/>
  <c r="F6" i="3"/>
  <c r="F7" i="3" l="1"/>
  <c r="F8" i="3"/>
  <c r="F9" i="3"/>
  <c r="K6" i="10" l="1"/>
  <c r="J6" i="10"/>
  <c r="I6" i="10"/>
  <c r="H6" i="10"/>
  <c r="G6" i="10"/>
  <c r="N6" i="10" s="1"/>
  <c r="F6" i="10"/>
  <c r="E6" i="10"/>
  <c r="D6" i="10"/>
  <c r="C6" i="10"/>
  <c r="B6" i="10"/>
  <c r="J29" i="4"/>
  <c r="J28" i="4"/>
  <c r="J27" i="4"/>
  <c r="J26" i="4"/>
  <c r="J25" i="4"/>
  <c r="J24" i="4"/>
  <c r="J23" i="4"/>
  <c r="J22" i="4"/>
  <c r="J21" i="4"/>
  <c r="J20" i="4"/>
  <c r="J19" i="4"/>
  <c r="J18" i="4"/>
  <c r="J17" i="4"/>
  <c r="J16" i="4"/>
  <c r="J15" i="4"/>
  <c r="J14" i="4"/>
  <c r="J13" i="4"/>
  <c r="J12" i="4"/>
  <c r="J11" i="4"/>
  <c r="J10" i="4"/>
  <c r="J9" i="4"/>
  <c r="J8" i="4"/>
  <c r="J7" i="4"/>
  <c r="J6" i="4"/>
  <c r="J5" i="4"/>
  <c r="J4" i="4"/>
  <c r="G5" i="3"/>
  <c r="G4" i="3"/>
  <c r="L6" i="10"/>
  <c r="O6" i="10" s="1"/>
  <c r="O5" i="10"/>
  <c r="N5" i="10"/>
  <c r="M5" i="10"/>
  <c r="O4" i="10"/>
  <c r="N4" i="10"/>
  <c r="M4" i="10"/>
  <c r="M7" i="6"/>
  <c r="P8" i="5"/>
  <c r="P7" i="5"/>
  <c r="O7" i="5"/>
  <c r="N7" i="5"/>
  <c r="P6" i="5"/>
  <c r="O6" i="5"/>
  <c r="N6" i="5"/>
  <c r="P5" i="5"/>
  <c r="O5" i="5"/>
  <c r="N5" i="5"/>
  <c r="P4" i="5"/>
  <c r="O4" i="5"/>
  <c r="N4" i="5"/>
  <c r="I29" i="4"/>
  <c r="H29" i="4"/>
  <c r="G29" i="4"/>
  <c r="I28" i="4"/>
  <c r="H28" i="4"/>
  <c r="G28" i="4"/>
  <c r="I27" i="4"/>
  <c r="H27" i="4"/>
  <c r="G27" i="4"/>
  <c r="I26" i="4"/>
  <c r="H26" i="4"/>
  <c r="G26" i="4"/>
  <c r="I25" i="4"/>
  <c r="H25" i="4"/>
  <c r="G25" i="4"/>
  <c r="I24" i="4"/>
  <c r="H24" i="4"/>
  <c r="G24" i="4"/>
  <c r="I23" i="4"/>
  <c r="H23" i="4"/>
  <c r="G23" i="4"/>
  <c r="I22" i="4"/>
  <c r="H22" i="4"/>
  <c r="G22" i="4"/>
  <c r="I21" i="4"/>
  <c r="H21" i="4"/>
  <c r="G21" i="4"/>
  <c r="I20" i="4"/>
  <c r="H20" i="4"/>
  <c r="G20" i="4"/>
  <c r="I19" i="4"/>
  <c r="H19" i="4"/>
  <c r="G19" i="4"/>
  <c r="I18" i="4"/>
  <c r="H18" i="4"/>
  <c r="G18" i="4"/>
  <c r="I17" i="4"/>
  <c r="H17" i="4"/>
  <c r="G17" i="4"/>
  <c r="I16" i="4"/>
  <c r="H16" i="4"/>
  <c r="G16" i="4"/>
  <c r="I15" i="4"/>
  <c r="H15" i="4"/>
  <c r="G15" i="4"/>
  <c r="I14" i="4"/>
  <c r="H14" i="4"/>
  <c r="G14" i="4"/>
  <c r="I13" i="4"/>
  <c r="H13" i="4"/>
  <c r="G13" i="4"/>
  <c r="I12" i="4"/>
  <c r="H12" i="4"/>
  <c r="G12" i="4"/>
  <c r="I11" i="4"/>
  <c r="H11" i="4"/>
  <c r="G11" i="4"/>
  <c r="I10" i="4"/>
  <c r="H10" i="4"/>
  <c r="G10" i="4"/>
  <c r="I9" i="4"/>
  <c r="H9" i="4"/>
  <c r="G9" i="4"/>
  <c r="I8" i="4"/>
  <c r="H8" i="4"/>
  <c r="G8" i="4"/>
  <c r="I7" i="4"/>
  <c r="H7" i="4"/>
  <c r="G7" i="4"/>
  <c r="I6" i="4"/>
  <c r="H6" i="4"/>
  <c r="G6" i="4"/>
  <c r="I5" i="4"/>
  <c r="H5" i="4"/>
  <c r="G5" i="4"/>
  <c r="I4" i="4"/>
  <c r="H4" i="4"/>
  <c r="G4" i="4"/>
  <c r="D8" i="3"/>
  <c r="E9" i="3"/>
  <c r="G9" i="3" s="1"/>
  <c r="D7" i="3"/>
  <c r="C8" i="3"/>
  <c r="N8" i="5" l="1"/>
  <c r="C9" i="3"/>
  <c r="G6" i="3"/>
  <c r="E7" i="3"/>
  <c r="G7" i="3" s="1"/>
  <c r="E8" i="3"/>
  <c r="G8" i="3" s="1"/>
  <c r="D9" i="3"/>
  <c r="O8" i="5"/>
  <c r="C7" i="3"/>
  <c r="M8" i="6"/>
  <c r="M6" i="10"/>
</calcChain>
</file>

<file path=xl/sharedStrings.xml><?xml version="1.0" encoding="utf-8"?>
<sst xmlns="http://schemas.openxmlformats.org/spreadsheetml/2006/main" count="607" uniqueCount="211">
  <si>
    <t>Table number</t>
  </si>
  <si>
    <t>Title</t>
  </si>
  <si>
    <t>Stop and searches</t>
  </si>
  <si>
    <t>Arrests</t>
  </si>
  <si>
    <t>First Time Entrants to the criminal justice system</t>
  </si>
  <si>
    <t>Cautions</t>
  </si>
  <si>
    <t>Sentencing</t>
  </si>
  <si>
    <t>Reoffending</t>
  </si>
  <si>
    <t>Population in custody</t>
  </si>
  <si>
    <t>Knife and offensive weapon offences</t>
  </si>
  <si>
    <t>Sources:</t>
  </si>
  <si>
    <t>Police Powers and Procedures</t>
  </si>
  <si>
    <t>Criminal Justice Statistics</t>
  </si>
  <si>
    <t>Criminal histories</t>
  </si>
  <si>
    <t>Proven Reoffending Statistics</t>
  </si>
  <si>
    <t>Offender Management Statistics Quarterly</t>
  </si>
  <si>
    <t>Knife possession sentencing quarterly</t>
  </si>
  <si>
    <t>Knife Possession Sentencing Quarterly Statistics</t>
  </si>
  <si>
    <t>Police National Computer (PNC)</t>
  </si>
  <si>
    <t>PNC is a live administrative database, therefore data may not match previously published data due to different extraction dates</t>
  </si>
  <si>
    <t>Notes</t>
  </si>
  <si>
    <t>Note text</t>
  </si>
  <si>
    <t>Offenders recorded on the Police National Computer by an English or Welsh police force as having received their first caution, youth caution or sentence. Only offenders residing in England and Wales at the time of their caution or sentence are counted. Offences resulting in Penalty Notices for Disorder are not counted as first offences.</t>
  </si>
  <si>
    <t>Data relate to persons for whom these offences were the principal offences for which they were dealt with. When a defendant has been found guilty of two or more offences it is the offence for which the heaviest penalty is imposed. Where the same disposal is imposed for two or more offences, the offence selected is the offence for which the statutory maximum penalty is the most severe.</t>
  </si>
  <si>
    <t>Data are given on a principal disposal basis.</t>
  </si>
  <si>
    <t>Every effort is made to ensure that the figures presented are accurate and complete. However, it is important to note that these data have been extracted from large administrative data systems generated by the courts and police forces. As a consequence, care should be taken to ensure data collection processes and their inevitable limitations are taken into account when those data are used.</t>
  </si>
  <si>
    <t>Including those where sex was not known.</t>
  </si>
  <si>
    <t>Figures relate to where an offence was recorded as indictbale or triable-either-way. Figures exclude where offence was not known.</t>
  </si>
  <si>
    <t>Due to data development, figures may vary from those previous published. Please use figures from the most recent publication.</t>
  </si>
  <si>
    <t>Including those where age was not known.</t>
  </si>
  <si>
    <t>Youth Courts are categorised as magistrates' courts in the data. This will impact the figures for indictable only defendants at the magistrates' court which will include a high volume of juveniles.</t>
  </si>
  <si>
    <t>Figures for the year ending March 2021 may be affected by COVID-19 restrictions on court proceedings.</t>
  </si>
  <si>
    <t>Suspended sentences are not available for children. However, small volumes may be presented in some years due to recording issues on administrative data systems.</t>
  </si>
  <si>
    <t>Excludes life and indeterminate sentences.</t>
  </si>
  <si>
    <t>Annual average reoffending rates are formed by taking a weighted average of the four preceding 3 month offender cohorts, i.e. the four preceding 3 monthly cohorts added together.</t>
  </si>
  <si>
    <t>This worksheet contains one table.</t>
  </si>
  <si>
    <t>Number or proportion</t>
  </si>
  <si>
    <t>Age group</t>
  </si>
  <si>
    <t>2021</t>
  </si>
  <si>
    <t>2022</t>
  </si>
  <si>
    <t>2023</t>
  </si>
  <si>
    <t>% change March 2022 to 2023</t>
  </si>
  <si>
    <t>Number</t>
  </si>
  <si>
    <t>Children (aged 10 to 17)</t>
  </si>
  <si>
    <t>Adults (aged 18+)</t>
  </si>
  <si>
    <t>Total where age was known</t>
  </si>
  <si>
    <t>Proportion</t>
  </si>
  <si>
    <t>..</t>
  </si>
  <si>
    <t>Outcome</t>
  </si>
  <si>
    <t>Number 2021</t>
  </si>
  <si>
    <t>Number 2022</t>
  </si>
  <si>
    <t>Number 2023</t>
  </si>
  <si>
    <t>Proportion 2021</t>
  </si>
  <si>
    <t>Proportion 2022</t>
  </si>
  <si>
    <t>Proportion 2023</t>
  </si>
  <si>
    <t>Arrest</t>
  </si>
  <si>
    <t>Caution</t>
  </si>
  <si>
    <t>Community Resolution</t>
  </si>
  <si>
    <t>Guardian Intervention</t>
  </si>
  <si>
    <t>Khat or Cannabis Warning</t>
  </si>
  <si>
    <t>Other Action</t>
  </si>
  <si>
    <t>Penalty Notice for Disorder</t>
  </si>
  <si>
    <t>Seizure of Property</t>
  </si>
  <si>
    <t>Summons</t>
  </si>
  <si>
    <t>Verbal Warning or Words of Advice</t>
  </si>
  <si>
    <t>Voluntary Attendance</t>
  </si>
  <si>
    <t>No Further Action</t>
  </si>
  <si>
    <t>Total</t>
  </si>
  <si>
    <t>2013</t>
  </si>
  <si>
    <t>2014</t>
  </si>
  <si>
    <t>2015</t>
  </si>
  <si>
    <t>2016</t>
  </si>
  <si>
    <t>2017</t>
  </si>
  <si>
    <t>2018</t>
  </si>
  <si>
    <t>2019</t>
  </si>
  <si>
    <t>2020</t>
  </si>
  <si>
    <t>% change March 2013 to 2023</t>
  </si>
  <si>
    <t>Age unknown</t>
  </si>
  <si>
    <t xml:space="preserve">Total </t>
  </si>
  <si>
    <t>Some cells have no available data. ".." = Not available</t>
  </si>
  <si>
    <t>This worksheet contains one table. Some cells refer to notes, which can be found in the notes worksheet.</t>
  </si>
  <si>
    <t>Offence group</t>
  </si>
  <si>
    <t>All ages - male</t>
  </si>
  <si>
    <t>All ages - female</t>
  </si>
  <si>
    <t>All ages - Unknown sex</t>
  </si>
  <si>
    <t>All ages - Total</t>
  </si>
  <si>
    <t>Violence against the person</t>
  </si>
  <si>
    <t>Sexual offences</t>
  </si>
  <si>
    <t>Robbery</t>
  </si>
  <si>
    <t>Theft offences</t>
  </si>
  <si>
    <t>Criminal damage and arson</t>
  </si>
  <si>
    <t>Drug offences</t>
  </si>
  <si>
    <t>Possession of weapons</t>
  </si>
  <si>
    <t>Public order offences</t>
  </si>
  <si>
    <t>Miscellaneous crime against society</t>
  </si>
  <si>
    <t>Fraud offences</t>
  </si>
  <si>
    <t>Total indictable offences</t>
  </si>
  <si>
    <t>Summary non-motoring offences</t>
  </si>
  <si>
    <t>All offences (excluding motoring offences)</t>
  </si>
  <si>
    <t>This worksheet has blank cells to separate the two tables.</t>
  </si>
  <si>
    <t>Some cells have no available data. ".." = Not available.</t>
  </si>
  <si>
    <t>Sentence type</t>
  </si>
  <si>
    <t>Children</t>
  </si>
  <si>
    <t>Absolute Discharge</t>
  </si>
  <si>
    <t>Conditional Discharge</t>
  </si>
  <si>
    <t>Fine</t>
  </si>
  <si>
    <t>Community Sentence</t>
  </si>
  <si>
    <t>Immediate Custody</t>
  </si>
  <si>
    <t>Compensation</t>
  </si>
  <si>
    <t>Otherwise Dealt With</t>
  </si>
  <si>
    <t>Disposal not known</t>
  </si>
  <si>
    <t>Total sentenced</t>
  </si>
  <si>
    <t>Adults</t>
  </si>
  <si>
    <t>All persons [note 21]</t>
  </si>
  <si>
    <t>The change for 'proportion of offenders who reoffend' is percentage point change.</t>
  </si>
  <si>
    <t>Breakdown</t>
  </si>
  <si>
    <t>Children aged 10 to 17</t>
  </si>
  <si>
    <t>Proportion of offenders who reoffend (%)</t>
  </si>
  <si>
    <t>Average number of reoffences per reoffender</t>
  </si>
  <si>
    <t>Number of reoffences</t>
  </si>
  <si>
    <t>Number of reoffenders</t>
  </si>
  <si>
    <t>Number of offenders in cohort</t>
  </si>
  <si>
    <t>All people</t>
  </si>
  <si>
    <t>Year ending</t>
  </si>
  <si>
    <t>Aged 18 and over
Number of offences [note 21]</t>
  </si>
  <si>
    <t>Aged 18 and over
Caution</t>
  </si>
  <si>
    <t>Aged 18 and over
Absolute/ Conditional discharge</t>
  </si>
  <si>
    <t>Aged 18 and over
Fine</t>
  </si>
  <si>
    <t>Aged 18 and over
Community sentence</t>
  </si>
  <si>
    <t>Aged 18 and over
Suspended sentence</t>
  </si>
  <si>
    <t>Aged 18 and over
Immediate custody</t>
  </si>
  <si>
    <t>Aged 18 and over
Other disposal
[note 22]</t>
  </si>
  <si>
    <t>Aged 10 to 17
Number of offences 
[note 21]</t>
  </si>
  <si>
    <t>Aged 10 to 17
Youth cautions
[note 5]</t>
  </si>
  <si>
    <t>Aged 10 to 17
Absolute/ conditional discharge</t>
  </si>
  <si>
    <t>Aged 10 to 17
Fine</t>
  </si>
  <si>
    <t>Aged 10 to 17
Community sentence</t>
  </si>
  <si>
    <t>Aged 10 to 17
Suspended sentence</t>
  </si>
  <si>
    <t>Aged 10 to 17
Immediate custody</t>
  </si>
  <si>
    <t>Aged 10 to 17
Other disposal
[note 22]</t>
  </si>
  <si>
    <t>Chapter 10: Comparisons with the adult system</t>
  </si>
  <si>
    <t>Table 10.1</t>
  </si>
  <si>
    <t>Table 10.2</t>
  </si>
  <si>
    <t>Table 10.3</t>
  </si>
  <si>
    <t>Table 10.4</t>
  </si>
  <si>
    <t>Table 10.5</t>
  </si>
  <si>
    <t>Table 10.6</t>
  </si>
  <si>
    <t>Table 10.7</t>
  </si>
  <si>
    <t>Table 10.8</t>
  </si>
  <si>
    <t>Table 10.9</t>
  </si>
  <si>
    <t>Table 10.1 Stop and searches by age group, England and Wales years ending March 2021 to 2024</t>
  </si>
  <si>
    <t>2024</t>
  </si>
  <si>
    <t>% change March 2023 to 2024</t>
  </si>
  <si>
    <t>Proportion 2024</t>
  </si>
  <si>
    <t>Number 2024</t>
  </si>
  <si>
    <t>% change March 2014 to 2024</t>
  </si>
  <si>
    <t>% change March 2019 to 2024</t>
  </si>
  <si>
    <t>% change December 2013 to 2023</t>
  </si>
  <si>
    <t>% change December 2018 to 2023</t>
  </si>
  <si>
    <t>% change December 2022 to 2023</t>
  </si>
  <si>
    <t>Table 10.2 Stop and searches by age group and outcome, England and Wales years ending March 2021 to 2024</t>
  </si>
  <si>
    <t>This worksheet contains three tables. Table 10.6 refers to persons sentenced for all offences. Table 10.6a refers to persons sentenced for indictable offences, Table 10.6b refers to persons sentenced for summart offences.</t>
  </si>
  <si>
    <t>Table 10.6b: People sentenced for summary offences by age group and type of sentence, years ending March 2014 to March 2024 [note 14][note 15][note 16][note 17][note 18][note 19][note 20][note 21][note 22][note 23]</t>
  </si>
  <si>
    <t>% change June
2014 to 2024</t>
  </si>
  <si>
    <t>% change June
2019 to 2024</t>
  </si>
  <si>
    <t>% change June 2023 to 2024</t>
  </si>
  <si>
    <t>Stop and searches by age group, England and Wales years ending March 2021 to 2024</t>
  </si>
  <si>
    <t>Stop and searches by age group and outcome, England and Wales years ending March 2021 to 2024</t>
  </si>
  <si>
    <t>Numbers of first time entrants to the criminal justice system in England and Wales, by age group, years ending December 2013 to 2023</t>
  </si>
  <si>
    <t>Number of cautions given in England and Wales by age and sex, year ending March 2024</t>
  </si>
  <si>
    <t>People sentenced for all offences by age group and type of sentence, years ending March 2014 to March 2024</t>
  </si>
  <si>
    <t>Custody population by age group in England and Wales, 30 June 2014 to 2024</t>
  </si>
  <si>
    <t>Offences involving threatening with a knife or offensive weapon resulting in a caution or sentence by age group in England and Wales, years ending March 2014 to March 2024</t>
  </si>
  <si>
    <t>The custody populations in this chapter are taken from the Offender Management Statistics quarterly April to June 2024 and may therefore not match the custody population data in Chapter 7 of this publication due to different snapshot dates and counting rules.</t>
  </si>
  <si>
    <t>The information in this publication for the first quarter of 2024 in relation to court proceedings and outcomes is provisional.</t>
  </si>
  <si>
    <t>Table 10.3: Arrests made in England and Wales by age group, years ending March 2014 to 2024</t>
  </si>
  <si>
    <t>Table 10.9: Knife and offensive weapon offences in England and Wales resulting in a caution or sentence, by age group, years ending March 2014 to 2024</t>
  </si>
  <si>
    <t>Table 10.8: Custody population in England and Wales by age group, 30th June 2014 to 2024 [note 26]</t>
  </si>
  <si>
    <t>Table 10.7: Proven reoffending by age group England and Wales, years ending March 2013 to 2023 [note 25]</t>
  </si>
  <si>
    <t>Average Custodial Sentence Length (months) [note 24]</t>
  </si>
  <si>
    <t>Suspended Sentence [note 23]</t>
  </si>
  <si>
    <t>Table 10.6a: People sentenced for indictable offences by age group and type of sentence, years ending March 2014 to March 2024 [note 14][note 15][note 16][note 17][note 18][note 19][note 20][note 21][note 22]</t>
  </si>
  <si>
    <t>Table 10.4: Numbers of first time entrants to the criminal justice system in England and Wales, by age group, years ending December 2013 to 2023 [note 1]</t>
  </si>
  <si>
    <t>Children aged 10 to 17 - male</t>
  </si>
  <si>
    <t>Young adults and adults aged 18+ male</t>
  </si>
  <si>
    <t>Children aged 10 to 17 - female</t>
  </si>
  <si>
    <t>Young adults and adults aged 18+ - female</t>
  </si>
  <si>
    <t>Children aged 10 to 17 - unknown sex</t>
  </si>
  <si>
    <t>Young adults and adults aged 18+ - unknown sex</t>
  </si>
  <si>
    <t>Children aged 10 to 17 - total</t>
  </si>
  <si>
    <t>Young adults and adults aged 18+ - total</t>
  </si>
  <si>
    <t xml:space="preserve">Offence groups and offence types are continually revised using the Offence Group Classification published alongside this report to reflect offences accurately. Users should exercise caution when comparing these figures to those previously published. </t>
  </si>
  <si>
    <t>The cautions figures provided have been drawn from an extract of the Police National Computer (PNC) data held by the Department. The PNC holds details of all convictions and cautions given for recordable offences . As with any large scale recording system the PNC is subject to possible errors with data entry and processing so data provided previously may be subject to revision</t>
  </si>
  <si>
    <t>Cautions statistics relate to persons for whom these offences were the principal offences for which they were dealt with. When an offender has been cautioned for two or more offences at the same time the principal offence is the more serious offence.</t>
  </si>
  <si>
    <t xml:space="preserve">All offences total includes where offence group was not known. </t>
  </si>
  <si>
    <t xml:space="preserve">All offences excludes summary motoring offences. 
Summary motoring offences are typically addressed through Fixed Penalty Notices when dealt with out of court. </t>
  </si>
  <si>
    <t xml:space="preserve">Figures may vary from those previously published, due to minor changes in classifications and other data revisions. </t>
  </si>
  <si>
    <t>Indictable only and triable-either-way offences are often refered to collectively as 'Indictable'.</t>
  </si>
  <si>
    <t xml:space="preserve">The data provided for cautions given to children aged 10 to 17, may include some adult simple and conditional cautions as a possible data entry or processing error. </t>
  </si>
  <si>
    <t>Data with age not known is not included in table 10.5.</t>
  </si>
  <si>
    <t>Table 10.5: Number of cautions given in England and Wales by age and sex, year ending March 2024[note 2][note 3][note 4][note 5][note 6][note 7][note 8][note 9] [note 10][note 11]</t>
  </si>
  <si>
    <t>Table 10.6: People sentenced for all offences by age group and type of sentence, years ending March 2014 to March 2024 [note 12][note 13][note 14][note 15][note 16][note 17][note 18][note 19][note 20]</t>
  </si>
  <si>
    <t>2021 
[note 21]</t>
  </si>
  <si>
    <t>2024 
[note 22]</t>
  </si>
  <si>
    <t>2024
[note 22]</t>
  </si>
  <si>
    <t>Note</t>
  </si>
  <si>
    <t>This worksheet contains one table and refers to notes throughout the chapter 10 supplementary tables.</t>
  </si>
  <si>
    <t xml:space="preserve">Adults are those offenders aged 18 and over and over, whilst children are aged under 18 </t>
  </si>
  <si>
    <t>2024 [note 22]</t>
  </si>
  <si>
    <t>Arrests made in England and Wales, by age group, years ending March 2014 to 2024</t>
  </si>
  <si>
    <t>Proven reoffending by age group, years ending March 2013 to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</si>
</sst>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 &quot;#,##0&quot; &quot;;&quot;-&quot;#,##0&quot; &quot;;&quot; -&quot;#&quot; &quot;;&quot; &quot;@&quot; &quot;"/>
    <numFmt numFmtId="165" formatCode="0.0%"/>
    <numFmt numFmtId="166" formatCode="#,##0.0"/>
    <numFmt numFmtId="167" formatCode="0.0"/>
    <numFmt numFmtId="168" formatCode="0&quot; &quot;"/>
    <numFmt numFmtId="169" formatCode="&quot; &quot;#,##0.00&quot; &quot;;&quot;-&quot;#,##0.00&quot; &quot;;&quot; -&quot;#&quot; &quot;;&quot; &quot;@&quot; &quot;"/>
    <numFmt numFmtId="170" formatCode="&quot; &quot;#,##0.00&quot; &quot;;&quot;-&quot;#,##0.00&quot; &quot;;&quot; -&quot;00&quot; &quot;;&quot; &quot;@&quot; &quot;"/>
    <numFmt numFmtId="171" formatCode="&quot; &quot;[$€-809]#,##0.00&quot; &quot;;&quot;-&quot;[$€-809]#,##0.00&quot; &quot;;&quot; &quot;[$€-809]&quot;-&quot;#&quot; &quot;"/>
    <numFmt numFmtId="172" formatCode="#,##0.00&quot; &quot;;[Red]&quot;-&quot;#,##0.00&quot; &quot;"/>
  </numFmts>
  <fonts count="44">
    <font>
      <sz val="10"/>
      <color rgb="FF000000"/>
      <name val="Arial"/>
      <family val="2"/>
    </font>
    <font>
      <sz val="10"/>
      <color rgb="FF000000"/>
      <name val="Arial"/>
      <family val="2"/>
    </font>
    <font>
      <sz val="11"/>
      <color rgb="FF000000"/>
      <name val="Calibri"/>
      <family val="2"/>
    </font>
    <font>
      <sz val="11"/>
      <color rgb="FFFFFFFF"/>
      <name val="Calibri"/>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sz val="11"/>
      <color rgb="FF008000"/>
      <name val="Calibri"/>
      <family val="2"/>
    </font>
    <font>
      <b/>
      <sz val="15"/>
      <color rgb="FF003366"/>
      <name val="Calibri"/>
      <family val="2"/>
    </font>
    <font>
      <b/>
      <sz val="13"/>
      <color rgb="FF003366"/>
      <name val="Calibri"/>
      <family val="2"/>
    </font>
    <font>
      <b/>
      <sz val="11"/>
      <color rgb="FF003366"/>
      <name val="Calibri"/>
      <family val="2"/>
    </font>
    <font>
      <u/>
      <sz val="10"/>
      <color rgb="FF0000FF"/>
      <name val="Arial"/>
      <family val="2"/>
    </font>
    <font>
      <u/>
      <sz val="10"/>
      <color rgb="FF0066CC"/>
      <name val="Arial"/>
      <family val="2"/>
    </font>
    <font>
      <u/>
      <sz val="10"/>
      <color rgb="FF0563C1"/>
      <name val="Arial"/>
      <family val="2"/>
    </font>
    <font>
      <u/>
      <sz val="12"/>
      <color rgb="FF0000FF"/>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sz val="12"/>
      <color rgb="FF000000"/>
      <name val="Arial"/>
      <family val="2"/>
    </font>
    <font>
      <sz val="10"/>
      <color rgb="FF000000"/>
      <name val="Courier"/>
      <family val="3"/>
    </font>
    <font>
      <b/>
      <sz val="11"/>
      <color rgb="FF333333"/>
      <name val="Calibri"/>
      <family val="2"/>
    </font>
    <font>
      <b/>
      <sz val="14"/>
      <color rgb="FF000000"/>
      <name val="Arial"/>
      <family val="2"/>
    </font>
    <font>
      <b/>
      <sz val="18"/>
      <color rgb="FF003366"/>
      <name val="Cambria"/>
      <family val="1"/>
    </font>
    <font>
      <b/>
      <sz val="11"/>
      <color rgb="FF000000"/>
      <name val="Calibri"/>
      <family val="2"/>
    </font>
    <font>
      <sz val="11"/>
      <color rgb="FFFF0000"/>
      <name val="Calibri"/>
      <family val="2"/>
    </font>
    <font>
      <sz val="12"/>
      <color rgb="FFFF0000"/>
      <name val="Arial"/>
      <family val="2"/>
    </font>
    <font>
      <b/>
      <sz val="10"/>
      <color rgb="FFFF0000"/>
      <name val="Arial"/>
      <family val="2"/>
    </font>
    <font>
      <b/>
      <sz val="11"/>
      <color rgb="FF000000"/>
      <name val="Arial"/>
      <family val="2"/>
    </font>
    <font>
      <u/>
      <sz val="10"/>
      <color rgb="FF000000"/>
      <name val="Arial"/>
      <family val="2"/>
    </font>
    <font>
      <b/>
      <sz val="12"/>
      <color rgb="FFFF0000"/>
      <name val="Arial"/>
      <family val="2"/>
    </font>
    <font>
      <sz val="10"/>
      <color rgb="FFFF0000"/>
      <name val="Arial"/>
      <family val="2"/>
    </font>
    <font>
      <sz val="8"/>
      <color rgb="FFFF0000"/>
      <name val="Arial"/>
      <family val="2"/>
    </font>
    <font>
      <b/>
      <sz val="10"/>
      <color rgb="FF000000"/>
      <name val="Arial"/>
      <family val="2"/>
    </font>
    <font>
      <sz val="11"/>
      <color rgb="FF000000"/>
      <name val="Arial"/>
      <family val="2"/>
    </font>
    <font>
      <sz val="8"/>
      <name val="Arial"/>
      <family val="2"/>
    </font>
  </fonts>
  <fills count="29">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FFFF99"/>
        <bgColor rgb="FFFFFF99"/>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s>
  <borders count="30">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style="thin">
        <color rgb="FF000000"/>
      </top>
      <bottom style="thin">
        <color rgb="FF000000"/>
      </bottom>
      <diagonal/>
    </border>
    <border>
      <left style="thin">
        <color rgb="FF999999"/>
      </left>
      <right/>
      <top style="thin">
        <color rgb="FF000000"/>
      </top>
      <bottom style="thin">
        <color rgb="FF000000"/>
      </bottom>
      <diagonal/>
    </border>
    <border>
      <left/>
      <right/>
      <top style="thin">
        <color rgb="FF000000"/>
      </top>
      <bottom/>
      <diagonal/>
    </border>
    <border>
      <left style="thin">
        <color rgb="FF999999"/>
      </left>
      <right/>
      <top style="thin">
        <color rgb="FF000000"/>
      </top>
      <bottom/>
      <diagonal/>
    </border>
    <border>
      <left style="thin">
        <color rgb="FF999999"/>
      </left>
      <right/>
      <top/>
      <bottom/>
      <diagonal/>
    </border>
    <border>
      <left/>
      <right/>
      <top/>
      <bottom style="thin">
        <color rgb="FF000000"/>
      </bottom>
      <diagonal/>
    </border>
    <border>
      <left style="thin">
        <color rgb="FF999999"/>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auto="1"/>
      </top>
      <bottom/>
      <diagonal/>
    </border>
    <border>
      <left/>
      <right/>
      <top/>
      <bottom style="dashed">
        <color auto="1"/>
      </bottom>
      <diagonal/>
    </border>
    <border>
      <left/>
      <right/>
      <top style="dashed">
        <color auto="1"/>
      </top>
      <bottom style="thin">
        <color auto="1"/>
      </bottom>
      <diagonal/>
    </border>
    <border>
      <left/>
      <right/>
      <top/>
      <bottom style="dashed">
        <color rgb="FF000000"/>
      </bottom>
      <diagonal/>
    </border>
    <border>
      <left/>
      <right/>
      <top style="dashed">
        <color rgb="FF000000"/>
      </top>
      <bottom style="thin">
        <color rgb="FF000000"/>
      </bottom>
      <diagonal/>
    </border>
    <border>
      <left/>
      <right/>
      <top/>
      <bottom style="thin">
        <color auto="1"/>
      </bottom>
      <diagonal/>
    </border>
    <border>
      <left style="thin">
        <color rgb="FF000000"/>
      </left>
      <right/>
      <top/>
      <bottom style="thin">
        <color auto="1"/>
      </bottom>
      <diagonal/>
    </border>
  </borders>
  <cellStyleXfs count="127">
    <xf numFmtId="0" fontId="0" fillId="0" borderId="0"/>
    <xf numFmtId="169" fontId="1" fillId="0" borderId="0" applyFont="0" applyFill="0" applyBorder="0" applyAlignment="0" applyProtection="0"/>
    <xf numFmtId="9" fontId="1" fillId="0" borderId="0" applyFont="0" applyFill="0" applyBorder="0" applyAlignment="0" applyProtection="0"/>
    <xf numFmtId="0" fontId="30" fillId="0" borderId="0" applyNumberFormat="0" applyBorder="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8" fillId="4" borderId="0" applyNumberFormat="0" applyBorder="0" applyAlignment="0" applyProtection="0"/>
    <xf numFmtId="0" fontId="4" fillId="3" borderId="0" applyNumberFormat="0" applyBorder="0" applyAlignment="0" applyProtection="0"/>
    <xf numFmtId="0" fontId="26" fillId="24" borderId="0" applyNumberFormat="0" applyBorder="0" applyAlignment="0" applyProtection="0"/>
    <xf numFmtId="0" fontId="24" fillId="7" borderId="1" applyNumberFormat="0" applyAlignment="0" applyProtection="0"/>
    <xf numFmtId="0" fontId="29" fillId="20" borderId="8" applyNumberFormat="0" applyAlignment="0" applyProtection="0"/>
    <xf numFmtId="0" fontId="5" fillId="20" borderId="1" applyNumberFormat="0" applyAlignment="0" applyProtection="0"/>
    <xf numFmtId="0" fontId="25" fillId="0" borderId="6" applyNumberFormat="0" applyFill="0" applyAlignment="0" applyProtection="0"/>
    <xf numFmtId="0" fontId="6" fillId="21" borderId="2" applyNumberFormat="0" applyAlignment="0" applyProtection="0"/>
    <xf numFmtId="0" fontId="33" fillId="0" borderId="0" applyNumberFormat="0" applyFill="0" applyBorder="0" applyAlignment="0" applyProtection="0"/>
    <xf numFmtId="0" fontId="1" fillId="28" borderId="7" applyNumberFormat="0" applyFont="0" applyAlignment="0" applyProtection="0"/>
    <xf numFmtId="0" fontId="7" fillId="0" borderId="0" applyNumberFormat="0" applyFill="0" applyBorder="0" applyAlignment="0" applyProtection="0"/>
    <xf numFmtId="0" fontId="32" fillId="0" borderId="9" applyNumberFormat="0" applyFill="0" applyAlignment="0" applyProtection="0"/>
    <xf numFmtId="0" fontId="3" fillId="16" borderId="0" applyNumberFormat="0" applyBorder="0" applyAlignment="0" applyProtection="0"/>
    <xf numFmtId="0" fontId="2" fillId="2" borderId="0" applyNumberFormat="0" applyBorder="0" applyAlignment="0" applyProtection="0"/>
    <xf numFmtId="0" fontId="2" fillId="8" borderId="0" applyNumberFormat="0" applyBorder="0" applyAlignment="0" applyProtection="0"/>
    <xf numFmtId="0" fontId="3" fillId="12" borderId="0" applyNumberFormat="0" applyBorder="0" applyAlignment="0" applyProtection="0"/>
    <xf numFmtId="0" fontId="3" fillId="17"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3" fillId="9" borderId="0" applyNumberFormat="0" applyBorder="0" applyAlignment="0" applyProtection="0"/>
    <xf numFmtId="0" fontId="3" fillId="18"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2" fillId="7" borderId="0" applyNumberFormat="0" applyBorder="0" applyAlignment="0" applyProtection="0"/>
    <xf numFmtId="0" fontId="2" fillId="11" borderId="0" applyNumberFormat="0" applyBorder="0" applyAlignment="0" applyProtection="0"/>
    <xf numFmtId="0" fontId="3" fillId="15" borderId="0" applyNumberFormat="0" applyBorder="0" applyAlignment="0" applyProtection="0"/>
    <xf numFmtId="169" fontId="1" fillId="0" borderId="0" applyFont="0" applyFill="0" applyBorder="0" applyAlignment="0" applyProtection="0"/>
    <xf numFmtId="169" fontId="1" fillId="0" borderId="0" applyFont="0" applyFill="0" applyBorder="0" applyAlignment="0" applyProtection="0"/>
    <xf numFmtId="170" fontId="1" fillId="0" borderId="0" applyFont="0" applyFill="0" applyBorder="0" applyAlignment="0" applyProtection="0"/>
    <xf numFmtId="169" fontId="1" fillId="0" borderId="0" applyFont="0" applyFill="0" applyBorder="0" applyAlignment="0" applyProtection="0"/>
    <xf numFmtId="170" fontId="1" fillId="0" borderId="0" applyFont="0" applyFill="0" applyBorder="0" applyAlignment="0" applyProtection="0"/>
    <xf numFmtId="169" fontId="1" fillId="0" borderId="0" applyFont="0" applyFill="0" applyBorder="0" applyAlignment="0" applyProtection="0"/>
    <xf numFmtId="171" fontId="1" fillId="0" borderId="0" applyFon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6" fillId="0" borderId="0" applyNumberFormat="0" applyBorder="0" applyProtection="0">
      <alignment horizontal="left"/>
    </xf>
    <xf numFmtId="4" fontId="17" fillId="22" borderId="0" applyBorder="0" applyProtection="0"/>
    <xf numFmtId="4" fontId="17" fillId="23" borderId="0" applyBorder="0" applyProtection="0"/>
    <xf numFmtId="4" fontId="16" fillId="24" borderId="0" applyBorder="0" applyProtection="0"/>
    <xf numFmtId="0" fontId="17" fillId="25" borderId="0" applyNumberFormat="0" applyBorder="0" applyProtection="0">
      <alignment horizontal="left"/>
    </xf>
    <xf numFmtId="0" fontId="18" fillId="26" borderId="0" applyNumberFormat="0" applyBorder="0" applyProtection="0"/>
    <xf numFmtId="0" fontId="19" fillId="26" borderId="0" applyNumberFormat="0" applyBorder="0" applyProtection="0"/>
    <xf numFmtId="172" fontId="16" fillId="0" borderId="0" applyBorder="0" applyProtection="0">
      <alignment horizontal="right"/>
    </xf>
    <xf numFmtId="0" fontId="20" fillId="27" borderId="0" applyNumberFormat="0" applyBorder="0" applyProtection="0">
      <alignment horizontal="left"/>
    </xf>
    <xf numFmtId="0" fontId="20" fillId="25" borderId="0" applyNumberFormat="0" applyBorder="0" applyProtection="0">
      <alignment horizontal="left"/>
    </xf>
    <xf numFmtId="0" fontId="21" fillId="0" borderId="0" applyNumberFormat="0" applyBorder="0" applyProtection="0">
      <alignment horizontal="left"/>
    </xf>
    <xf numFmtId="0" fontId="16" fillId="0" borderId="0" applyNumberFormat="0" applyBorder="0" applyProtection="0">
      <alignment horizontal="left"/>
    </xf>
    <xf numFmtId="0" fontId="22" fillId="0" borderId="0" applyNumberFormat="0" applyBorder="0" applyProtection="0"/>
    <xf numFmtId="0" fontId="23" fillId="0" borderId="0" applyNumberFormat="0" applyBorder="0" applyProtection="0">
      <alignment horizontal="left"/>
    </xf>
    <xf numFmtId="0" fontId="21" fillId="0" borderId="0" applyNumberFormat="0" applyBorder="0" applyProtection="0"/>
    <xf numFmtId="0" fontId="21" fillId="0" borderId="0" applyNumberForma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Border="0" applyProtection="0"/>
    <xf numFmtId="0" fontId="27" fillId="0" borderId="0" applyNumberFormat="0" applyBorder="0" applyProtection="0"/>
    <xf numFmtId="0" fontId="2"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27" fillId="0" borderId="0" applyNumberFormat="0" applyBorder="0" applyProtection="0"/>
    <xf numFmtId="0" fontId="27" fillId="0" borderId="0" applyNumberFormat="0" applyBorder="0" applyProtection="0"/>
    <xf numFmtId="0" fontId="1" fillId="0" borderId="0" applyNumberFormat="0" applyFont="0" applyBorder="0" applyProtection="0"/>
    <xf numFmtId="0" fontId="27"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27"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7"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Border="0" applyProtection="0"/>
    <xf numFmtId="0" fontId="27" fillId="0" borderId="0" applyNumberFormat="0" applyBorder="0" applyProtection="0"/>
    <xf numFmtId="0" fontId="27" fillId="0" borderId="0" applyNumberFormat="0" applyBorder="0" applyProtection="0"/>
    <xf numFmtId="168" fontId="28" fillId="0" borderId="0" applyBorder="0" applyProtection="0"/>
    <xf numFmtId="0" fontId="1" fillId="0" borderId="0" applyNumberFormat="0" applyFont="0" applyBorder="0" applyProtection="0"/>
    <xf numFmtId="0" fontId="1" fillId="0" borderId="0" applyNumberFormat="0" applyFont="0" applyBorder="0" applyProtection="0"/>
    <xf numFmtId="0" fontId="1" fillId="0" borderId="0" applyNumberFormat="0" applyFont="0" applyBorder="0" applyProtection="0"/>
    <xf numFmtId="0" fontId="1" fillId="28" borderId="7"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applyNumberFormat="0" applyFont="0" applyBorder="0" applyProtection="0"/>
    <xf numFmtId="0" fontId="22" fillId="0" borderId="0" applyNumberFormat="0" applyBorder="0" applyProtection="0">
      <alignment horizontal="left" vertical="top"/>
    </xf>
    <xf numFmtId="0" fontId="31" fillId="0" borderId="0" applyNumberFormat="0" applyFill="0" applyBorder="0" applyAlignment="0" applyProtection="0"/>
  </cellStyleXfs>
  <cellXfs count="200">
    <xf numFmtId="0" fontId="0" fillId="0" borderId="0" xfId="0"/>
    <xf numFmtId="0" fontId="22" fillId="0" borderId="0" xfId="107" applyFont="1" applyProtection="1"/>
    <xf numFmtId="0" fontId="27" fillId="0" borderId="0" xfId="107" applyProtection="1"/>
    <xf numFmtId="0" fontId="34" fillId="0" borderId="0" xfId="107" applyFont="1" applyProtection="1"/>
    <xf numFmtId="0" fontId="22" fillId="0" borderId="0" xfId="107" applyFont="1" applyAlignment="1" applyProtection="1">
      <alignment horizontal="left"/>
    </xf>
    <xf numFmtId="0" fontId="35" fillId="0" borderId="0" xfId="107" applyFont="1" applyAlignment="1" applyProtection="1">
      <alignment horizontal="center"/>
    </xf>
    <xf numFmtId="0" fontId="36" fillId="0" borderId="0" xfId="107" applyFont="1" applyAlignment="1" applyProtection="1">
      <alignment horizontal="left"/>
    </xf>
    <xf numFmtId="0" fontId="37" fillId="0" borderId="0" xfId="51" applyFont="1" applyFill="1" applyAlignment="1"/>
    <xf numFmtId="0" fontId="36" fillId="0" borderId="0" xfId="107" applyFont="1" applyProtection="1"/>
    <xf numFmtId="0" fontId="38" fillId="0" borderId="0" xfId="107" applyFont="1" applyProtection="1"/>
    <xf numFmtId="0" fontId="39" fillId="0" borderId="0" xfId="107" applyFont="1" applyProtection="1"/>
    <xf numFmtId="0" fontId="0" fillId="0" borderId="0" xfId="107" applyFont="1" applyProtection="1"/>
    <xf numFmtId="0" fontId="0" fillId="0" borderId="0" xfId="111" applyFont="1" applyAlignment="1" applyProtection="1">
      <alignment wrapText="1"/>
    </xf>
    <xf numFmtId="3" fontId="40" fillId="0" borderId="0" xfId="107" applyNumberFormat="1" applyFont="1" applyAlignment="1" applyProtection="1">
      <alignment horizontal="right"/>
    </xf>
    <xf numFmtId="0" fontId="0" fillId="0" borderId="0" xfId="110" applyFont="1" applyProtection="1"/>
    <xf numFmtId="0" fontId="0" fillId="0" borderId="0" xfId="0" applyAlignment="1">
      <alignment horizontal="left" vertical="center"/>
    </xf>
    <xf numFmtId="0" fontId="22" fillId="0" borderId="0" xfId="0" applyFont="1" applyAlignment="1">
      <alignment horizontal="left" vertical="top"/>
    </xf>
    <xf numFmtId="0" fontId="0" fillId="0" borderId="0" xfId="0" applyAlignment="1">
      <alignment wrapText="1"/>
    </xf>
    <xf numFmtId="0" fontId="39" fillId="0" borderId="0" xfId="0" applyFont="1"/>
    <xf numFmtId="0" fontId="27" fillId="0" borderId="0" xfId="0" applyFont="1"/>
    <xf numFmtId="0" fontId="22" fillId="0" borderId="0" xfId="0" applyFont="1" applyAlignment="1">
      <alignment horizontal="left" vertical="top" wrapText="1"/>
    </xf>
    <xf numFmtId="0" fontId="0" fillId="0" borderId="0" xfId="0" applyAlignment="1">
      <alignment horizontal="center" vertical="center"/>
    </xf>
    <xf numFmtId="0" fontId="0" fillId="0" borderId="0" xfId="0" applyAlignment="1">
      <alignment horizontal="left" vertical="top" wrapText="1"/>
    </xf>
    <xf numFmtId="0" fontId="39" fillId="0" borderId="0" xfId="0" applyFont="1" applyAlignment="1">
      <alignment horizontal="center" vertical="center"/>
    </xf>
    <xf numFmtId="0" fontId="39" fillId="0" borderId="0" xfId="0" applyFont="1" applyAlignment="1">
      <alignment wrapText="1"/>
    </xf>
    <xf numFmtId="0" fontId="41" fillId="0" borderId="10" xfId="0" applyFont="1" applyBorder="1" applyAlignment="1">
      <alignment vertical="center" wrapText="1"/>
    </xf>
    <xf numFmtId="0" fontId="41" fillId="0" borderId="11" xfId="0" applyFont="1" applyBorder="1" applyAlignment="1">
      <alignment vertical="center"/>
    </xf>
    <xf numFmtId="0" fontId="41" fillId="0" borderId="10" xfId="0" applyFont="1" applyBorder="1" applyAlignment="1">
      <alignment horizontal="right" vertical="center"/>
    </xf>
    <xf numFmtId="3" fontId="41" fillId="0" borderId="10" xfId="0" applyNumberFormat="1" applyFont="1" applyBorder="1" applyAlignment="1">
      <alignment horizontal="right" vertical="center" wrapText="1"/>
    </xf>
    <xf numFmtId="0" fontId="0" fillId="0" borderId="12" xfId="0" applyBorder="1"/>
    <xf numFmtId="0" fontId="0" fillId="0" borderId="13" xfId="0" applyBorder="1"/>
    <xf numFmtId="3" fontId="0" fillId="0" borderId="12" xfId="0" applyNumberFormat="1" applyBorder="1"/>
    <xf numFmtId="0" fontId="0" fillId="0" borderId="14" xfId="0" applyBorder="1"/>
    <xf numFmtId="3" fontId="0" fillId="0" borderId="0" xfId="0" applyNumberFormat="1"/>
    <xf numFmtId="0" fontId="41" fillId="0" borderId="15" xfId="0" applyFont="1" applyBorder="1"/>
    <xf numFmtId="0" fontId="41" fillId="0" borderId="16" xfId="0" applyFont="1" applyBorder="1"/>
    <xf numFmtId="3" fontId="41" fillId="0" borderId="15" xfId="0" applyNumberFormat="1" applyFont="1" applyBorder="1"/>
    <xf numFmtId="3" fontId="41" fillId="0" borderId="16" xfId="0" applyNumberFormat="1" applyFont="1" applyBorder="1"/>
    <xf numFmtId="9" fontId="0" fillId="0" borderId="12" xfId="0" applyNumberFormat="1" applyBorder="1"/>
    <xf numFmtId="167" fontId="1" fillId="0" borderId="0" xfId="2" applyNumberFormat="1" applyFill="1" applyAlignment="1">
      <alignment horizontal="right" vertical="center"/>
    </xf>
    <xf numFmtId="9" fontId="0" fillId="0" borderId="0" xfId="0" applyNumberFormat="1"/>
    <xf numFmtId="9" fontId="41" fillId="0" borderId="15" xfId="0" applyNumberFormat="1" applyFont="1" applyBorder="1"/>
    <xf numFmtId="167" fontId="41" fillId="0" borderId="15" xfId="2" applyNumberFormat="1" applyFont="1" applyFill="1" applyBorder="1" applyAlignment="1">
      <alignment horizontal="right" vertical="center"/>
    </xf>
    <xf numFmtId="0" fontId="41" fillId="0" borderId="17" xfId="0" applyFont="1" applyBorder="1" applyAlignment="1">
      <alignment vertical="center"/>
    </xf>
    <xf numFmtId="0" fontId="41" fillId="0" borderId="10" xfId="0" applyFont="1" applyBorder="1" applyAlignment="1">
      <alignment horizontal="right" vertical="center" wrapText="1"/>
    </xf>
    <xf numFmtId="0" fontId="41" fillId="0" borderId="18" xfId="0" applyFont="1" applyBorder="1" applyAlignment="1">
      <alignment horizontal="right" vertical="center" wrapText="1"/>
    </xf>
    <xf numFmtId="0" fontId="0" fillId="0" borderId="19" xfId="0" applyBorder="1"/>
    <xf numFmtId="9" fontId="1" fillId="0" borderId="20" xfId="2" applyBorder="1"/>
    <xf numFmtId="9" fontId="1" fillId="0" borderId="0" xfId="2"/>
    <xf numFmtId="0" fontId="41" fillId="0" borderId="21" xfId="0" applyFont="1" applyBorder="1"/>
    <xf numFmtId="9" fontId="41" fillId="0" borderId="22" xfId="2" applyFont="1" applyBorder="1"/>
    <xf numFmtId="9" fontId="41" fillId="0" borderId="15" xfId="2" applyFont="1" applyBorder="1"/>
    <xf numFmtId="0" fontId="0" fillId="0" borderId="0" xfId="0" applyAlignment="1">
      <alignment horizontal="right" vertical="center" wrapText="1"/>
    </xf>
    <xf numFmtId="0" fontId="0" fillId="0" borderId="0" xfId="0" applyAlignment="1">
      <alignment horizontal="right" vertical="center"/>
    </xf>
    <xf numFmtId="3" fontId="41" fillId="0" borderId="15" xfId="0" applyNumberFormat="1" applyFont="1" applyBorder="1" applyAlignment="1">
      <alignment vertical="center" wrapText="1"/>
    </xf>
    <xf numFmtId="0" fontId="41" fillId="0" borderId="15" xfId="0" applyFont="1" applyBorder="1" applyAlignment="1">
      <alignment horizontal="left" vertical="center" wrapText="1"/>
    </xf>
    <xf numFmtId="0" fontId="41" fillId="0" borderId="15" xfId="0" applyFont="1" applyBorder="1" applyAlignment="1">
      <alignment horizontal="right" vertical="center"/>
    </xf>
    <xf numFmtId="3" fontId="41" fillId="0" borderId="15" xfId="0" applyNumberFormat="1" applyFont="1" applyBorder="1" applyAlignment="1">
      <alignment horizontal="right" vertical="center" wrapText="1"/>
    </xf>
    <xf numFmtId="9" fontId="1" fillId="0" borderId="0" xfId="2" applyFill="1" applyAlignment="1">
      <alignment horizontal="right" vertical="center"/>
    </xf>
    <xf numFmtId="9" fontId="1" fillId="0" borderId="0" xfId="2" applyAlignment="1">
      <alignment horizontal="right" vertical="center"/>
    </xf>
    <xf numFmtId="165" fontId="1" fillId="0" borderId="0" xfId="2" applyNumberFormat="1" applyAlignment="1">
      <alignment horizontal="right" vertical="center"/>
    </xf>
    <xf numFmtId="0" fontId="22" fillId="0" borderId="0" xfId="125">
      <alignment horizontal="left" vertical="top"/>
    </xf>
    <xf numFmtId="168" fontId="27" fillId="0" borderId="0" xfId="109" applyFont="1" applyAlignment="1" applyProtection="1">
      <alignment vertical="center"/>
      <protection locked="0"/>
    </xf>
    <xf numFmtId="168" fontId="41" fillId="0" borderId="15" xfId="109" applyFont="1" applyBorder="1" applyAlignment="1" applyProtection="1">
      <alignment horizontal="right" vertical="center"/>
    </xf>
    <xf numFmtId="3" fontId="41" fillId="0" borderId="15" xfId="0" applyNumberFormat="1" applyFont="1" applyBorder="1" applyAlignment="1">
      <alignment horizontal="right" vertical="center"/>
    </xf>
    <xf numFmtId="0" fontId="0" fillId="0" borderId="15" xfId="0" applyBorder="1" applyAlignment="1">
      <alignment horizontal="right" vertical="center"/>
    </xf>
    <xf numFmtId="168" fontId="41" fillId="0" borderId="10" xfId="109" applyFont="1" applyBorder="1" applyAlignment="1" applyProtection="1">
      <alignment horizontal="left" vertical="center" wrapText="1"/>
      <protection locked="0"/>
    </xf>
    <xf numFmtId="0" fontId="41" fillId="0" borderId="15" xfId="0" applyFont="1" applyBorder="1" applyAlignment="1">
      <alignment horizontal="right" vertical="center" wrapText="1"/>
    </xf>
    <xf numFmtId="0" fontId="0" fillId="0" borderId="0" xfId="107" applyFont="1" applyAlignment="1" applyProtection="1">
      <alignment horizontal="left" vertical="center"/>
    </xf>
    <xf numFmtId="3" fontId="0" fillId="0" borderId="0" xfId="75" applyNumberFormat="1" applyFont="1" applyAlignment="1">
      <alignment horizontal="right" vertical="center"/>
    </xf>
    <xf numFmtId="0" fontId="41" fillId="0" borderId="0" xfId="107" applyFont="1" applyAlignment="1" applyProtection="1">
      <alignment horizontal="left" vertical="center"/>
    </xf>
    <xf numFmtId="3" fontId="41" fillId="0" borderId="0" xfId="75" applyNumberFormat="1" applyFont="1" applyAlignment="1">
      <alignment horizontal="right" vertical="center"/>
    </xf>
    <xf numFmtId="0" fontId="41" fillId="0" borderId="15" xfId="107" applyFont="1" applyBorder="1" applyAlignment="1" applyProtection="1">
      <alignment horizontal="left" vertical="center"/>
    </xf>
    <xf numFmtId="9" fontId="41" fillId="0" borderId="15" xfId="2" applyFont="1" applyBorder="1" applyAlignment="1">
      <alignment horizontal="right" vertical="center"/>
    </xf>
    <xf numFmtId="0" fontId="0" fillId="0" borderId="0" xfId="107" applyFont="1" applyAlignment="1" applyProtection="1">
      <alignment horizontal="right" vertical="center"/>
    </xf>
    <xf numFmtId="0" fontId="22" fillId="0" borderId="0" xfId="0" applyFont="1"/>
    <xf numFmtId="0" fontId="42" fillId="0" borderId="0" xfId="92" applyFont="1" applyProtection="1"/>
    <xf numFmtId="0" fontId="0" fillId="0" borderId="20" xfId="0" applyBorder="1" applyAlignment="1">
      <alignment horizontal="right" vertical="center" wrapText="1"/>
    </xf>
    <xf numFmtId="3" fontId="0" fillId="0" borderId="20" xfId="0" applyNumberFormat="1" applyBorder="1" applyAlignment="1">
      <alignment horizontal="right" vertical="center"/>
    </xf>
    <xf numFmtId="3" fontId="41" fillId="0" borderId="20" xfId="0" applyNumberFormat="1" applyFont="1" applyBorder="1" applyAlignment="1">
      <alignment horizontal="right" vertical="center"/>
    </xf>
    <xf numFmtId="0" fontId="32" fillId="0" borderId="0" xfId="0" applyFont="1"/>
    <xf numFmtId="0" fontId="36" fillId="0" borderId="0" xfId="0" applyFont="1" applyAlignment="1">
      <alignment vertical="top"/>
    </xf>
    <xf numFmtId="0" fontId="42" fillId="0" borderId="0" xfId="0" applyFont="1" applyAlignment="1">
      <alignment vertical="top"/>
    </xf>
    <xf numFmtId="0" fontId="42" fillId="0" borderId="0" xfId="0" applyFont="1"/>
    <xf numFmtId="0" fontId="22" fillId="0" borderId="0" xfId="108" applyFont="1" applyProtection="1"/>
    <xf numFmtId="0" fontId="42" fillId="0" borderId="0" xfId="0" applyFont="1" applyAlignment="1">
      <alignment horizontal="right" vertical="center"/>
    </xf>
    <xf numFmtId="0" fontId="27" fillId="0" borderId="0" xfId="92" applyProtection="1"/>
    <xf numFmtId="0" fontId="41" fillId="0" borderId="15" xfId="92" applyFont="1" applyBorder="1" applyAlignment="1" applyProtection="1">
      <alignment horizontal="left" vertical="center"/>
    </xf>
    <xf numFmtId="3" fontId="0" fillId="0" borderId="0" xfId="0" applyNumberFormat="1" applyAlignment="1">
      <alignment horizontal="right" vertical="center"/>
    </xf>
    <xf numFmtId="166" fontId="0" fillId="0" borderId="0" xfId="0" applyNumberFormat="1" applyAlignment="1">
      <alignment horizontal="right" vertical="center"/>
    </xf>
    <xf numFmtId="0" fontId="41" fillId="0" borderId="15" xfId="0" applyFont="1" applyBorder="1" applyAlignment="1">
      <alignment horizontal="left" vertical="center"/>
    </xf>
    <xf numFmtId="9" fontId="0" fillId="0" borderId="0" xfId="2" applyFont="1"/>
    <xf numFmtId="0" fontId="0" fillId="0" borderId="15" xfId="0" applyBorder="1" applyAlignment="1">
      <alignment horizontal="left" vertical="center"/>
    </xf>
    <xf numFmtId="0" fontId="0" fillId="0" borderId="0" xfId="107" applyFont="1" applyAlignment="1" applyProtection="1">
      <alignment wrapText="1"/>
    </xf>
    <xf numFmtId="0" fontId="39" fillId="0" borderId="0" xfId="107" applyFont="1" applyAlignment="1" applyProtection="1">
      <alignment wrapText="1"/>
    </xf>
    <xf numFmtId="0" fontId="27" fillId="0" borderId="0" xfId="125" applyFont="1">
      <alignment horizontal="left" vertical="top"/>
    </xf>
    <xf numFmtId="0" fontId="27" fillId="0" borderId="0" xfId="108" applyProtection="1"/>
    <xf numFmtId="0" fontId="41" fillId="0" borderId="0" xfId="108" applyFont="1" applyAlignment="1" applyProtection="1">
      <alignment horizontal="right" vertical="center"/>
    </xf>
    <xf numFmtId="0" fontId="41" fillId="0" borderId="0" xfId="0" applyFont="1" applyAlignment="1">
      <alignment horizontal="right" vertical="center"/>
    </xf>
    <xf numFmtId="0" fontId="35" fillId="0" borderId="0" xfId="107" applyFont="1" applyAlignment="1" applyProtection="1">
      <alignment wrapText="1"/>
    </xf>
    <xf numFmtId="167" fontId="41" fillId="0" borderId="0" xfId="2" applyNumberFormat="1" applyFont="1" applyFill="1" applyAlignment="1">
      <alignment horizontal="right" vertical="center" wrapText="1"/>
    </xf>
    <xf numFmtId="166" fontId="39" fillId="0" borderId="0" xfId="107" applyNumberFormat="1" applyFont="1" applyAlignment="1" applyProtection="1">
      <alignment wrapText="1"/>
    </xf>
    <xf numFmtId="9" fontId="0" fillId="0" borderId="0" xfId="2" applyFont="1" applyFill="1" applyAlignment="1">
      <alignment horizontal="right" vertical="center" wrapText="1"/>
    </xf>
    <xf numFmtId="167" fontId="41" fillId="0" borderId="12" xfId="2" applyNumberFormat="1" applyFont="1" applyFill="1" applyBorder="1" applyAlignment="1">
      <alignment horizontal="right" vertical="center" wrapText="1"/>
    </xf>
    <xf numFmtId="165" fontId="39" fillId="0" borderId="0" xfId="107" applyNumberFormat="1" applyFont="1" applyAlignment="1" applyProtection="1">
      <alignment wrapText="1"/>
    </xf>
    <xf numFmtId="9" fontId="0" fillId="0" borderId="15" xfId="2" applyFont="1" applyFill="1" applyBorder="1" applyAlignment="1">
      <alignment horizontal="right" vertical="center" wrapText="1"/>
    </xf>
    <xf numFmtId="0" fontId="39" fillId="0" borderId="0" xfId="107" applyFont="1" applyAlignment="1" applyProtection="1">
      <alignment horizontal="left" wrapText="1"/>
    </xf>
    <xf numFmtId="4" fontId="39" fillId="0" borderId="0" xfId="107" applyNumberFormat="1" applyFont="1" applyAlignment="1" applyProtection="1">
      <alignment horizontal="right" vertical="center" wrapText="1"/>
    </xf>
    <xf numFmtId="0" fontId="39" fillId="0" borderId="0" xfId="107" applyFont="1" applyAlignment="1" applyProtection="1">
      <alignment horizontal="right" vertical="center" wrapText="1"/>
    </xf>
    <xf numFmtId="2" fontId="0" fillId="0" borderId="0" xfId="0" applyNumberFormat="1" applyAlignment="1">
      <alignment horizontal="right" vertical="center"/>
    </xf>
    <xf numFmtId="1" fontId="41" fillId="0" borderId="15" xfId="0" applyNumberFormat="1" applyFont="1" applyBorder="1" applyAlignment="1">
      <alignment horizontal="right" vertical="center"/>
    </xf>
    <xf numFmtId="2" fontId="41" fillId="0" borderId="15" xfId="0" applyNumberFormat="1" applyFont="1" applyBorder="1" applyAlignment="1">
      <alignment horizontal="right" vertical="center" wrapText="1"/>
    </xf>
    <xf numFmtId="0" fontId="0" fillId="0" borderId="0" xfId="0" applyAlignment="1">
      <alignment horizontal="left"/>
    </xf>
    <xf numFmtId="0" fontId="41" fillId="0" borderId="0" xfId="0" applyFont="1"/>
    <xf numFmtId="0" fontId="27" fillId="0" borderId="0" xfId="81" applyFont="1" applyAlignment="1" applyProtection="1">
      <alignment vertical="center"/>
    </xf>
    <xf numFmtId="0" fontId="41" fillId="0" borderId="0" xfId="81" applyFont="1" applyAlignment="1" applyProtection="1">
      <alignment horizontal="right" vertical="center" wrapText="1"/>
    </xf>
    <xf numFmtId="0" fontId="0" fillId="0" borderId="0" xfId="81" applyFont="1" applyAlignment="1" applyProtection="1">
      <alignment horizontal="right" vertical="center" wrapText="1"/>
    </xf>
    <xf numFmtId="0" fontId="41" fillId="0" borderId="0" xfId="81" applyFont="1" applyAlignment="1" applyProtection="1">
      <alignment horizontal="right" vertical="center"/>
    </xf>
    <xf numFmtId="0" fontId="0" fillId="0" borderId="0" xfId="81" applyFont="1" applyAlignment="1" applyProtection="1">
      <alignment horizontal="right" vertical="center"/>
    </xf>
    <xf numFmtId="0" fontId="41" fillId="0" borderId="10" xfId="81" applyFont="1" applyBorder="1" applyAlignment="1" applyProtection="1">
      <alignment horizontal="left" vertical="center" wrapText="1"/>
    </xf>
    <xf numFmtId="0" fontId="41" fillId="0" borderId="10" xfId="81" applyFont="1" applyBorder="1" applyAlignment="1" applyProtection="1">
      <alignment horizontal="right" vertical="center" wrapText="1"/>
    </xf>
    <xf numFmtId="0" fontId="41" fillId="0" borderId="18" xfId="81" applyFont="1" applyBorder="1" applyAlignment="1" applyProtection="1">
      <alignment horizontal="right" vertical="center" wrapText="1"/>
    </xf>
    <xf numFmtId="0" fontId="0" fillId="0" borderId="0" xfId="81" applyFont="1" applyAlignment="1" applyProtection="1">
      <alignment horizontal="left"/>
    </xf>
    <xf numFmtId="3" fontId="41" fillId="0" borderId="0" xfId="81" applyNumberFormat="1" applyFont="1" applyAlignment="1" applyProtection="1">
      <alignment horizontal="right" vertical="center"/>
    </xf>
    <xf numFmtId="3" fontId="0" fillId="0" borderId="0" xfId="81" applyNumberFormat="1" applyFont="1" applyAlignment="1" applyProtection="1">
      <alignment horizontal="right" vertical="center"/>
    </xf>
    <xf numFmtId="3" fontId="41" fillId="0" borderId="20" xfId="81" applyNumberFormat="1" applyFont="1" applyBorder="1" applyAlignment="1" applyProtection="1">
      <alignment horizontal="right" vertical="center"/>
    </xf>
    <xf numFmtId="9" fontId="0" fillId="0" borderId="0" xfId="2" applyFont="1" applyFill="1" applyAlignment="1">
      <alignment horizontal="right" vertical="center"/>
    </xf>
    <xf numFmtId="0" fontId="0" fillId="0" borderId="0" xfId="81" applyFont="1" applyProtection="1"/>
    <xf numFmtId="9" fontId="0" fillId="0" borderId="0" xfId="81" applyNumberFormat="1" applyFont="1" applyAlignment="1" applyProtection="1">
      <alignment horizontal="right" vertical="center"/>
    </xf>
    <xf numFmtId="1" fontId="0" fillId="0" borderId="0" xfId="81" applyNumberFormat="1" applyFont="1" applyAlignment="1" applyProtection="1">
      <alignment horizontal="right" vertical="center"/>
    </xf>
    <xf numFmtId="0" fontId="41" fillId="0" borderId="0" xfId="107" applyFont="1" applyBorder="1" applyAlignment="1" applyProtection="1">
      <alignment horizontal="right" vertical="center" wrapText="1"/>
    </xf>
    <xf numFmtId="9" fontId="1" fillId="0" borderId="12" xfId="2" applyFill="1" applyBorder="1" applyAlignment="1">
      <alignment horizontal="right" vertical="center"/>
    </xf>
    <xf numFmtId="9" fontId="41" fillId="0" borderId="15" xfId="2" applyFont="1" applyFill="1" applyBorder="1" applyAlignment="1">
      <alignment horizontal="right" vertical="center"/>
    </xf>
    <xf numFmtId="3" fontId="1" fillId="0" borderId="12" xfId="2" applyNumberFormat="1" applyFill="1" applyBorder="1" applyAlignment="1">
      <alignment vertical="center"/>
    </xf>
    <xf numFmtId="0" fontId="0" fillId="0" borderId="12" xfId="0" applyBorder="1" applyAlignment="1">
      <alignment horizontal="left"/>
    </xf>
    <xf numFmtId="164" fontId="1" fillId="0" borderId="12" xfId="1" applyNumberFormat="1" applyBorder="1" applyAlignment="1">
      <alignment horizontal="right" vertical="center"/>
    </xf>
    <xf numFmtId="3" fontId="1" fillId="0" borderId="0" xfId="2" applyNumberFormat="1" applyFill="1" applyBorder="1" applyAlignment="1">
      <alignment vertical="center"/>
    </xf>
    <xf numFmtId="164" fontId="1" fillId="0" borderId="0" xfId="1" applyNumberFormat="1" applyBorder="1" applyAlignment="1">
      <alignment horizontal="right" vertical="center"/>
    </xf>
    <xf numFmtId="9" fontId="1" fillId="0" borderId="0" xfId="2" applyFill="1" applyBorder="1" applyAlignment="1">
      <alignment horizontal="right" vertical="center"/>
    </xf>
    <xf numFmtId="3" fontId="41" fillId="0" borderId="0" xfId="2" applyNumberFormat="1" applyFont="1" applyFill="1" applyBorder="1" applyAlignment="1">
      <alignment vertical="center"/>
    </xf>
    <xf numFmtId="0" fontId="41" fillId="0" borderId="0" xfId="0" applyFont="1" applyAlignment="1">
      <alignment horizontal="left"/>
    </xf>
    <xf numFmtId="164" fontId="41" fillId="0" borderId="0" xfId="1" applyNumberFormat="1" applyFont="1" applyBorder="1" applyAlignment="1">
      <alignment horizontal="right" vertical="center"/>
    </xf>
    <xf numFmtId="9" fontId="41" fillId="0" borderId="0" xfId="2" applyFont="1" applyFill="1" applyBorder="1" applyAlignment="1">
      <alignment horizontal="right" vertical="center"/>
    </xf>
    <xf numFmtId="3" fontId="1" fillId="0" borderId="23" xfId="2" applyNumberFormat="1" applyFill="1" applyBorder="1" applyAlignment="1">
      <alignment vertical="center"/>
    </xf>
    <xf numFmtId="0" fontId="0" fillId="0" borderId="23" xfId="0" applyBorder="1" applyAlignment="1">
      <alignment horizontal="left"/>
    </xf>
    <xf numFmtId="9" fontId="1" fillId="0" borderId="23" xfId="2" applyBorder="1" applyAlignment="1">
      <alignment horizontal="right" vertical="center"/>
    </xf>
    <xf numFmtId="9" fontId="1" fillId="0" borderId="23" xfId="1" applyNumberFormat="1" applyBorder="1" applyAlignment="1">
      <alignment horizontal="right" vertical="center"/>
    </xf>
    <xf numFmtId="167" fontId="1" fillId="0" borderId="23" xfId="2" applyNumberFormat="1" applyFill="1" applyBorder="1" applyAlignment="1">
      <alignment horizontal="right" vertical="center"/>
    </xf>
    <xf numFmtId="3" fontId="1" fillId="0" borderId="24" xfId="2" applyNumberFormat="1" applyFill="1" applyBorder="1" applyAlignment="1">
      <alignment vertical="center"/>
    </xf>
    <xf numFmtId="0" fontId="0" fillId="0" borderId="24" xfId="0" applyBorder="1" applyAlignment="1">
      <alignment horizontal="left"/>
    </xf>
    <xf numFmtId="164" fontId="1" fillId="0" borderId="24" xfId="1" applyNumberFormat="1" applyBorder="1" applyAlignment="1">
      <alignment horizontal="right" vertical="center"/>
    </xf>
    <xf numFmtId="9" fontId="1" fillId="0" borderId="24" xfId="2" applyFill="1" applyBorder="1" applyAlignment="1">
      <alignment horizontal="right" vertical="center"/>
    </xf>
    <xf numFmtId="3" fontId="41" fillId="0" borderId="25" xfId="2" applyNumberFormat="1" applyFont="1" applyFill="1" applyBorder="1" applyAlignment="1">
      <alignment vertical="center"/>
    </xf>
    <xf numFmtId="0" fontId="41" fillId="0" borderId="25" xfId="0" applyFont="1" applyBorder="1" applyAlignment="1">
      <alignment horizontal="left"/>
    </xf>
    <xf numFmtId="164" fontId="41" fillId="0" borderId="25" xfId="0" applyNumberFormat="1" applyFont="1" applyBorder="1" applyAlignment="1">
      <alignment horizontal="right" vertical="center"/>
    </xf>
    <xf numFmtId="9" fontId="41" fillId="0" borderId="25" xfId="2" applyFont="1" applyFill="1" applyBorder="1" applyAlignment="1">
      <alignment horizontal="right" vertical="center"/>
    </xf>
    <xf numFmtId="3" fontId="1" fillId="0" borderId="26" xfId="2" applyNumberFormat="1" applyFill="1" applyBorder="1" applyAlignment="1">
      <alignment vertical="center"/>
    </xf>
    <xf numFmtId="0" fontId="0" fillId="0" borderId="26" xfId="0" applyBorder="1" applyAlignment="1">
      <alignment horizontal="left"/>
    </xf>
    <xf numFmtId="9" fontId="1" fillId="0" borderId="26" xfId="2" applyBorder="1" applyAlignment="1">
      <alignment horizontal="right" vertical="center"/>
    </xf>
    <xf numFmtId="9" fontId="1" fillId="0" borderId="26" xfId="1" applyNumberFormat="1" applyBorder="1" applyAlignment="1">
      <alignment horizontal="right" vertical="center"/>
    </xf>
    <xf numFmtId="167" fontId="1" fillId="0" borderId="26" xfId="2" applyNumberFormat="1" applyFill="1" applyBorder="1" applyAlignment="1">
      <alignment horizontal="right" vertical="center"/>
    </xf>
    <xf numFmtId="3" fontId="41" fillId="0" borderId="27" xfId="2" applyNumberFormat="1" applyFont="1" applyFill="1" applyBorder="1" applyAlignment="1">
      <alignment vertical="center"/>
    </xf>
    <xf numFmtId="0" fontId="41" fillId="0" borderId="27" xfId="0" applyFont="1" applyBorder="1" applyAlignment="1">
      <alignment horizontal="left"/>
    </xf>
    <xf numFmtId="9" fontId="41" fillId="0" borderId="27" xfId="2" applyFont="1" applyBorder="1" applyAlignment="1">
      <alignment horizontal="right" vertical="center"/>
    </xf>
    <xf numFmtId="9" fontId="41" fillId="0" borderId="27" xfId="1" applyNumberFormat="1" applyFont="1" applyBorder="1" applyAlignment="1">
      <alignment horizontal="right" vertical="center"/>
    </xf>
    <xf numFmtId="167" fontId="41" fillId="0" borderId="27" xfId="2" applyNumberFormat="1" applyFont="1" applyFill="1" applyBorder="1" applyAlignment="1">
      <alignment horizontal="right" vertical="center"/>
    </xf>
    <xf numFmtId="0" fontId="41" fillId="0" borderId="15" xfId="112" applyFont="1" applyBorder="1" applyAlignment="1" applyProtection="1">
      <alignment horizontal="left" vertical="center" wrapText="1"/>
    </xf>
    <xf numFmtId="0" fontId="41" fillId="0" borderId="15" xfId="107" applyFont="1" applyBorder="1" applyAlignment="1" applyProtection="1">
      <alignment horizontal="left" vertical="center" wrapText="1"/>
    </xf>
    <xf numFmtId="0" fontId="41" fillId="0" borderId="15" xfId="107" applyFont="1" applyBorder="1" applyAlignment="1" applyProtection="1">
      <alignment horizontal="right" vertical="center" wrapText="1"/>
    </xf>
    <xf numFmtId="0" fontId="41" fillId="0" borderId="15" xfId="112" applyFont="1" applyBorder="1" applyAlignment="1" applyProtection="1">
      <alignment horizontal="right" vertical="center" wrapText="1"/>
    </xf>
    <xf numFmtId="3" fontId="0" fillId="0" borderId="0" xfId="107" applyNumberFormat="1" applyFont="1" applyAlignment="1" applyProtection="1">
      <alignment horizontal="left" vertical="center" wrapText="1"/>
    </xf>
    <xf numFmtId="166" fontId="41" fillId="0" borderId="0" xfId="107" applyNumberFormat="1" applyFont="1" applyAlignment="1" applyProtection="1">
      <alignment horizontal="right" vertical="center" wrapText="1"/>
    </xf>
    <xf numFmtId="4" fontId="0" fillId="0" borderId="0" xfId="107" applyNumberFormat="1" applyFont="1" applyAlignment="1" applyProtection="1">
      <alignment horizontal="right" vertical="center" wrapText="1"/>
    </xf>
    <xf numFmtId="3" fontId="0" fillId="0" borderId="0" xfId="107" applyNumberFormat="1" applyFont="1" applyAlignment="1" applyProtection="1">
      <alignment horizontal="right" vertical="center" wrapText="1"/>
    </xf>
    <xf numFmtId="3" fontId="0" fillId="0" borderId="12" xfId="107" applyNumberFormat="1" applyFont="1" applyBorder="1" applyAlignment="1" applyProtection="1">
      <alignment horizontal="left" vertical="center" wrapText="1"/>
    </xf>
    <xf numFmtId="0" fontId="0" fillId="0" borderId="12" xfId="107" applyFont="1" applyBorder="1" applyAlignment="1" applyProtection="1">
      <alignment horizontal="left" vertical="center"/>
    </xf>
    <xf numFmtId="166" fontId="41" fillId="0" borderId="12" xfId="107" applyNumberFormat="1" applyFont="1" applyBorder="1" applyAlignment="1" applyProtection="1">
      <alignment horizontal="right" vertical="center" wrapText="1"/>
    </xf>
    <xf numFmtId="3" fontId="0" fillId="0" borderId="15" xfId="107" applyNumberFormat="1" applyFont="1" applyBorder="1" applyAlignment="1" applyProtection="1">
      <alignment horizontal="left" vertical="center" wrapText="1"/>
    </xf>
    <xf numFmtId="0" fontId="0" fillId="0" borderId="15" xfId="107" applyFont="1" applyBorder="1" applyAlignment="1" applyProtection="1">
      <alignment horizontal="left" vertical="center"/>
    </xf>
    <xf numFmtId="3" fontId="0" fillId="0" borderId="15" xfId="107" applyNumberFormat="1" applyFont="1" applyBorder="1" applyAlignment="1" applyProtection="1">
      <alignment horizontal="right" vertical="center" wrapText="1"/>
    </xf>
    <xf numFmtId="3" fontId="41" fillId="0" borderId="0" xfId="0" applyNumberFormat="1" applyFont="1" applyAlignment="1">
      <alignment horizontal="right" vertical="center"/>
    </xf>
    <xf numFmtId="0" fontId="41" fillId="0" borderId="0" xfId="92" applyFont="1" applyBorder="1" applyAlignment="1" applyProtection="1">
      <alignment horizontal="left" vertical="center"/>
    </xf>
    <xf numFmtId="0" fontId="41" fillId="0" borderId="0" xfId="0" applyFont="1" applyAlignment="1">
      <alignment horizontal="right" vertical="center" wrapText="1"/>
    </xf>
    <xf numFmtId="0" fontId="0" fillId="0" borderId="0" xfId="0" applyAlignment="1">
      <alignment horizontal="left" vertical="center" wrapText="1"/>
    </xf>
    <xf numFmtId="0" fontId="41" fillId="0" borderId="0" xfId="0" applyFont="1" applyAlignment="1">
      <alignment horizontal="left" vertical="center" wrapText="1"/>
    </xf>
    <xf numFmtId="0" fontId="41" fillId="0" borderId="28" xfId="0" applyFont="1" applyBorder="1" applyAlignment="1">
      <alignment horizontal="left" vertical="center" wrapText="1"/>
    </xf>
    <xf numFmtId="3" fontId="41" fillId="0" borderId="28" xfId="0" applyNumberFormat="1" applyFont="1" applyBorder="1" applyAlignment="1">
      <alignment horizontal="right" vertical="center"/>
    </xf>
    <xf numFmtId="3" fontId="41" fillId="0" borderId="29" xfId="0" applyNumberFormat="1" applyFont="1" applyBorder="1" applyAlignment="1">
      <alignment horizontal="right" vertical="center"/>
    </xf>
    <xf numFmtId="3" fontId="0" fillId="0" borderId="28" xfId="107" applyNumberFormat="1" applyFont="1" applyBorder="1" applyAlignment="1" applyProtection="1">
      <alignment horizontal="left" vertical="center" wrapText="1"/>
    </xf>
    <xf numFmtId="0" fontId="0" fillId="0" borderId="28" xfId="107" applyFont="1" applyBorder="1" applyAlignment="1" applyProtection="1">
      <alignment horizontal="left" vertical="center"/>
    </xf>
    <xf numFmtId="3" fontId="0" fillId="0" borderId="28" xfId="107" applyNumberFormat="1" applyFont="1" applyBorder="1" applyAlignment="1" applyProtection="1">
      <alignment horizontal="right" vertical="center" wrapText="1"/>
    </xf>
    <xf numFmtId="9" fontId="0" fillId="0" borderId="28" xfId="2" applyFont="1" applyFill="1" applyBorder="1" applyAlignment="1">
      <alignment horizontal="right" vertical="center" wrapText="1"/>
    </xf>
    <xf numFmtId="0" fontId="41" fillId="0" borderId="28" xfId="0" applyFont="1" applyBorder="1" applyAlignment="1">
      <alignment horizontal="left"/>
    </xf>
    <xf numFmtId="9" fontId="41" fillId="0" borderId="28" xfId="2" applyFont="1" applyFill="1" applyBorder="1" applyAlignment="1">
      <alignment horizontal="right" vertical="center"/>
    </xf>
    <xf numFmtId="0" fontId="0" fillId="0" borderId="28" xfId="81" applyFont="1" applyBorder="1" applyAlignment="1" applyProtection="1">
      <alignment horizontal="left"/>
    </xf>
    <xf numFmtId="3" fontId="41" fillId="0" borderId="28" xfId="81" applyNumberFormat="1" applyFont="1" applyBorder="1" applyAlignment="1" applyProtection="1">
      <alignment horizontal="right" vertical="center"/>
    </xf>
    <xf numFmtId="3" fontId="0" fillId="0" borderId="28" xfId="81" applyNumberFormat="1" applyFont="1" applyBorder="1" applyAlignment="1" applyProtection="1">
      <alignment horizontal="right" vertical="center"/>
    </xf>
    <xf numFmtId="3" fontId="41" fillId="0" borderId="29" xfId="81" applyNumberFormat="1" applyFont="1" applyBorder="1" applyAlignment="1" applyProtection="1">
      <alignment horizontal="right" vertical="center"/>
    </xf>
    <xf numFmtId="0" fontId="0" fillId="0" borderId="28" xfId="0" applyBorder="1" applyAlignment="1">
      <alignment horizontal="right" vertical="center"/>
    </xf>
    <xf numFmtId="166" fontId="39" fillId="0" borderId="0" xfId="107" applyNumberFormat="1" applyFont="1" applyAlignment="1" applyProtection="1">
      <alignment horizontal="right" vertical="center" wrapText="1"/>
    </xf>
  </cellXfs>
  <cellStyles count="127">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ustomBuiltin="1"/>
    <cellStyle name="Comma 2" xfId="44" xr:uid="{00000000-0005-0000-0000-00001C000000}"/>
    <cellStyle name="Comma 2 2" xfId="45" xr:uid="{00000000-0005-0000-0000-00001D000000}"/>
    <cellStyle name="Comma 2 3" xfId="46" xr:uid="{00000000-0005-0000-0000-00001E000000}"/>
    <cellStyle name="Comma 2 4" xfId="47" xr:uid="{00000000-0005-0000-0000-00001F000000}"/>
    <cellStyle name="Comma 3" xfId="48" xr:uid="{00000000-0005-0000-0000-000020000000}"/>
    <cellStyle name="Comma 4" xfId="49" xr:uid="{00000000-0005-0000-0000-000021000000}"/>
    <cellStyle name="Euro" xfId="50" xr:uid="{00000000-0005-0000-0000-000022000000}"/>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51" xr:uid="{00000000-0005-0000-0000-000029000000}"/>
    <cellStyle name="Hyperlink 2" xfId="52" xr:uid="{00000000-0005-0000-0000-00002A000000}"/>
    <cellStyle name="Hyperlink 2 2" xfId="53" xr:uid="{00000000-0005-0000-0000-00002B000000}"/>
    <cellStyle name="Hyperlink 2 3" xfId="54" xr:uid="{00000000-0005-0000-0000-00002C000000}"/>
    <cellStyle name="Hyperlink 2 4" xfId="55" xr:uid="{00000000-0005-0000-0000-00002D000000}"/>
    <cellStyle name="Hyperlink 3" xfId="56" xr:uid="{00000000-0005-0000-0000-00002E000000}"/>
    <cellStyle name="Hyperlink 3 2" xfId="57" xr:uid="{00000000-0005-0000-0000-00002F000000}"/>
    <cellStyle name="Hyperlink 4" xfId="58" xr:uid="{00000000-0005-0000-0000-000030000000}"/>
    <cellStyle name="IABackgroundMembers" xfId="59" xr:uid="{00000000-0005-0000-0000-000031000000}"/>
    <cellStyle name="IAColorCodingBad" xfId="60" xr:uid="{00000000-0005-0000-0000-000032000000}"/>
    <cellStyle name="IAColorCodingGood" xfId="61" xr:uid="{00000000-0005-0000-0000-000033000000}"/>
    <cellStyle name="IAColorCodingOK" xfId="62" xr:uid="{00000000-0005-0000-0000-000034000000}"/>
    <cellStyle name="IAColumnHeader" xfId="63" xr:uid="{00000000-0005-0000-0000-000035000000}"/>
    <cellStyle name="IAContentsList" xfId="64" xr:uid="{00000000-0005-0000-0000-000036000000}"/>
    <cellStyle name="IAContentsTitle" xfId="65" xr:uid="{00000000-0005-0000-0000-000037000000}"/>
    <cellStyle name="IADataCells" xfId="66" xr:uid="{00000000-0005-0000-0000-000038000000}"/>
    <cellStyle name="IADimensionNames" xfId="67" xr:uid="{00000000-0005-0000-0000-000039000000}"/>
    <cellStyle name="IAParentColumnHeader" xfId="68" xr:uid="{00000000-0005-0000-0000-00003A000000}"/>
    <cellStyle name="IAParentRowHeader" xfId="69" xr:uid="{00000000-0005-0000-0000-00003B000000}"/>
    <cellStyle name="IAQueryInfo" xfId="70" xr:uid="{00000000-0005-0000-0000-00003C000000}"/>
    <cellStyle name="IAReportTitle" xfId="71" xr:uid="{00000000-0005-0000-0000-00003D000000}"/>
    <cellStyle name="IARowHeader" xfId="72" xr:uid="{00000000-0005-0000-0000-00003E000000}"/>
    <cellStyle name="IASubTotalsCol" xfId="73" xr:uid="{00000000-0005-0000-0000-00003F000000}"/>
    <cellStyle name="IASubTotalsRow" xfId="74" xr:uid="{00000000-0005-0000-0000-000040000000}"/>
    <cellStyle name="Input" xfId="11" builtinId="20" customBuiltin="1"/>
    <cellStyle name="Linked Cell" xfId="14" builtinId="24" customBuiltin="1"/>
    <cellStyle name="Neutral" xfId="10" builtinId="28" customBuiltin="1"/>
    <cellStyle name="Normal" xfId="0" builtinId="0" customBuiltin="1"/>
    <cellStyle name="Normal 2" xfId="75" xr:uid="{00000000-0005-0000-0000-000045000000}"/>
    <cellStyle name="Normal 2 2" xfId="76" xr:uid="{00000000-0005-0000-0000-000046000000}"/>
    <cellStyle name="Normal 2 2 2" xfId="77" xr:uid="{00000000-0005-0000-0000-000047000000}"/>
    <cellStyle name="Normal 2 2 2 2" xfId="78" xr:uid="{00000000-0005-0000-0000-000048000000}"/>
    <cellStyle name="Normal 2 2 3" xfId="79" xr:uid="{00000000-0005-0000-0000-000049000000}"/>
    <cellStyle name="Normal 2 2 4" xfId="80" xr:uid="{00000000-0005-0000-0000-00004A000000}"/>
    <cellStyle name="Normal 2 2 5" xfId="81" xr:uid="{00000000-0005-0000-0000-00004B000000}"/>
    <cellStyle name="Normal 2 2 6" xfId="82" xr:uid="{00000000-0005-0000-0000-00004C000000}"/>
    <cellStyle name="Normal 2 3" xfId="83" xr:uid="{00000000-0005-0000-0000-00004D000000}"/>
    <cellStyle name="Normal 2 4" xfId="84" xr:uid="{00000000-0005-0000-0000-00004E000000}"/>
    <cellStyle name="Normal 2 5" xfId="85" xr:uid="{00000000-0005-0000-0000-00004F000000}"/>
    <cellStyle name="Normal 2 6" xfId="86" xr:uid="{00000000-0005-0000-0000-000050000000}"/>
    <cellStyle name="Normal 3" xfId="87" xr:uid="{00000000-0005-0000-0000-000051000000}"/>
    <cellStyle name="Normal 3 2" xfId="88" xr:uid="{00000000-0005-0000-0000-000052000000}"/>
    <cellStyle name="Normal 3 3" xfId="89" xr:uid="{00000000-0005-0000-0000-000053000000}"/>
    <cellStyle name="Normal 3 4" xfId="90" xr:uid="{00000000-0005-0000-0000-000054000000}"/>
    <cellStyle name="Normal 3 5" xfId="91" xr:uid="{00000000-0005-0000-0000-000055000000}"/>
    <cellStyle name="Normal 4" xfId="92" xr:uid="{00000000-0005-0000-0000-000056000000}"/>
    <cellStyle name="Normal 4 2" xfId="93" xr:uid="{00000000-0005-0000-0000-000057000000}"/>
    <cellStyle name="Normal 4 3" xfId="94" xr:uid="{00000000-0005-0000-0000-000058000000}"/>
    <cellStyle name="Normal 5" xfId="95" xr:uid="{00000000-0005-0000-0000-000059000000}"/>
    <cellStyle name="Normal 5 2" xfId="96" xr:uid="{00000000-0005-0000-0000-00005A000000}"/>
    <cellStyle name="Normal 5 2 2" xfId="97" xr:uid="{00000000-0005-0000-0000-00005B000000}"/>
    <cellStyle name="Normal 5 3" xfId="98" xr:uid="{00000000-0005-0000-0000-00005C000000}"/>
    <cellStyle name="Normal 5 4" xfId="99" xr:uid="{00000000-0005-0000-0000-00005D000000}"/>
    <cellStyle name="Normal 6" xfId="100" xr:uid="{00000000-0005-0000-0000-00005E000000}"/>
    <cellStyle name="Normal 6 2" xfId="101" xr:uid="{00000000-0005-0000-0000-00005F000000}"/>
    <cellStyle name="Normal 6 3" xfId="102" xr:uid="{00000000-0005-0000-0000-000060000000}"/>
    <cellStyle name="Normal 7" xfId="103" xr:uid="{00000000-0005-0000-0000-000061000000}"/>
    <cellStyle name="Normal 7 2" xfId="104" xr:uid="{00000000-0005-0000-0000-000062000000}"/>
    <cellStyle name="Normal 8" xfId="105" xr:uid="{00000000-0005-0000-0000-000063000000}"/>
    <cellStyle name="Normal 9" xfId="106" xr:uid="{00000000-0005-0000-0000-000064000000}"/>
    <cellStyle name="Normal_Ch11 - Comparisons to the adult system" xfId="107" xr:uid="{00000000-0005-0000-0000-000065000000}"/>
    <cellStyle name="Normal_Ch11 - Comparisons to the adult system 2011-12 2 2" xfId="108" xr:uid="{00000000-0005-0000-0000-000066000000}"/>
    <cellStyle name="Normal_Copy of criminal-stats-2008-chapter-3 2" xfId="109" xr:uid="{00000000-0005-0000-0000-000067000000}"/>
    <cellStyle name="Normal_Criminal history of knife offenders" xfId="110" xr:uid="{00000000-0005-0000-0000-000068000000}"/>
    <cellStyle name="Normal_RESTRICTED  Sentencing Annex(R)" xfId="111" xr:uid="{00000000-0005-0000-0000-000069000000}"/>
    <cellStyle name="Normal_SUMMARY TABLE" xfId="112" xr:uid="{00000000-0005-0000-0000-00006A000000}"/>
    <cellStyle name="Note" xfId="17" builtinId="10" customBuiltin="1"/>
    <cellStyle name="Note 2" xfId="113" xr:uid="{00000000-0005-0000-0000-00006C000000}"/>
    <cellStyle name="Output" xfId="12" builtinId="21" customBuiltin="1"/>
    <cellStyle name="Per cent" xfId="2" builtinId="5" customBuiltin="1"/>
    <cellStyle name="Percent 2" xfId="114" xr:uid="{00000000-0005-0000-0000-00006F000000}"/>
    <cellStyle name="Percent 2 2" xfId="115" xr:uid="{00000000-0005-0000-0000-000070000000}"/>
    <cellStyle name="Percent 2 3" xfId="116" xr:uid="{00000000-0005-0000-0000-000071000000}"/>
    <cellStyle name="Percent 2 4" xfId="117" xr:uid="{00000000-0005-0000-0000-000072000000}"/>
    <cellStyle name="Percent 3" xfId="118" xr:uid="{00000000-0005-0000-0000-000073000000}"/>
    <cellStyle name="Percent 3 2" xfId="119" xr:uid="{00000000-0005-0000-0000-000074000000}"/>
    <cellStyle name="Percent 3 2 2" xfId="120" xr:uid="{00000000-0005-0000-0000-000075000000}"/>
    <cellStyle name="Percent 3 3" xfId="121" xr:uid="{00000000-0005-0000-0000-000076000000}"/>
    <cellStyle name="Percent 4" xfId="122" xr:uid="{00000000-0005-0000-0000-000077000000}"/>
    <cellStyle name="Percent 5" xfId="123" xr:uid="{00000000-0005-0000-0000-000078000000}"/>
    <cellStyle name="Refdb standard" xfId="124" xr:uid="{00000000-0005-0000-0000-000079000000}"/>
    <cellStyle name="Style 1" xfId="125" xr:uid="{00000000-0005-0000-0000-00007A000000}"/>
    <cellStyle name="Title" xfId="3" builtinId="15" customBuiltin="1"/>
    <cellStyle name="Title 2" xfId="126" xr:uid="{00000000-0005-0000-0000-00007C000000}"/>
    <cellStyle name="Total" xfId="19" builtinId="25" customBuiltin="1"/>
    <cellStyle name="Warning Text" xfId="16" builtinId="11" customBuiltin="1"/>
  </cellStyles>
  <dxfs count="45">
    <dxf>
      <font>
        <b val="0"/>
        <i val="0"/>
        <strike val="0"/>
        <condense val="0"/>
        <extend val="0"/>
        <outline val="0"/>
        <shadow val="0"/>
        <u val="none"/>
        <vertAlign val="baseline"/>
        <sz val="10"/>
        <color rgb="FF000000"/>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rgb="FF000000"/>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rgb="FF000000"/>
        <name val="Arial"/>
        <family val="2"/>
        <scheme val="none"/>
      </font>
      <alignment horizontal="right" vertical="center" textRotation="0" wrapText="0" indent="0" justifyLastLine="0" shrinkToFit="0" readingOrder="0"/>
    </dxf>
    <dxf>
      <numFmt numFmtId="3" formatCode="#,##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numFmt numFmtId="3" formatCode="#,##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numFmt numFmtId="3" formatCode="#,##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border diagonalUp="0" diagonalDown="0">
        <left/>
        <right/>
        <top style="thin">
          <color indexed="64"/>
        </top>
        <bottom/>
      </border>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s>
  <tableStyles count="0" defaultTableStyle="TableStyleMedium2" defaultPivotStyle="PivotStyleLight16"/>
  <colors>
    <mruColors>
      <color rgb="FF7BC1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4:B31" totalsRowShown="0" headerRowDxfId="44" dataDxfId="43">
  <sortState xmlns:xlrd2="http://schemas.microsoft.com/office/spreadsheetml/2017/richdata2" ref="A6:B31">
    <sortCondition ref="A5:A31"/>
  </sortState>
  <tableColumns count="2">
    <tableColumn id="1" xr3:uid="{00000000-0010-0000-0000-000001000000}" name="Note" dataDxfId="42"/>
    <tableColumn id="2" xr3:uid="{00000000-0010-0000-0000-000002000000}" name="Note text" dataDxfId="41"/>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CustodyPop_AgeGroup" displayName="CustodyPop_AgeGroup" ref="A3:O6" totalsRowShown="0">
  <tableColumns count="15">
    <tableColumn id="1" xr3:uid="{00000000-0010-0000-0900-000001000000}" name="Age group"/>
    <tableColumn id="2" xr3:uid="{00000000-0010-0000-0900-000002000000}" name="2014"/>
    <tableColumn id="3" xr3:uid="{00000000-0010-0000-0900-000003000000}" name="2015"/>
    <tableColumn id="4" xr3:uid="{00000000-0010-0000-0900-000004000000}" name="2016"/>
    <tableColumn id="5" xr3:uid="{00000000-0010-0000-0900-000005000000}" name="2017"/>
    <tableColumn id="6" xr3:uid="{00000000-0010-0000-0900-000006000000}" name="2018"/>
    <tableColumn id="7" xr3:uid="{00000000-0010-0000-0900-000007000000}" name="2019"/>
    <tableColumn id="8" xr3:uid="{00000000-0010-0000-0900-000008000000}" name="2020"/>
    <tableColumn id="9" xr3:uid="{00000000-0010-0000-0900-000009000000}" name="2021"/>
    <tableColumn id="10" xr3:uid="{00000000-0010-0000-0900-00000A000000}" name="2022"/>
    <tableColumn id="11" xr3:uid="{00000000-0010-0000-0900-00000B000000}" name="2023"/>
    <tableColumn id="12" xr3:uid="{00000000-0010-0000-0900-00000C000000}" name="2024"/>
    <tableColumn id="13" xr3:uid="{00000000-0010-0000-0900-00000D000000}" name="% change June_x000a_2014 to 2024"/>
    <tableColumn id="14" xr3:uid="{00000000-0010-0000-0900-00000E000000}" name="% change June_x000a_2019 to 2024"/>
    <tableColumn id="15" xr3:uid="{00000000-0010-0000-0900-00000F000000}" name="% change June 2023 to 2024"/>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KnifeOffensive_AgeGroup" displayName="KnifeOffensive_AgeGroup" ref="A4:Q15" totalsRowShown="0">
  <tableColumns count="17">
    <tableColumn id="1" xr3:uid="{00000000-0010-0000-0A00-000001000000}" name="Year ending"/>
    <tableColumn id="2" xr3:uid="{00000000-0010-0000-0A00-000002000000}" name="Aged 18 and over_x000a_Number of offences [note 21]"/>
    <tableColumn id="3" xr3:uid="{00000000-0010-0000-0A00-000003000000}" name="Aged 18 and over_x000a_Caution"/>
    <tableColumn id="4" xr3:uid="{00000000-0010-0000-0A00-000004000000}" name="Aged 18 and over_x000a_Absolute/ Conditional discharge"/>
    <tableColumn id="5" xr3:uid="{00000000-0010-0000-0A00-000005000000}" name="Aged 18 and over_x000a_Fine"/>
    <tableColumn id="6" xr3:uid="{00000000-0010-0000-0A00-000006000000}" name="Aged 18 and over_x000a_Community sentence"/>
    <tableColumn id="7" xr3:uid="{00000000-0010-0000-0A00-000007000000}" name="Aged 18 and over_x000a_Suspended sentence"/>
    <tableColumn id="8" xr3:uid="{00000000-0010-0000-0A00-000008000000}" name="Aged 18 and over_x000a_Immediate custody"/>
    <tableColumn id="9" xr3:uid="{00000000-0010-0000-0A00-000009000000}" name="Aged 18 and over_x000a_Other disposal_x000a_[note 22]"/>
    <tableColumn id="10" xr3:uid="{00000000-0010-0000-0A00-00000A000000}" name="Aged 10 to 17_x000a_Number of offences _x000a_[note 21]"/>
    <tableColumn id="11" xr3:uid="{00000000-0010-0000-0A00-00000B000000}" name="Aged 10 to 17_x000a_Youth cautions_x000a_[note 5]"/>
    <tableColumn id="12" xr3:uid="{00000000-0010-0000-0A00-00000C000000}" name="Aged 10 to 17_x000a_Absolute/ conditional discharge"/>
    <tableColumn id="13" xr3:uid="{00000000-0010-0000-0A00-00000D000000}" name="Aged 10 to 17_x000a_Fine"/>
    <tableColumn id="14" xr3:uid="{00000000-0010-0000-0A00-00000E000000}" name="Aged 10 to 17_x000a_Community sentence"/>
    <tableColumn id="15" xr3:uid="{00000000-0010-0000-0A00-00000F000000}" name="Aged 10 to 17_x000a_Suspended sentence" dataDxfId="2"/>
    <tableColumn id="16" xr3:uid="{00000000-0010-0000-0A00-000010000000}" name="Aged 10 to 17_x000a_Immediate custody" dataDxfId="1" dataCellStyle="Normal 2 2 5"/>
    <tableColumn id="17" xr3:uid="{00000000-0010-0000-0A00-000011000000}" name="Aged 10 to 17_x000a_Other disposal_x000a_[note 22]" dataDxfId="0" dataCellStyle="Normal 2 2 5"/>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Stop_and_Searches" displayName="Stop_and_Searches" ref="A3:G9" totalsRowShown="0">
  <tableColumns count="7">
    <tableColumn id="1" xr3:uid="{00000000-0010-0000-0100-000001000000}" name="Number or proportion"/>
    <tableColumn id="2" xr3:uid="{00000000-0010-0000-0100-000002000000}" name="Age group"/>
    <tableColumn id="3" xr3:uid="{00000000-0010-0000-0100-000003000000}" name="2021"/>
    <tableColumn id="4" xr3:uid="{00000000-0010-0000-0100-000004000000}" name="2022"/>
    <tableColumn id="5" xr3:uid="{00000000-0010-0000-0100-000005000000}" name="2023"/>
    <tableColumn id="7" xr3:uid="{899D58D8-FCB7-437B-882E-0F86A31C4D69}" name="2024"/>
    <tableColumn id="6" xr3:uid="{00000000-0010-0000-0100-000006000000}" name="% change March 2023 to 2024">
      <calculatedColumnFormula>F4/E4-1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Arrests_AgeGroup" displayName="Arrests_AgeGroup" ref="A3:P11" totalsRowShown="0">
  <tableColumns count="16">
    <tableColumn id="1" xr3:uid="{00000000-0010-0000-0200-000001000000}" name="Number or proportion"/>
    <tableColumn id="2" xr3:uid="{00000000-0010-0000-0200-000002000000}" name="Age group"/>
    <tableColumn id="3" xr3:uid="{00000000-0010-0000-0200-000003000000}" name="2014"/>
    <tableColumn id="4" xr3:uid="{00000000-0010-0000-0200-000004000000}" name="2015"/>
    <tableColumn id="5" xr3:uid="{00000000-0010-0000-0200-000005000000}" name="2016"/>
    <tableColumn id="6" xr3:uid="{00000000-0010-0000-0200-000006000000}" name="2017"/>
    <tableColumn id="7" xr3:uid="{00000000-0010-0000-0200-000007000000}" name="2018"/>
    <tableColumn id="8" xr3:uid="{00000000-0010-0000-0200-000008000000}" name="2019"/>
    <tableColumn id="9" xr3:uid="{00000000-0010-0000-0200-000009000000}" name="2020"/>
    <tableColumn id="10" xr3:uid="{00000000-0010-0000-0200-00000A000000}" name="2021"/>
    <tableColumn id="11" xr3:uid="{00000000-0010-0000-0200-00000B000000}" name="2022"/>
    <tableColumn id="12" xr3:uid="{00000000-0010-0000-0200-00000C000000}" name="2023"/>
    <tableColumn id="13" xr3:uid="{00000000-0010-0000-0200-00000D000000}" name="2024"/>
    <tableColumn id="14" xr3:uid="{00000000-0010-0000-0200-00000E000000}" name="% change March 2014 to 2024"/>
    <tableColumn id="15" xr3:uid="{00000000-0010-0000-0200-00000F000000}" name="% change March 2019 to 2024"/>
    <tableColumn id="16" xr3:uid="{00000000-0010-0000-0200-000010000000}" name="% change March 2023 to 2024"/>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FirstTimeEntrants_AgeGroup" displayName="FirstTimeEntrants_AgeGroup" ref="A4:P10" totalsRowShown="0">
  <tableColumns count="16">
    <tableColumn id="1" xr3:uid="{00000000-0010-0000-0300-000001000000}" name="Number or proportion"/>
    <tableColumn id="2" xr3:uid="{00000000-0010-0000-0300-000002000000}" name="Age group"/>
    <tableColumn id="3" xr3:uid="{00000000-0010-0000-0300-000003000000}" name="2013"/>
    <tableColumn id="4" xr3:uid="{00000000-0010-0000-0300-000004000000}" name="2014"/>
    <tableColumn id="5" xr3:uid="{00000000-0010-0000-0300-000005000000}" name="2015"/>
    <tableColumn id="6" xr3:uid="{00000000-0010-0000-0300-000006000000}" name="2016"/>
    <tableColumn id="7" xr3:uid="{00000000-0010-0000-0300-000007000000}" name="2017"/>
    <tableColumn id="8" xr3:uid="{00000000-0010-0000-0300-000008000000}" name="2018"/>
    <tableColumn id="9" xr3:uid="{00000000-0010-0000-0300-000009000000}" name="2019"/>
    <tableColumn id="10" xr3:uid="{00000000-0010-0000-0300-00000A000000}" name="2020"/>
    <tableColumn id="11" xr3:uid="{00000000-0010-0000-0300-00000B000000}" name="2021"/>
    <tableColumn id="12" xr3:uid="{00000000-0010-0000-0300-00000C000000}" name="2022"/>
    <tableColumn id="13" xr3:uid="{00000000-0010-0000-0300-00000D000000}" name="2023"/>
    <tableColumn id="14" xr3:uid="{00000000-0010-0000-0300-00000E000000}" name="% change December 2013 to 2023"/>
    <tableColumn id="15" xr3:uid="{00000000-0010-0000-0300-00000F000000}" name="% change December 2018 to 2023"/>
    <tableColumn id="16" xr3:uid="{00000000-0010-0000-0300-000010000000}" name="% change December 2022 to 2023"/>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NumberCautions_Age_Sex" displayName="NumberCautions_Age_Sex" ref="A3:M16" totalsRowShown="0" tableBorderDxfId="40">
  <tableColumns count="13">
    <tableColumn id="1" xr3:uid="{00000000-0010-0000-0400-000001000000}" name="Offence group"/>
    <tableColumn id="2" xr3:uid="{00000000-0010-0000-0400-000002000000}" name="Children aged 10 to 17 - male"/>
    <tableColumn id="18" xr3:uid="{528B578C-25F6-40E4-9CD2-743545BAE809}" name="Young adults and adults aged 18+ male" dataDxfId="39"/>
    <tableColumn id="5" xr3:uid="{00000000-0010-0000-0400-000005000000}" name="All ages - male"/>
    <tableColumn id="6" xr3:uid="{00000000-0010-0000-0400-000006000000}" name="Children aged 10 to 17 - female"/>
    <tableColumn id="19" xr3:uid="{3C5784C4-96EC-4A74-8422-D881DB423B84}" name="Young adults and adults aged 18+ - female" dataDxfId="38"/>
    <tableColumn id="9" xr3:uid="{00000000-0010-0000-0400-000009000000}" name="All ages - female"/>
    <tableColumn id="10" xr3:uid="{00000000-0010-0000-0400-00000A000000}" name="Children aged 10 to 17 - unknown sex"/>
    <tableColumn id="20" xr3:uid="{E1AD8A22-0D7E-4194-956A-D23C52C7E4C3}" name="Young adults and adults aged 18+ - unknown sex" dataDxfId="37"/>
    <tableColumn id="13" xr3:uid="{00000000-0010-0000-0400-00000D000000}" name="All ages - Unknown sex"/>
    <tableColumn id="14" xr3:uid="{00000000-0010-0000-0400-00000E000000}" name="Children aged 10 to 17 - total"/>
    <tableColumn id="21" xr3:uid="{2A78206A-7A41-4EE8-93CD-47FCE52CB89E}" name="Young adults and adults aged 18+ - total" dataDxfId="36"/>
    <tableColumn id="17" xr3:uid="{00000000-0010-0000-0400-000011000000}" name="All ages - Total"/>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BF99488-2F88-422E-9F6C-A5048EF208FE}" name="PeopleSentenced_AllOffences_CourtType13" displayName="PeopleSentenced_AllOffences_CourtType13" ref="A5:M38" totalsRowShown="0">
  <tableColumns count="13">
    <tableColumn id="1" xr3:uid="{30C9F6D4-4BE8-412D-87CF-976396510297}" name="Age group"/>
    <tableColumn id="2" xr3:uid="{9BFB47F6-1E5F-4A41-BAE4-12C27ADBAECB}" name="Sentence type"/>
    <tableColumn id="3" xr3:uid="{C7AF7C51-F087-4B6C-BA66-EC7A59473431}" name="2014" dataDxfId="35"/>
    <tableColumn id="4" xr3:uid="{2B4AE2D0-9406-4EB1-9631-67C7F0EB950C}" name="2015" dataDxfId="34"/>
    <tableColumn id="5" xr3:uid="{FBC56639-76D4-42F0-A8A9-D41B7F79546D}" name="2016" dataDxfId="33"/>
    <tableColumn id="6" xr3:uid="{A44D1121-6EF5-4E48-A670-5E754782ABB3}" name="2017" dataDxfId="32"/>
    <tableColumn id="7" xr3:uid="{DD360D60-731F-49AC-8D75-B8AC5D9F6011}" name="2018" dataDxfId="31"/>
    <tableColumn id="8" xr3:uid="{7902FB95-D85F-4EB4-B7C4-CAE894E3DD99}" name="2019" dataDxfId="30"/>
    <tableColumn id="9" xr3:uid="{A92B17B5-722C-424E-BE85-68A7355FA19D}" name="2020" dataDxfId="29"/>
    <tableColumn id="10" xr3:uid="{516FF94C-5366-429E-9FCC-A7F34EAAC72D}" name="2021 _x000a_[note 21]" dataDxfId="28"/>
    <tableColumn id="11" xr3:uid="{0E8CB786-DE94-410B-A6D4-F93E8FCAFC72}" name="2022" dataDxfId="27"/>
    <tableColumn id="12" xr3:uid="{76EEB184-1DCE-4C39-928A-531AEF9A6F00}" name="2023" dataDxfId="26"/>
    <tableColumn id="13" xr3:uid="{4BDC9E11-F8F7-4B37-B261-DD397730E1B1}" name="2024 _x000a_[note 22]" dataDxfId="25"/>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85F1137A-B372-4BF7-A3BC-F9D8524E70B2}" name="PeopleSentenced_AllOffences_CourtType514" displayName="PeopleSentenced_AllOffences_CourtType514" ref="A41:M74" totalsRowShown="0">
  <tableColumns count="13">
    <tableColumn id="1" xr3:uid="{A8033082-CCF4-4E73-A10D-3A3BDA876F81}" name="Age group"/>
    <tableColumn id="2" xr3:uid="{CFC425B5-DC43-49CC-BE7D-9BDC69E81C56}" name="Sentence type"/>
    <tableColumn id="3" xr3:uid="{31D282A4-FE27-479D-85EC-1DD5F13E79B6}" name="2014" dataDxfId="24"/>
    <tableColumn id="4" xr3:uid="{B3175241-8873-4C55-B167-64A37A5DD930}" name="2015" dataDxfId="23"/>
    <tableColumn id="5" xr3:uid="{69F1DDCC-0654-49AE-A4F3-317F50DB1842}" name="2016" dataDxfId="22"/>
    <tableColumn id="6" xr3:uid="{4A979C6B-46BB-4E36-B862-F78B01C4AD52}" name="2017" dataDxfId="21"/>
    <tableColumn id="7" xr3:uid="{71B97024-ED93-4284-9AA0-2F64B07723CB}" name="2018" dataDxfId="20"/>
    <tableColumn id="8" xr3:uid="{9617BA27-1EF8-4AF7-8848-18D244DAA1C0}" name="2019" dataDxfId="19"/>
    <tableColumn id="9" xr3:uid="{95FB0A57-D861-479A-9D67-26EE96881119}" name="2020" dataDxfId="18"/>
    <tableColumn id="10" xr3:uid="{F11EE2CC-E2A5-4281-BC60-2E4115F6785F}" name="2021 _x000a_[note 21]" dataDxfId="17"/>
    <tableColumn id="11" xr3:uid="{7EAF1F8B-834A-4A17-A7A2-1099F70A600C}" name="2022" dataDxfId="16"/>
    <tableColumn id="12" xr3:uid="{D69296CB-5E11-49C9-9EBE-DDACD79C2260}" name="2023" dataDxfId="15"/>
    <tableColumn id="13" xr3:uid="{D17B2494-5341-4024-A37B-A92B9D42BA89}" name="2024 _x000a_[note 22]" dataDxfId="14"/>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DB4DB2AF-D04C-4EE0-B161-4E17B446CFD7}" name="PeopleSentenced_AllOffences_CourtType5615" displayName="PeopleSentenced_AllOffences_CourtType5615" ref="A77:M110" totalsRowShown="0">
  <tableColumns count="13">
    <tableColumn id="1" xr3:uid="{94B48EA4-D0A0-4081-82BE-908CD0243F20}" name="Age group"/>
    <tableColumn id="2" xr3:uid="{8B751717-8AF1-4312-8822-94BD17061D63}" name="Sentence type"/>
    <tableColumn id="3" xr3:uid="{C720DBA3-BBC5-4708-9836-6469A70A43BA}" name="2014" dataDxfId="13"/>
    <tableColumn id="4" xr3:uid="{336103E8-91E3-44BF-A1FC-57E55748CCDA}" name="2015" dataDxfId="12"/>
    <tableColumn id="5" xr3:uid="{8496185A-D948-4D68-8CF9-D80191255616}" name="2016" dataDxfId="11"/>
    <tableColumn id="6" xr3:uid="{4043D271-C601-44F1-BAAD-BEF082C5B22C}" name="2017" dataDxfId="10"/>
    <tableColumn id="7" xr3:uid="{A770C5AB-C3A9-4613-B6EC-43A67B537814}" name="2018" dataDxfId="9"/>
    <tableColumn id="8" xr3:uid="{2CF98F7C-3F86-4F5D-8640-1555BB3B2AB3}" name="2019" dataDxfId="8"/>
    <tableColumn id="9" xr3:uid="{3705DA67-FE9F-4FEA-8650-00D2EC15B1B7}" name="2020" dataDxfId="7"/>
    <tableColumn id="10" xr3:uid="{BF4FB9F3-34E8-48F9-BE0C-F4E89C12B825}" name="2021 _x000a_[note 21]" dataDxfId="6"/>
    <tableColumn id="11" xr3:uid="{0AC792F2-2C92-4709-99CE-AFD6E31FAEF9}" name="2022" dataDxfId="5"/>
    <tableColumn id="12" xr3:uid="{775F4A19-F9D3-4B54-BDAD-A1405813F181}" name="2023" dataDxfId="4"/>
    <tableColumn id="13" xr3:uid="{3BEE24A0-0899-485B-83EB-E4CE6D9E1042}" name="2024_x000a_[note 22]" dataDxfId="3"/>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8C9B3CE-E804-47F3-8DA5-9FDBD3AE1575}" name="ProvenReoffending_AgeGroup7" displayName="ProvenReoffending_AgeGroup7" ref="A4:O19" totalsRowShown="0">
  <tableColumns count="15">
    <tableColumn id="1" xr3:uid="{C42CCD15-6461-4F1B-B3BA-FDBB926087E7}" name="Age group"/>
    <tableColumn id="2" xr3:uid="{A51D77F5-AF31-4102-8DC8-C226CA758C36}" name="Breakdown"/>
    <tableColumn id="3" xr3:uid="{41972AB1-9A8E-4C6A-8948-594A05227F2E}" name="2013"/>
    <tableColumn id="4" xr3:uid="{542E3C43-20BD-444A-83CD-D7D5E0E33215}" name="2014"/>
    <tableColumn id="5" xr3:uid="{C36AC3F6-57A4-4891-9E93-8988DD85DEDB}" name="2015"/>
    <tableColumn id="6" xr3:uid="{53DD3C72-ADC1-4024-AFAE-D723C7C4EA8B}" name="2016"/>
    <tableColumn id="7" xr3:uid="{82695A28-7256-4A3C-8EC6-1B9FA94416F7}" name="2017"/>
    <tableColumn id="8" xr3:uid="{C1249239-FC1C-49F9-949C-E00EBC09A1EE}" name="2018"/>
    <tableColumn id="9" xr3:uid="{D1913CA0-1F35-4078-B155-1D35C71E1CA8}" name="2019"/>
    <tableColumn id="10" xr3:uid="{1DFAA750-80B9-48EC-A020-AE5CB3F7E71F}" name="2020"/>
    <tableColumn id="11" xr3:uid="{3F30B412-A735-4761-9544-4B91C38F06C6}" name="2021"/>
    <tableColumn id="12" xr3:uid="{188A96A6-6CC8-4A44-9344-6124CB748387}" name="2022"/>
    <tableColumn id="13" xr3:uid="{76B6E415-524F-4190-95D4-7879BDF39524}" name="2023"/>
    <tableColumn id="14" xr3:uid="{7FA106D9-EE41-41E1-BF54-6CB991C677D0}" name="% change March 2013 to 2023"/>
    <tableColumn id="15" xr3:uid="{4D6686A6-31CD-4077-A875-AE862A649F19}" name="% change March 2022 to 2023"/>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gov.uk/government/collections/knife-possession-sentencing-quarterly" TargetMode="External"/><Relationship Id="rId3" Type="http://schemas.openxmlformats.org/officeDocument/2006/relationships/hyperlink" Target="https://www.gov.uk/government/collections/criminal-justice-statistics-quarterly" TargetMode="External"/><Relationship Id="rId7" Type="http://schemas.openxmlformats.org/officeDocument/2006/relationships/hyperlink" Target="http://www.gov.uk/government/collections/offender-management-statistics-quarterly" TargetMode="External"/><Relationship Id="rId2" Type="http://schemas.openxmlformats.org/officeDocument/2006/relationships/hyperlink" Target="https://www.gov.uk/government/collections/police-powers-and-procedures-england-and-wales" TargetMode="External"/><Relationship Id="rId1" Type="http://schemas.openxmlformats.org/officeDocument/2006/relationships/hyperlink" Target="https://www.gov.uk/government/collections/police-powers-and-procedures-england-and-wales" TargetMode="External"/><Relationship Id="rId6" Type="http://schemas.openxmlformats.org/officeDocument/2006/relationships/hyperlink" Target="http://www.gov.uk/government/collections/proven-reoffending-statistics" TargetMode="External"/><Relationship Id="rId5" Type="http://schemas.openxmlformats.org/officeDocument/2006/relationships/hyperlink" Target="https://www.gov.uk/government/collections/criminal-justice-statistics-quarterly" TargetMode="External"/><Relationship Id="rId4" Type="http://schemas.openxmlformats.org/officeDocument/2006/relationships/hyperlink" Target="https://www.gov.uk/government/collections/criminal-justice-statistics-quarterly"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_rels/sheet7.xml.rels><?xml version="1.0" encoding="UTF-8" standalone="yes"?>
<Relationships xmlns="http://schemas.openxmlformats.org/package/2006/relationships"><Relationship Id="rId1" Type="http://schemas.openxmlformats.org/officeDocument/2006/relationships/table" Target="../tables/table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table" Target="../tables/table6.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0"/>
  <sheetViews>
    <sheetView tabSelected="1" workbookViewId="0"/>
  </sheetViews>
  <sheetFormatPr baseColWidth="10" defaultColWidth="11.5" defaultRowHeight="16"/>
  <cols>
    <col min="1" max="1" width="45.33203125" style="3" customWidth="1"/>
    <col min="2" max="2" width="144.83203125" style="3" customWidth="1"/>
    <col min="3" max="9" width="10.6640625" style="3" customWidth="1"/>
    <col min="10" max="10" width="11.5" style="3" customWidth="1"/>
    <col min="11" max="16384" width="11.5" style="3"/>
  </cols>
  <sheetData>
    <row r="1" spans="1:2" ht="16.5" customHeight="1">
      <c r="A1" s="1" t="s">
        <v>140</v>
      </c>
      <c r="B1" s="2"/>
    </row>
    <row r="2" spans="1:2" s="5" customFormat="1">
      <c r="A2" s="4" t="s">
        <v>0</v>
      </c>
      <c r="B2" s="4" t="s">
        <v>1</v>
      </c>
    </row>
    <row r="3" spans="1:2" s="5" customFormat="1">
      <c r="A3" s="6" t="s">
        <v>2</v>
      </c>
      <c r="B3" s="4"/>
    </row>
    <row r="4" spans="1:2" s="5" customFormat="1" ht="15" customHeight="1">
      <c r="A4" s="7" t="s">
        <v>141</v>
      </c>
      <c r="B4" t="s">
        <v>166</v>
      </c>
    </row>
    <row r="5" spans="1:2" s="5" customFormat="1" ht="15" customHeight="1">
      <c r="A5" s="7" t="s">
        <v>142</v>
      </c>
      <c r="B5" t="s">
        <v>167</v>
      </c>
    </row>
    <row r="6" spans="1:2" s="9" customFormat="1" ht="15" customHeight="1">
      <c r="A6" s="8" t="s">
        <v>3</v>
      </c>
      <c r="B6" s="1"/>
    </row>
    <row r="7" spans="1:2" s="10" customFormat="1" ht="15" customHeight="1">
      <c r="A7" s="7" t="s">
        <v>143</v>
      </c>
      <c r="B7" t="s">
        <v>209</v>
      </c>
    </row>
    <row r="8" spans="1:2" s="10" customFormat="1" ht="15" customHeight="1">
      <c r="A8" s="8" t="s">
        <v>4</v>
      </c>
      <c r="B8"/>
    </row>
    <row r="9" spans="1:2" s="10" customFormat="1" ht="15" customHeight="1">
      <c r="A9" s="7" t="s">
        <v>144</v>
      </c>
      <c r="B9" s="11" t="s">
        <v>168</v>
      </c>
    </row>
    <row r="10" spans="1:2" s="10" customFormat="1" ht="15" customHeight="1">
      <c r="A10" s="8" t="s">
        <v>5</v>
      </c>
      <c r="B10" s="11"/>
    </row>
    <row r="11" spans="1:2" s="10" customFormat="1" ht="15" customHeight="1">
      <c r="A11" s="7" t="s">
        <v>145</v>
      </c>
      <c r="B11" s="11" t="s">
        <v>169</v>
      </c>
    </row>
    <row r="12" spans="1:2" s="10" customFormat="1" ht="15" customHeight="1">
      <c r="A12" s="8" t="s">
        <v>6</v>
      </c>
      <c r="B12" s="11"/>
    </row>
    <row r="13" spans="1:2" s="10" customFormat="1" ht="15" customHeight="1">
      <c r="A13" s="7" t="s">
        <v>146</v>
      </c>
      <c r="B13" s="11" t="s">
        <v>170</v>
      </c>
    </row>
    <row r="14" spans="1:2" s="10" customFormat="1" ht="15" customHeight="1">
      <c r="A14" s="8" t="s">
        <v>7</v>
      </c>
      <c r="B14" s="11"/>
    </row>
    <row r="15" spans="1:2" s="10" customFormat="1" ht="15" customHeight="1">
      <c r="A15" s="7" t="s">
        <v>147</v>
      </c>
      <c r="B15" s="11" t="s">
        <v>210</v>
      </c>
    </row>
    <row r="16" spans="1:2" s="10" customFormat="1" ht="15" customHeight="1">
      <c r="A16" s="8" t="s">
        <v>8</v>
      </c>
      <c r="B16" s="12"/>
    </row>
    <row r="17" spans="1:7" s="10" customFormat="1" ht="15" customHeight="1">
      <c r="A17" s="7" t="s">
        <v>148</v>
      </c>
      <c r="B17" s="11" t="s">
        <v>171</v>
      </c>
    </row>
    <row r="18" spans="1:7" s="10" customFormat="1" ht="15" customHeight="1">
      <c r="A18" s="8" t="s">
        <v>9</v>
      </c>
      <c r="B18" s="11"/>
    </row>
    <row r="19" spans="1:7" s="10" customFormat="1" ht="15" customHeight="1">
      <c r="A19" s="7" t="s">
        <v>149</v>
      </c>
      <c r="B19" s="11" t="s">
        <v>172</v>
      </c>
    </row>
    <row r="20" spans="1:7" ht="15" customHeight="1">
      <c r="A20" s="8" t="s">
        <v>10</v>
      </c>
      <c r="B20" s="11"/>
    </row>
    <row r="21" spans="1:7" ht="15" customHeight="1">
      <c r="A21" s="11" t="s">
        <v>2</v>
      </c>
      <c r="B21" s="7" t="s">
        <v>11</v>
      </c>
    </row>
    <row r="22" spans="1:7" ht="15" customHeight="1">
      <c r="A22" s="11" t="s">
        <v>3</v>
      </c>
      <c r="B22" s="7" t="s">
        <v>11</v>
      </c>
    </row>
    <row r="23" spans="1:7" ht="15" customHeight="1">
      <c r="A23" s="11" t="s">
        <v>4</v>
      </c>
      <c r="B23" s="7" t="s">
        <v>12</v>
      </c>
    </row>
    <row r="24" spans="1:7" ht="15" customHeight="1">
      <c r="A24" s="11" t="s">
        <v>6</v>
      </c>
      <c r="B24" s="7" t="s">
        <v>12</v>
      </c>
      <c r="C24" s="13"/>
      <c r="D24" s="13"/>
      <c r="E24" s="13"/>
      <c r="F24" s="13"/>
      <c r="G24" s="13"/>
    </row>
    <row r="25" spans="1:7" ht="15" customHeight="1">
      <c r="A25" s="11" t="s">
        <v>13</v>
      </c>
      <c r="B25" s="7" t="s">
        <v>12</v>
      </c>
    </row>
    <row r="26" spans="1:7" ht="15" customHeight="1">
      <c r="A26" s="11" t="s">
        <v>7</v>
      </c>
      <c r="B26" s="7" t="s">
        <v>14</v>
      </c>
    </row>
    <row r="27" spans="1:7" ht="15" customHeight="1">
      <c r="A27" s="11" t="s">
        <v>8</v>
      </c>
      <c r="B27" s="7" t="s">
        <v>15</v>
      </c>
    </row>
    <row r="28" spans="1:7" ht="15" customHeight="1">
      <c r="A28" s="11" t="s">
        <v>16</v>
      </c>
      <c r="B28" s="7" t="s">
        <v>17</v>
      </c>
    </row>
    <row r="29" spans="1:7">
      <c r="A29" s="14" t="s">
        <v>18</v>
      </c>
      <c r="B29" s="2"/>
    </row>
    <row r="30" spans="1:7">
      <c r="A30" s="15" t="s">
        <v>19</v>
      </c>
      <c r="B30" s="2"/>
    </row>
  </sheetData>
  <hyperlinks>
    <hyperlink ref="A4" location="'10.1'!A1" display="Table 10.1" xr:uid="{00000000-0004-0000-0000-000000000000}"/>
    <hyperlink ref="A5" location="'10.2'!A1" display="Table 10.2" xr:uid="{00000000-0004-0000-0000-000001000000}"/>
    <hyperlink ref="A7" location="'10.3'!A1" display="Table 10.3" xr:uid="{00000000-0004-0000-0000-000002000000}"/>
    <hyperlink ref="A9" location="'10.4'!A1" display="Table 10.4" xr:uid="{00000000-0004-0000-0000-000003000000}"/>
    <hyperlink ref="A11" location="'10.5'!A1" display="Table 10.5" xr:uid="{00000000-0004-0000-0000-000004000000}"/>
    <hyperlink ref="A13" location="'10.6'!A1" display="Table 10.6" xr:uid="{00000000-0004-0000-0000-000005000000}"/>
    <hyperlink ref="A15" location="'10.7'!A1" display="Table 10.7" xr:uid="{00000000-0004-0000-0000-000006000000}"/>
    <hyperlink ref="A17" location="'10.8'!A1" display="Table 10.8" xr:uid="{00000000-0004-0000-0000-000007000000}"/>
    <hyperlink ref="A19" location="'10.9'!A1" display="Table 10.9" xr:uid="{00000000-0004-0000-0000-000008000000}"/>
    <hyperlink ref="B21" r:id="rId1" xr:uid="{00000000-0004-0000-0000-000009000000}"/>
    <hyperlink ref="B22" r:id="rId2" xr:uid="{00000000-0004-0000-0000-00000A000000}"/>
    <hyperlink ref="B23" r:id="rId3" xr:uid="{00000000-0004-0000-0000-00000B000000}"/>
    <hyperlink ref="B24" r:id="rId4" xr:uid="{00000000-0004-0000-0000-00000C000000}"/>
    <hyperlink ref="B25" r:id="rId5" xr:uid="{00000000-0004-0000-0000-00000D000000}"/>
    <hyperlink ref="B26" r:id="rId6" xr:uid="{00000000-0004-0000-0000-00000E000000}"/>
    <hyperlink ref="B27" r:id="rId7" xr:uid="{00000000-0004-0000-0000-00000F000000}"/>
    <hyperlink ref="B28" r:id="rId8" xr:uid="{00000000-0004-0000-0000-000010000000}"/>
  </hyperlinks>
  <pageMargins left="0.75000000000000011" right="0.75000000000000011" top="1" bottom="1" header="0.5" footer="0.5"/>
  <pageSetup paperSize="0" scale="89" fitToWidth="0" fitToHeight="0" orientation="landscape" horizontalDpi="0" verticalDpi="0" copies="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7"/>
  <sheetViews>
    <sheetView workbookViewId="0">
      <selection activeCell="A2" sqref="A2"/>
    </sheetView>
  </sheetViews>
  <sheetFormatPr baseColWidth="10" defaultColWidth="9.33203125" defaultRowHeight="15" customHeight="1"/>
  <cols>
    <col min="1" max="1" width="24.1640625" style="113" customWidth="1"/>
    <col min="2" max="12" width="8.6640625" style="88" customWidth="1"/>
    <col min="13" max="13" width="14.5" style="88" customWidth="1"/>
    <col min="14" max="14" width="14.6640625" style="109" customWidth="1"/>
    <col min="15" max="15" width="14.6640625" style="53" customWidth="1"/>
    <col min="16" max="16" width="9.33203125" customWidth="1"/>
  </cols>
  <sheetData>
    <row r="1" spans="1:15" ht="16.5" customHeight="1">
      <c r="A1" s="61" t="s">
        <v>177</v>
      </c>
      <c r="B1" s="53"/>
      <c r="C1" s="53"/>
      <c r="D1" s="53"/>
      <c r="E1" s="53"/>
      <c r="F1" s="53"/>
      <c r="G1" s="53"/>
      <c r="H1" s="53"/>
      <c r="I1" s="53"/>
      <c r="J1" s="53"/>
      <c r="K1" s="53"/>
      <c r="L1" s="53"/>
      <c r="M1" s="53"/>
      <c r="N1" s="53"/>
    </row>
    <row r="2" spans="1:15" ht="15" customHeight="1">
      <c r="A2" s="19" t="s">
        <v>35</v>
      </c>
    </row>
    <row r="3" spans="1:15" ht="28">
      <c r="A3" s="90" t="s">
        <v>37</v>
      </c>
      <c r="B3" s="110" t="s">
        <v>69</v>
      </c>
      <c r="C3" s="110" t="s">
        <v>70</v>
      </c>
      <c r="D3" s="110" t="s">
        <v>71</v>
      </c>
      <c r="E3" s="110" t="s">
        <v>72</v>
      </c>
      <c r="F3" s="110" t="s">
        <v>73</v>
      </c>
      <c r="G3" s="110" t="s">
        <v>74</v>
      </c>
      <c r="H3" s="110" t="s">
        <v>75</v>
      </c>
      <c r="I3" s="110" t="s">
        <v>38</v>
      </c>
      <c r="J3" s="110" t="s">
        <v>39</v>
      </c>
      <c r="K3" s="110" t="s">
        <v>40</v>
      </c>
      <c r="L3" s="110" t="s">
        <v>151</v>
      </c>
      <c r="M3" s="57" t="s">
        <v>163</v>
      </c>
      <c r="N3" s="111" t="s">
        <v>164</v>
      </c>
      <c r="O3" s="67" t="s">
        <v>165</v>
      </c>
    </row>
    <row r="4" spans="1:15" ht="15" customHeight="1">
      <c r="A4" s="112" t="s">
        <v>43</v>
      </c>
      <c r="B4" s="88">
        <v>1101</v>
      </c>
      <c r="C4" s="88">
        <v>1016</v>
      </c>
      <c r="D4" s="88">
        <v>897</v>
      </c>
      <c r="E4" s="88">
        <v>931</v>
      </c>
      <c r="F4" s="88">
        <v>895</v>
      </c>
      <c r="G4" s="88">
        <v>828</v>
      </c>
      <c r="H4" s="88">
        <v>601</v>
      </c>
      <c r="I4" s="88">
        <v>503</v>
      </c>
      <c r="J4" s="88">
        <v>443</v>
      </c>
      <c r="K4" s="88">
        <v>456</v>
      </c>
      <c r="L4" s="88">
        <v>435</v>
      </c>
      <c r="M4" s="58">
        <f>SUM(L4/B4)-1</f>
        <v>-0.60490463215258861</v>
      </c>
      <c r="N4" s="58">
        <f>SUM(L4/G4)-1</f>
        <v>-0.47463768115942029</v>
      </c>
      <c r="O4" s="58">
        <f>SUM(L4/K4)-1</f>
        <v>-4.6052631578947345E-2</v>
      </c>
    </row>
    <row r="5" spans="1:15" ht="15" customHeight="1">
      <c r="A5" s="112" t="s">
        <v>44</v>
      </c>
      <c r="B5" s="88">
        <v>84768</v>
      </c>
      <c r="C5" s="88">
        <v>85513</v>
      </c>
      <c r="D5" s="88">
        <v>84499</v>
      </c>
      <c r="E5" s="88">
        <v>85214</v>
      </c>
      <c r="F5" s="88">
        <v>82131</v>
      </c>
      <c r="G5" s="88">
        <v>82128</v>
      </c>
      <c r="H5" s="88">
        <v>79078</v>
      </c>
      <c r="I5" s="88">
        <v>77961</v>
      </c>
      <c r="J5" s="88">
        <v>80326</v>
      </c>
      <c r="K5" s="88">
        <v>85525</v>
      </c>
      <c r="L5" s="88">
        <v>87444</v>
      </c>
      <c r="M5" s="58">
        <f>SUM(L5/B5)-1</f>
        <v>3.1568516421291104E-2</v>
      </c>
      <c r="N5" s="58">
        <f>SUM(L5/G5)-1</f>
        <v>6.4728229105786017E-2</v>
      </c>
      <c r="O5" s="58">
        <f>SUM(L5/K5)-1</f>
        <v>2.2437883659748525E-2</v>
      </c>
    </row>
    <row r="6" spans="1:15" ht="15" customHeight="1">
      <c r="A6" s="192" t="s">
        <v>67</v>
      </c>
      <c r="B6" s="186">
        <f t="shared" ref="B6:K6" si="0">SUM(B4:B5)</f>
        <v>85869</v>
      </c>
      <c r="C6" s="186">
        <f t="shared" si="0"/>
        <v>86529</v>
      </c>
      <c r="D6" s="186">
        <f t="shared" si="0"/>
        <v>85396</v>
      </c>
      <c r="E6" s="186">
        <f t="shared" si="0"/>
        <v>86145</v>
      </c>
      <c r="F6" s="186">
        <f t="shared" si="0"/>
        <v>83026</v>
      </c>
      <c r="G6" s="186">
        <f t="shared" si="0"/>
        <v>82956</v>
      </c>
      <c r="H6" s="186">
        <f t="shared" si="0"/>
        <v>79679</v>
      </c>
      <c r="I6" s="186">
        <f t="shared" si="0"/>
        <v>78464</v>
      </c>
      <c r="J6" s="186">
        <f t="shared" si="0"/>
        <v>80769</v>
      </c>
      <c r="K6" s="186">
        <f t="shared" si="0"/>
        <v>85981</v>
      </c>
      <c r="L6" s="186">
        <f t="shared" ref="L6" si="1">SUM(L4:L5)</f>
        <v>87879</v>
      </c>
      <c r="M6" s="193">
        <f>SUM(L6/B6)-1</f>
        <v>2.3407749013031554E-2</v>
      </c>
      <c r="N6" s="193">
        <f>SUM(L6/G6)-1</f>
        <v>5.934471285982923E-2</v>
      </c>
      <c r="O6" s="193">
        <f>SUM(L6/K6)-1</f>
        <v>2.2074644398180965E-2</v>
      </c>
    </row>
    <row r="7" spans="1:15" ht="15" customHeight="1">
      <c r="A7"/>
    </row>
  </sheetData>
  <phoneticPr fontId="43" type="noConversion"/>
  <pageMargins left="0.75000000000000011" right="0.75000000000000011" top="1" bottom="1" header="0.5" footer="0.5"/>
  <pageSetup paperSize="9" scale="73" fitToWidth="0" fitToHeight="0" orientation="landscape" r:id="rId1"/>
  <headerFooter alignWithMargins="0"/>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9"/>
  <sheetViews>
    <sheetView workbookViewId="0">
      <selection activeCell="A16" sqref="A16"/>
    </sheetView>
  </sheetViews>
  <sheetFormatPr baseColWidth="10" defaultColWidth="8.6640625" defaultRowHeight="13"/>
  <cols>
    <col min="1" max="1" width="21.5" customWidth="1"/>
    <col min="2" max="17" width="12.6640625" style="53" customWidth="1"/>
    <col min="18" max="18" width="8.6640625" customWidth="1"/>
    <col min="19" max="19" width="11.5" bestFit="1" customWidth="1"/>
    <col min="20" max="20" width="8.6640625" customWidth="1"/>
  </cols>
  <sheetData>
    <row r="1" spans="1:20" ht="16.5" customHeight="1">
      <c r="A1" s="61" t="s">
        <v>176</v>
      </c>
    </row>
    <row r="2" spans="1:20" ht="15" customHeight="1">
      <c r="A2" s="114" t="s">
        <v>80</v>
      </c>
      <c r="B2" s="115"/>
      <c r="C2" s="116"/>
      <c r="D2" s="116"/>
      <c r="E2" s="116"/>
      <c r="F2" s="116"/>
      <c r="G2" s="116"/>
      <c r="H2" s="116"/>
      <c r="I2" s="116"/>
      <c r="J2" s="117"/>
      <c r="K2" s="118"/>
      <c r="L2" s="118"/>
      <c r="M2" s="118"/>
      <c r="N2" s="118"/>
      <c r="O2" s="118"/>
      <c r="P2" s="118"/>
      <c r="Q2" s="118"/>
    </row>
    <row r="3" spans="1:20" ht="15" customHeight="1">
      <c r="A3" s="114" t="s">
        <v>100</v>
      </c>
      <c r="B3" s="115"/>
      <c r="C3" s="116"/>
      <c r="D3" s="116"/>
      <c r="E3" s="116"/>
      <c r="F3" s="116"/>
      <c r="G3" s="116"/>
      <c r="H3" s="116"/>
      <c r="I3" s="116"/>
      <c r="J3" s="117"/>
      <c r="K3" s="118"/>
      <c r="L3" s="118"/>
      <c r="M3" s="118"/>
      <c r="N3" s="118"/>
      <c r="O3" s="118"/>
      <c r="P3" s="118"/>
      <c r="Q3" s="118"/>
    </row>
    <row r="4" spans="1:20" ht="70">
      <c r="A4" s="119" t="s">
        <v>123</v>
      </c>
      <c r="B4" s="120" t="s">
        <v>124</v>
      </c>
      <c r="C4" s="120" t="s">
        <v>125</v>
      </c>
      <c r="D4" s="120" t="s">
        <v>126</v>
      </c>
      <c r="E4" s="120" t="s">
        <v>127</v>
      </c>
      <c r="F4" s="120" t="s">
        <v>128</v>
      </c>
      <c r="G4" s="120" t="s">
        <v>129</v>
      </c>
      <c r="H4" s="120" t="s">
        <v>130</v>
      </c>
      <c r="I4" s="120" t="s">
        <v>131</v>
      </c>
      <c r="J4" s="121" t="s">
        <v>132</v>
      </c>
      <c r="K4" s="120" t="s">
        <v>133</v>
      </c>
      <c r="L4" s="120" t="s">
        <v>134</v>
      </c>
      <c r="M4" s="120" t="s">
        <v>135</v>
      </c>
      <c r="N4" s="120" t="s">
        <v>136</v>
      </c>
      <c r="O4" s="44" t="s">
        <v>137</v>
      </c>
      <c r="P4" s="120" t="s">
        <v>138</v>
      </c>
      <c r="Q4" s="120" t="s">
        <v>139</v>
      </c>
    </row>
    <row r="5" spans="1:20" ht="15" customHeight="1">
      <c r="A5" s="122">
        <v>2014</v>
      </c>
      <c r="B5" s="123">
        <v>13756</v>
      </c>
      <c r="C5" s="124">
        <v>1880</v>
      </c>
      <c r="D5" s="124">
        <v>484</v>
      </c>
      <c r="E5" s="124">
        <v>739</v>
      </c>
      <c r="F5" s="124">
        <v>3143</v>
      </c>
      <c r="G5" s="124">
        <v>2555</v>
      </c>
      <c r="H5" s="124">
        <v>4385</v>
      </c>
      <c r="I5" s="124">
        <v>570</v>
      </c>
      <c r="J5" s="125">
        <v>2671</v>
      </c>
      <c r="K5" s="124">
        <v>743</v>
      </c>
      <c r="L5" s="124">
        <v>71</v>
      </c>
      <c r="M5" s="124">
        <v>7</v>
      </c>
      <c r="N5" s="124">
        <v>1378</v>
      </c>
      <c r="O5" s="53">
        <v>0</v>
      </c>
      <c r="P5" s="124">
        <v>333</v>
      </c>
      <c r="Q5" s="124">
        <v>139</v>
      </c>
      <c r="R5" s="40"/>
    </row>
    <row r="6" spans="1:20" ht="15" customHeight="1">
      <c r="A6" s="122">
        <v>2015</v>
      </c>
      <c r="B6" s="123">
        <v>13427</v>
      </c>
      <c r="C6" s="124">
        <v>1555</v>
      </c>
      <c r="D6" s="124">
        <v>442</v>
      </c>
      <c r="E6" s="124">
        <v>768</v>
      </c>
      <c r="F6" s="124">
        <v>2698</v>
      </c>
      <c r="G6" s="124">
        <v>2810</v>
      </c>
      <c r="H6" s="124">
        <v>4575</v>
      </c>
      <c r="I6" s="124">
        <v>579</v>
      </c>
      <c r="J6" s="125">
        <v>3018</v>
      </c>
      <c r="K6" s="124">
        <v>863</v>
      </c>
      <c r="L6" s="124">
        <v>58</v>
      </c>
      <c r="M6" s="124">
        <v>7</v>
      </c>
      <c r="N6" s="124">
        <v>1605</v>
      </c>
      <c r="O6" s="53">
        <v>0</v>
      </c>
      <c r="P6" s="124">
        <v>341</v>
      </c>
      <c r="Q6" s="124">
        <v>144</v>
      </c>
      <c r="R6" s="40"/>
      <c r="T6" s="91"/>
    </row>
    <row r="7" spans="1:20" ht="15" customHeight="1">
      <c r="A7" s="122">
        <v>2016</v>
      </c>
      <c r="B7" s="123">
        <v>14371</v>
      </c>
      <c r="C7" s="124">
        <v>1397</v>
      </c>
      <c r="D7" s="124">
        <v>401</v>
      </c>
      <c r="E7" s="124">
        <v>682</v>
      </c>
      <c r="F7" s="124">
        <v>2635</v>
      </c>
      <c r="G7" s="124">
        <v>3318</v>
      </c>
      <c r="H7" s="124">
        <v>5300</v>
      </c>
      <c r="I7" s="124">
        <v>638</v>
      </c>
      <c r="J7" s="125">
        <v>3631</v>
      </c>
      <c r="K7" s="124">
        <v>1067</v>
      </c>
      <c r="L7" s="124">
        <v>80</v>
      </c>
      <c r="M7" s="124">
        <v>15</v>
      </c>
      <c r="N7" s="124">
        <v>1870</v>
      </c>
      <c r="O7" s="53">
        <v>0</v>
      </c>
      <c r="P7" s="124">
        <v>425</v>
      </c>
      <c r="Q7" s="124">
        <v>174</v>
      </c>
      <c r="R7" s="40"/>
      <c r="T7" s="91"/>
    </row>
    <row r="8" spans="1:20" ht="15" customHeight="1">
      <c r="A8" s="122">
        <v>2017</v>
      </c>
      <c r="B8" s="123">
        <v>15691</v>
      </c>
      <c r="C8" s="124">
        <v>1286</v>
      </c>
      <c r="D8" s="124">
        <v>358</v>
      </c>
      <c r="E8" s="124">
        <v>707</v>
      </c>
      <c r="F8" s="124">
        <v>2499</v>
      </c>
      <c r="G8" s="124">
        <v>3811</v>
      </c>
      <c r="H8" s="124">
        <v>6352</v>
      </c>
      <c r="I8" s="124">
        <v>678</v>
      </c>
      <c r="J8" s="125">
        <v>4190</v>
      </c>
      <c r="K8" s="124">
        <v>1253</v>
      </c>
      <c r="L8" s="124">
        <v>72</v>
      </c>
      <c r="M8" s="124">
        <v>10</v>
      </c>
      <c r="N8" s="124">
        <v>2119</v>
      </c>
      <c r="O8" s="53">
        <v>0</v>
      </c>
      <c r="P8" s="124">
        <v>550</v>
      </c>
      <c r="Q8" s="124">
        <v>186</v>
      </c>
      <c r="R8" s="40"/>
      <c r="T8" s="91"/>
    </row>
    <row r="9" spans="1:20" ht="15" customHeight="1">
      <c r="A9" s="122">
        <v>2018</v>
      </c>
      <c r="B9" s="123">
        <v>16686</v>
      </c>
      <c r="C9" s="124">
        <v>1130</v>
      </c>
      <c r="D9" s="124">
        <v>260</v>
      </c>
      <c r="E9" s="124">
        <v>691</v>
      </c>
      <c r="F9" s="124">
        <v>2539</v>
      </c>
      <c r="G9" s="124">
        <v>3931</v>
      </c>
      <c r="H9" s="124">
        <v>7407</v>
      </c>
      <c r="I9" s="124">
        <v>728</v>
      </c>
      <c r="J9" s="125">
        <v>4519</v>
      </c>
      <c r="K9" s="124">
        <v>1337</v>
      </c>
      <c r="L9" s="124">
        <v>58</v>
      </c>
      <c r="M9" s="124">
        <v>13</v>
      </c>
      <c r="N9" s="124">
        <v>2278</v>
      </c>
      <c r="O9" s="53">
        <v>0</v>
      </c>
      <c r="P9" s="124">
        <v>636</v>
      </c>
      <c r="Q9" s="124">
        <v>197</v>
      </c>
      <c r="R9" s="40"/>
      <c r="T9" s="91"/>
    </row>
    <row r="10" spans="1:20" ht="15" customHeight="1">
      <c r="A10" s="122">
        <v>2019</v>
      </c>
      <c r="B10" s="123">
        <v>17679</v>
      </c>
      <c r="C10" s="124">
        <v>1172</v>
      </c>
      <c r="D10" s="124">
        <v>210</v>
      </c>
      <c r="E10" s="124">
        <v>520</v>
      </c>
      <c r="F10" s="124">
        <v>2854</v>
      </c>
      <c r="G10" s="124">
        <v>4140</v>
      </c>
      <c r="H10" s="124">
        <v>7996</v>
      </c>
      <c r="I10" s="124">
        <v>787</v>
      </c>
      <c r="J10" s="125">
        <v>4506</v>
      </c>
      <c r="K10" s="124">
        <v>1326</v>
      </c>
      <c r="L10" s="124">
        <v>62</v>
      </c>
      <c r="M10" s="124">
        <v>10</v>
      </c>
      <c r="N10" s="124">
        <v>2313</v>
      </c>
      <c r="O10" s="53">
        <v>0</v>
      </c>
      <c r="P10" s="124">
        <v>548</v>
      </c>
      <c r="Q10" s="124">
        <v>247</v>
      </c>
      <c r="R10" s="40"/>
      <c r="T10" s="91"/>
    </row>
    <row r="11" spans="1:20" ht="15" customHeight="1">
      <c r="A11" s="122">
        <v>2020</v>
      </c>
      <c r="B11" s="123">
        <v>17122</v>
      </c>
      <c r="C11" s="124">
        <v>1125</v>
      </c>
      <c r="D11" s="124">
        <v>219</v>
      </c>
      <c r="E11" s="124">
        <v>481</v>
      </c>
      <c r="F11" s="124">
        <v>2688</v>
      </c>
      <c r="G11" s="124">
        <v>4304</v>
      </c>
      <c r="H11" s="124">
        <v>7578</v>
      </c>
      <c r="I11" s="124">
        <v>727</v>
      </c>
      <c r="J11" s="125">
        <v>4456</v>
      </c>
      <c r="K11" s="124">
        <v>1536</v>
      </c>
      <c r="L11" s="124">
        <v>57</v>
      </c>
      <c r="M11" s="124">
        <v>14</v>
      </c>
      <c r="N11" s="124">
        <v>2187</v>
      </c>
      <c r="O11" s="53">
        <v>0</v>
      </c>
      <c r="P11" s="124">
        <v>460</v>
      </c>
      <c r="Q11" s="124">
        <v>202</v>
      </c>
      <c r="R11" s="40"/>
      <c r="T11" s="91"/>
    </row>
    <row r="12" spans="1:20" ht="15" customHeight="1">
      <c r="A12" s="122">
        <v>2021</v>
      </c>
      <c r="B12" s="123">
        <v>15112</v>
      </c>
      <c r="C12" s="124">
        <v>1111</v>
      </c>
      <c r="D12" s="124">
        <v>229</v>
      </c>
      <c r="E12" s="124">
        <v>474</v>
      </c>
      <c r="F12" s="124">
        <v>2580</v>
      </c>
      <c r="G12" s="124">
        <v>4089</v>
      </c>
      <c r="H12" s="124">
        <v>5917</v>
      </c>
      <c r="I12" s="124">
        <v>712</v>
      </c>
      <c r="J12" s="125">
        <v>3560</v>
      </c>
      <c r="K12" s="124">
        <v>1343</v>
      </c>
      <c r="L12" s="124">
        <v>46</v>
      </c>
      <c r="M12" s="124">
        <v>4</v>
      </c>
      <c r="N12" s="124">
        <v>1766</v>
      </c>
      <c r="O12" s="53">
        <v>0</v>
      </c>
      <c r="P12" s="124">
        <v>275</v>
      </c>
      <c r="Q12" s="124">
        <v>126</v>
      </c>
      <c r="R12" s="40"/>
      <c r="T12" s="91"/>
    </row>
    <row r="13" spans="1:20" ht="15" customHeight="1">
      <c r="A13" s="122">
        <v>2022</v>
      </c>
      <c r="B13" s="123">
        <v>16188</v>
      </c>
      <c r="C13" s="124">
        <v>1076</v>
      </c>
      <c r="D13" s="124">
        <v>202</v>
      </c>
      <c r="E13" s="124">
        <v>494</v>
      </c>
      <c r="F13" s="124">
        <v>2783</v>
      </c>
      <c r="G13" s="124">
        <v>4681</v>
      </c>
      <c r="H13" s="124">
        <v>6133</v>
      </c>
      <c r="I13" s="124">
        <v>819</v>
      </c>
      <c r="J13" s="125">
        <v>3531</v>
      </c>
      <c r="K13" s="124">
        <v>1354</v>
      </c>
      <c r="L13" s="124">
        <v>62</v>
      </c>
      <c r="M13" s="124">
        <v>7</v>
      </c>
      <c r="N13" s="124">
        <v>1727</v>
      </c>
      <c r="O13" s="53">
        <v>0</v>
      </c>
      <c r="P13" s="124">
        <v>236</v>
      </c>
      <c r="Q13" s="124">
        <v>145</v>
      </c>
      <c r="R13" s="40"/>
      <c r="T13" s="91"/>
    </row>
    <row r="14" spans="1:20" ht="15" customHeight="1">
      <c r="A14" s="122">
        <v>2023</v>
      </c>
      <c r="B14" s="123">
        <v>15784</v>
      </c>
      <c r="C14" s="124">
        <v>1039</v>
      </c>
      <c r="D14" s="124">
        <v>216</v>
      </c>
      <c r="E14" s="124">
        <v>501</v>
      </c>
      <c r="F14" s="124">
        <v>2589</v>
      </c>
      <c r="G14" s="124">
        <v>4672</v>
      </c>
      <c r="H14" s="124">
        <v>5998</v>
      </c>
      <c r="I14" s="124">
        <v>769</v>
      </c>
      <c r="J14" s="125">
        <v>3416</v>
      </c>
      <c r="K14" s="124">
        <v>1079</v>
      </c>
      <c r="L14" s="124">
        <v>59</v>
      </c>
      <c r="M14" s="124">
        <v>5</v>
      </c>
      <c r="N14" s="124">
        <v>1860</v>
      </c>
      <c r="O14" s="53">
        <v>0</v>
      </c>
      <c r="P14" s="124">
        <v>251</v>
      </c>
      <c r="Q14" s="124">
        <v>162</v>
      </c>
      <c r="R14" s="40"/>
      <c r="T14" s="91"/>
    </row>
    <row r="15" spans="1:20" ht="15" customHeight="1">
      <c r="A15" s="194" t="s">
        <v>208</v>
      </c>
      <c r="B15" s="195">
        <v>15354</v>
      </c>
      <c r="C15" s="196">
        <v>950</v>
      </c>
      <c r="D15" s="196">
        <v>219</v>
      </c>
      <c r="E15" s="196">
        <v>402</v>
      </c>
      <c r="F15" s="196">
        <v>2659</v>
      </c>
      <c r="G15" s="196">
        <v>4675</v>
      </c>
      <c r="H15" s="196">
        <v>5190</v>
      </c>
      <c r="I15" s="196">
        <v>1259</v>
      </c>
      <c r="J15" s="197">
        <v>3206</v>
      </c>
      <c r="K15" s="196">
        <v>808</v>
      </c>
      <c r="L15" s="196">
        <v>74</v>
      </c>
      <c r="M15" s="196">
        <v>4</v>
      </c>
      <c r="N15" s="196">
        <v>1959</v>
      </c>
      <c r="O15" s="198">
        <v>0</v>
      </c>
      <c r="P15" s="196">
        <v>211</v>
      </c>
      <c r="Q15" s="196">
        <v>150</v>
      </c>
      <c r="R15" s="40"/>
      <c r="S15" s="91"/>
      <c r="T15" s="91"/>
    </row>
    <row r="16" spans="1:20" ht="15" customHeight="1">
      <c r="B16" s="126"/>
      <c r="C16" s="88"/>
      <c r="D16" s="88"/>
      <c r="E16" s="88"/>
      <c r="F16" s="88"/>
      <c r="G16" s="88"/>
      <c r="H16" s="88"/>
      <c r="I16" s="88"/>
      <c r="J16" s="126"/>
      <c r="K16" s="88"/>
      <c r="L16" s="88"/>
      <c r="M16" s="88"/>
      <c r="N16" s="88"/>
      <c r="O16" s="88"/>
      <c r="P16" s="88"/>
      <c r="Q16" s="88"/>
      <c r="R16" s="91"/>
    </row>
    <row r="17" spans="1:17" ht="15" customHeight="1">
      <c r="B17" s="126"/>
      <c r="C17" s="88"/>
      <c r="D17" s="88"/>
      <c r="E17" s="88"/>
      <c r="F17" s="88"/>
      <c r="G17" s="88"/>
      <c r="H17" s="88"/>
      <c r="I17" s="88"/>
      <c r="J17" s="126"/>
      <c r="K17" s="88"/>
      <c r="L17" s="88"/>
      <c r="M17" s="88"/>
      <c r="N17" s="88"/>
      <c r="O17" s="88"/>
      <c r="P17" s="88"/>
      <c r="Q17" s="88"/>
    </row>
    <row r="18" spans="1:17" ht="15" customHeight="1"/>
    <row r="19" spans="1:17" ht="15" customHeight="1">
      <c r="A19" s="127"/>
      <c r="B19" s="128"/>
      <c r="C19" s="118"/>
      <c r="D19" s="118"/>
      <c r="E19" s="129"/>
      <c r="F19" s="129"/>
      <c r="G19" s="129"/>
      <c r="H19" s="129"/>
      <c r="I19" s="129"/>
      <c r="J19" s="128"/>
      <c r="K19" s="124"/>
      <c r="L19" s="118"/>
      <c r="M19" s="118"/>
      <c r="N19" s="118"/>
      <c r="O19" s="118"/>
      <c r="P19" s="118"/>
      <c r="Q19" s="118"/>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32"/>
  <sheetViews>
    <sheetView workbookViewId="0">
      <selection activeCell="B27" sqref="B27"/>
    </sheetView>
  </sheetViews>
  <sheetFormatPr baseColWidth="10" defaultColWidth="8.83203125" defaultRowHeight="13"/>
  <cols>
    <col min="1" max="1" width="17.6640625" style="23" customWidth="1"/>
    <col min="2" max="2" width="148.83203125" style="24" customWidth="1"/>
    <col min="3" max="3" width="8.83203125" style="18" customWidth="1"/>
    <col min="4" max="16384" width="8.83203125" style="18"/>
  </cols>
  <sheetData>
    <row r="1" spans="1:2" ht="16">
      <c r="A1" s="16" t="s">
        <v>20</v>
      </c>
      <c r="B1" s="17"/>
    </row>
    <row r="2" spans="1:2" ht="16">
      <c r="A2" s="19" t="s">
        <v>206</v>
      </c>
      <c r="B2" s="17"/>
    </row>
    <row r="4" spans="1:2" ht="12.75" customHeight="1">
      <c r="A4" s="16" t="s">
        <v>205</v>
      </c>
      <c r="B4" s="20" t="s">
        <v>21</v>
      </c>
    </row>
    <row r="5" spans="1:2" ht="29.25" customHeight="1">
      <c r="A5" s="21">
        <v>1</v>
      </c>
      <c r="B5" s="22" t="s">
        <v>22</v>
      </c>
    </row>
    <row r="6" spans="1:2" ht="27" customHeight="1">
      <c r="A6" s="21">
        <v>2</v>
      </c>
      <c r="B6" s="22" t="s">
        <v>191</v>
      </c>
    </row>
    <row r="7" spans="1:2" ht="27" customHeight="1">
      <c r="A7" s="21">
        <v>3</v>
      </c>
      <c r="B7" s="22" t="s">
        <v>25</v>
      </c>
    </row>
    <row r="8" spans="1:2" ht="42">
      <c r="A8" s="21">
        <v>4</v>
      </c>
      <c r="B8" s="22" t="s">
        <v>192</v>
      </c>
    </row>
    <row r="9" spans="1:2" ht="28">
      <c r="A9" s="21">
        <v>5</v>
      </c>
      <c r="B9" s="22" t="s">
        <v>193</v>
      </c>
    </row>
    <row r="10" spans="1:2" ht="14">
      <c r="A10" s="21">
        <v>6</v>
      </c>
      <c r="B10" s="22" t="s">
        <v>194</v>
      </c>
    </row>
    <row r="11" spans="1:2" ht="28">
      <c r="A11" s="21">
        <v>7</v>
      </c>
      <c r="B11" s="22" t="s">
        <v>195</v>
      </c>
    </row>
    <row r="12" spans="1:2" ht="14">
      <c r="A12" s="21">
        <v>8</v>
      </c>
      <c r="B12" s="22" t="s">
        <v>196</v>
      </c>
    </row>
    <row r="13" spans="1:2" ht="14">
      <c r="A13" s="21">
        <v>9</v>
      </c>
      <c r="B13" s="22" t="s">
        <v>197</v>
      </c>
    </row>
    <row r="14" spans="1:2" ht="14">
      <c r="A14" s="21">
        <v>10</v>
      </c>
      <c r="B14" s="22" t="s">
        <v>198</v>
      </c>
    </row>
    <row r="15" spans="1:2" ht="14">
      <c r="A15" s="21">
        <v>11</v>
      </c>
      <c r="B15" s="22" t="s">
        <v>199</v>
      </c>
    </row>
    <row r="16" spans="1:2" ht="42">
      <c r="A16" s="21">
        <v>12</v>
      </c>
      <c r="B16" s="17" t="s">
        <v>23</v>
      </c>
    </row>
    <row r="17" spans="1:2" ht="14">
      <c r="A17" s="21">
        <v>13</v>
      </c>
      <c r="B17" s="17" t="s">
        <v>24</v>
      </c>
    </row>
    <row r="18" spans="1:2" ht="42">
      <c r="A18" s="21">
        <v>14</v>
      </c>
      <c r="B18" s="17" t="s">
        <v>25</v>
      </c>
    </row>
    <row r="19" spans="1:2" ht="14">
      <c r="A19" s="21">
        <v>15</v>
      </c>
      <c r="B19" s="17" t="s">
        <v>26</v>
      </c>
    </row>
    <row r="20" spans="1:2" ht="14">
      <c r="A20" s="21">
        <v>16</v>
      </c>
      <c r="B20" s="17" t="s">
        <v>27</v>
      </c>
    </row>
    <row r="21" spans="1:2" ht="14">
      <c r="A21" s="21">
        <v>17</v>
      </c>
      <c r="B21" s="17" t="s">
        <v>28</v>
      </c>
    </row>
    <row r="22" spans="1:2" ht="14">
      <c r="A22" s="21">
        <v>18</v>
      </c>
      <c r="B22" s="17" t="s">
        <v>207</v>
      </c>
    </row>
    <row r="23" spans="1:2" ht="14">
      <c r="A23" s="21">
        <v>19</v>
      </c>
      <c r="B23" s="17" t="s">
        <v>29</v>
      </c>
    </row>
    <row r="24" spans="1:2" ht="28">
      <c r="A24" s="21"/>
      <c r="B24" s="17" t="s">
        <v>30</v>
      </c>
    </row>
    <row r="25" spans="1:2" ht="42">
      <c r="A25" s="21">
        <v>20</v>
      </c>
      <c r="B25" s="17" t="s">
        <v>23</v>
      </c>
    </row>
    <row r="26" spans="1:2" ht="14">
      <c r="A26" s="21">
        <v>21</v>
      </c>
      <c r="B26" s="17" t="s">
        <v>31</v>
      </c>
    </row>
    <row r="27" spans="1:2" ht="14">
      <c r="A27" s="21">
        <v>22</v>
      </c>
      <c r="B27" s="17" t="s">
        <v>174</v>
      </c>
    </row>
    <row r="28" spans="1:2" ht="14">
      <c r="A28" s="21">
        <v>23</v>
      </c>
      <c r="B28" s="17" t="s">
        <v>32</v>
      </c>
    </row>
    <row r="29" spans="1:2" ht="12.75" customHeight="1">
      <c r="A29" s="21">
        <v>24</v>
      </c>
      <c r="B29" s="17" t="s">
        <v>33</v>
      </c>
    </row>
    <row r="30" spans="1:2" ht="14">
      <c r="A30" s="21">
        <v>25</v>
      </c>
      <c r="B30" s="17" t="s">
        <v>34</v>
      </c>
    </row>
    <row r="31" spans="1:2" ht="28">
      <c r="A31" s="21">
        <v>26</v>
      </c>
      <c r="B31" s="17" t="s">
        <v>173</v>
      </c>
    </row>
    <row r="32" spans="1:2">
      <c r="A32" s="21"/>
      <c r="B32" s="17"/>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
  <sheetViews>
    <sheetView workbookViewId="0"/>
  </sheetViews>
  <sheetFormatPr baseColWidth="10" defaultColWidth="8.83203125" defaultRowHeight="13"/>
  <cols>
    <col min="1" max="1" width="22.6640625" customWidth="1"/>
    <col min="2" max="2" width="49.1640625" customWidth="1"/>
    <col min="3" max="6" width="10.5" customWidth="1"/>
    <col min="7" max="7" width="14.1640625" customWidth="1"/>
    <col min="8" max="8" width="9.1640625" customWidth="1"/>
  </cols>
  <sheetData>
    <row r="1" spans="1:7" ht="16">
      <c r="A1" s="16" t="s">
        <v>150</v>
      </c>
    </row>
    <row r="2" spans="1:7" ht="16">
      <c r="A2" s="19" t="s">
        <v>35</v>
      </c>
    </row>
    <row r="3" spans="1:7" ht="36" customHeight="1">
      <c r="A3" s="25" t="s">
        <v>36</v>
      </c>
      <c r="B3" s="26" t="s">
        <v>37</v>
      </c>
      <c r="C3" s="27" t="s">
        <v>38</v>
      </c>
      <c r="D3" s="27" t="s">
        <v>39</v>
      </c>
      <c r="E3" s="27" t="s">
        <v>40</v>
      </c>
      <c r="F3" s="27" t="s">
        <v>151</v>
      </c>
      <c r="G3" s="28" t="s">
        <v>152</v>
      </c>
    </row>
    <row r="4" spans="1:7" ht="15" customHeight="1">
      <c r="A4" s="29" t="s">
        <v>42</v>
      </c>
      <c r="B4" s="30" t="s">
        <v>43</v>
      </c>
      <c r="C4" s="31">
        <v>115559</v>
      </c>
      <c r="D4" s="31">
        <v>95033</v>
      </c>
      <c r="E4" s="31">
        <v>107764</v>
      </c>
      <c r="F4" s="31">
        <v>103135</v>
      </c>
      <c r="G4" s="131">
        <f>F4/E4-1</f>
        <v>-4.2954975687613639E-2</v>
      </c>
    </row>
    <row r="5" spans="1:7" ht="15" customHeight="1">
      <c r="A5" t="s">
        <v>42</v>
      </c>
      <c r="B5" s="32" t="s">
        <v>44</v>
      </c>
      <c r="C5" s="33">
        <v>562552</v>
      </c>
      <c r="D5" s="33">
        <v>403674</v>
      </c>
      <c r="E5" s="33">
        <v>402124</v>
      </c>
      <c r="F5" s="33">
        <v>391148</v>
      </c>
      <c r="G5" s="58">
        <f t="shared" ref="G5:G9" si="0">F5/E5-1</f>
        <v>-2.7295063214331949E-2</v>
      </c>
    </row>
    <row r="6" spans="1:7" ht="15" customHeight="1">
      <c r="A6" s="34" t="s">
        <v>42</v>
      </c>
      <c r="B6" s="35" t="s">
        <v>45</v>
      </c>
      <c r="C6" s="36">
        <f>SUM(C4:C5)</f>
        <v>678111</v>
      </c>
      <c r="D6" s="37">
        <f>SUM(D4:D5)</f>
        <v>498707</v>
      </c>
      <c r="E6" s="37">
        <f>SUM(E4:E5)</f>
        <v>509888</v>
      </c>
      <c r="F6" s="37">
        <f>SUM(F4:F5)</f>
        <v>494283</v>
      </c>
      <c r="G6" s="132">
        <f t="shared" si="0"/>
        <v>-3.0604760261076946E-2</v>
      </c>
    </row>
    <row r="7" spans="1:7" ht="15" customHeight="1">
      <c r="A7" s="29" t="s">
        <v>46</v>
      </c>
      <c r="B7" s="30" t="s">
        <v>43</v>
      </c>
      <c r="C7" s="38">
        <f t="shared" ref="C7:E9" si="1">C4/C$6</f>
        <v>0.17041310345946312</v>
      </c>
      <c r="D7" s="38">
        <f t="shared" si="1"/>
        <v>0.1905587850180567</v>
      </c>
      <c r="E7" s="38">
        <f t="shared" si="1"/>
        <v>0.21134837454499811</v>
      </c>
      <c r="F7" s="38">
        <f t="shared" ref="F7" si="2">F4/F$6</f>
        <v>0.20865577007503799</v>
      </c>
      <c r="G7" s="39">
        <f t="shared" si="0"/>
        <v>-1.2740123863062114E-2</v>
      </c>
    </row>
    <row r="8" spans="1:7" ht="15" customHeight="1">
      <c r="A8" t="s">
        <v>46</v>
      </c>
      <c r="B8" s="32" t="s">
        <v>44</v>
      </c>
      <c r="C8" s="40">
        <f t="shared" si="1"/>
        <v>0.82958689654053686</v>
      </c>
      <c r="D8" s="40">
        <f t="shared" si="1"/>
        <v>0.80944121498194332</v>
      </c>
      <c r="E8" s="40">
        <f t="shared" si="1"/>
        <v>0.78865162545500189</v>
      </c>
      <c r="F8" s="40">
        <f t="shared" ref="F8" si="3">F5/F$6</f>
        <v>0.79134422992496201</v>
      </c>
      <c r="G8" s="39">
        <f t="shared" si="0"/>
        <v>3.414187434669369E-3</v>
      </c>
    </row>
    <row r="9" spans="1:7" ht="15" customHeight="1">
      <c r="A9" s="34" t="s">
        <v>46</v>
      </c>
      <c r="B9" s="35" t="s">
        <v>45</v>
      </c>
      <c r="C9" s="41">
        <f t="shared" si="1"/>
        <v>1</v>
      </c>
      <c r="D9" s="41">
        <f t="shared" si="1"/>
        <v>1</v>
      </c>
      <c r="E9" s="41">
        <f t="shared" si="1"/>
        <v>1</v>
      </c>
      <c r="F9" s="41">
        <f t="shared" ref="F9" si="4">F6/F$6</f>
        <v>1</v>
      </c>
      <c r="G9" s="42">
        <f t="shared" si="0"/>
        <v>0</v>
      </c>
    </row>
  </sheetData>
  <phoneticPr fontId="43"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9"/>
  <sheetViews>
    <sheetView workbookViewId="0"/>
  </sheetViews>
  <sheetFormatPr baseColWidth="10" defaultColWidth="8.83203125" defaultRowHeight="13"/>
  <cols>
    <col min="1" max="1" width="23.5" customWidth="1"/>
    <col min="2" max="2" width="30.5" bestFit="1" customWidth="1"/>
    <col min="3" max="10" width="10.83203125" customWidth="1"/>
  </cols>
  <sheetData>
    <row r="1" spans="1:10" ht="16">
      <c r="A1" s="16" t="s">
        <v>160</v>
      </c>
    </row>
    <row r="2" spans="1:10" ht="16">
      <c r="A2" s="19" t="s">
        <v>35</v>
      </c>
    </row>
    <row r="3" spans="1:10" ht="28">
      <c r="A3" s="25" t="s">
        <v>37</v>
      </c>
      <c r="B3" s="43" t="s">
        <v>48</v>
      </c>
      <c r="C3" s="44" t="s">
        <v>49</v>
      </c>
      <c r="D3" s="44" t="s">
        <v>50</v>
      </c>
      <c r="E3" s="44" t="s">
        <v>51</v>
      </c>
      <c r="F3" s="44" t="s">
        <v>154</v>
      </c>
      <c r="G3" s="45" t="s">
        <v>52</v>
      </c>
      <c r="H3" s="44" t="s">
        <v>53</v>
      </c>
      <c r="I3" s="44" t="s">
        <v>54</v>
      </c>
      <c r="J3" s="44" t="s">
        <v>153</v>
      </c>
    </row>
    <row r="4" spans="1:10" ht="15" customHeight="1">
      <c r="A4" t="s">
        <v>43</v>
      </c>
      <c r="B4" s="46" t="s">
        <v>55</v>
      </c>
      <c r="C4" s="33">
        <v>9784</v>
      </c>
      <c r="D4" s="33">
        <v>8543</v>
      </c>
      <c r="E4" s="33">
        <v>10382</v>
      </c>
      <c r="F4" s="33">
        <v>10215</v>
      </c>
      <c r="G4" s="47">
        <f t="shared" ref="G4:G16" si="0">C4/C$16</f>
        <v>8.466670705007831E-2</v>
      </c>
      <c r="H4" s="48">
        <f t="shared" ref="H4:H16" si="1">D4/D$16</f>
        <v>8.9895089074321546E-2</v>
      </c>
      <c r="I4" s="48">
        <f t="shared" ref="I4:J16" si="2">E4/E$16</f>
        <v>9.6340150699677066E-2</v>
      </c>
      <c r="J4" s="48">
        <f t="shared" si="2"/>
        <v>9.9044941096620931E-2</v>
      </c>
    </row>
    <row r="5" spans="1:10" ht="15" customHeight="1">
      <c r="A5" t="s">
        <v>43</v>
      </c>
      <c r="B5" s="46" t="s">
        <v>56</v>
      </c>
      <c r="C5" s="33">
        <v>389</v>
      </c>
      <c r="D5" s="33">
        <v>296</v>
      </c>
      <c r="E5" s="33">
        <v>243</v>
      </c>
      <c r="F5" s="33">
        <v>193</v>
      </c>
      <c r="G5" s="47">
        <f t="shared" si="0"/>
        <v>3.3662458138267034E-3</v>
      </c>
      <c r="H5" s="48">
        <f t="shared" si="1"/>
        <v>3.114707522650027E-3</v>
      </c>
      <c r="I5" s="48">
        <f t="shared" si="2"/>
        <v>2.2549274340224936E-3</v>
      </c>
      <c r="J5" s="48">
        <f t="shared" si="2"/>
        <v>1.871333688854414E-3</v>
      </c>
    </row>
    <row r="6" spans="1:10" ht="15" customHeight="1">
      <c r="A6" t="s">
        <v>43</v>
      </c>
      <c r="B6" s="46" t="s">
        <v>57</v>
      </c>
      <c r="C6" s="33">
        <v>3950</v>
      </c>
      <c r="D6" s="33">
        <v>5137</v>
      </c>
      <c r="E6" s="33">
        <v>6236</v>
      </c>
      <c r="F6" s="33">
        <v>5813</v>
      </c>
      <c r="G6" s="47">
        <f t="shared" si="0"/>
        <v>3.418167343088812E-2</v>
      </c>
      <c r="H6" s="48">
        <f t="shared" si="1"/>
        <v>5.4054907242747259E-2</v>
      </c>
      <c r="I6" s="48">
        <f t="shared" si="2"/>
        <v>5.786719126981181E-2</v>
      </c>
      <c r="J6" s="48">
        <f t="shared" si="2"/>
        <v>5.6363019343578805E-2</v>
      </c>
    </row>
    <row r="7" spans="1:10" ht="15" customHeight="1">
      <c r="A7" t="s">
        <v>43</v>
      </c>
      <c r="B7" s="46" t="s">
        <v>58</v>
      </c>
      <c r="C7" s="33">
        <v>0</v>
      </c>
      <c r="D7" s="33">
        <v>10</v>
      </c>
      <c r="E7" s="33">
        <v>72</v>
      </c>
      <c r="F7" s="33">
        <v>99</v>
      </c>
      <c r="G7" s="47">
        <f t="shared" si="0"/>
        <v>0</v>
      </c>
      <c r="H7" s="48">
        <f t="shared" si="1"/>
        <v>1.0522660549493334E-4</v>
      </c>
      <c r="I7" s="48">
        <f t="shared" si="2"/>
        <v>6.6812664711777593E-4</v>
      </c>
      <c r="J7" s="48">
        <f t="shared" si="2"/>
        <v>9.5990691811703103E-4</v>
      </c>
    </row>
    <row r="8" spans="1:10" ht="15" customHeight="1">
      <c r="A8" t="s">
        <v>43</v>
      </c>
      <c r="B8" s="46" t="s">
        <v>59</v>
      </c>
      <c r="C8" s="33">
        <v>896</v>
      </c>
      <c r="D8" s="33">
        <v>542</v>
      </c>
      <c r="E8" s="33">
        <v>433</v>
      </c>
      <c r="F8" s="33">
        <v>348</v>
      </c>
      <c r="G8" s="47">
        <f t="shared" si="0"/>
        <v>7.7536150364748745E-3</v>
      </c>
      <c r="H8" s="48">
        <f t="shared" si="1"/>
        <v>5.7032820178253866E-3</v>
      </c>
      <c r="I8" s="48">
        <f t="shared" si="2"/>
        <v>4.0180394194721802E-3</v>
      </c>
      <c r="J8" s="48">
        <f t="shared" si="2"/>
        <v>3.3742182576235033E-3</v>
      </c>
    </row>
    <row r="9" spans="1:10" ht="15" customHeight="1">
      <c r="A9" t="s">
        <v>43</v>
      </c>
      <c r="B9" s="46" t="s">
        <v>60</v>
      </c>
      <c r="C9" s="33">
        <v>1172</v>
      </c>
      <c r="D9" s="33">
        <v>990</v>
      </c>
      <c r="E9" s="33">
        <v>1406</v>
      </c>
      <c r="F9" s="33">
        <v>1630</v>
      </c>
      <c r="G9" s="47">
        <f t="shared" si="0"/>
        <v>1.0142005382531866E-2</v>
      </c>
      <c r="H9" s="48">
        <f t="shared" si="1"/>
        <v>1.0417433943998401E-2</v>
      </c>
      <c r="I9" s="48">
        <f t="shared" si="2"/>
        <v>1.3047028692327678E-2</v>
      </c>
      <c r="J9" s="48">
        <f t="shared" si="2"/>
        <v>1.5804528045765258E-2</v>
      </c>
    </row>
    <row r="10" spans="1:10" ht="15" customHeight="1">
      <c r="A10" t="s">
        <v>43</v>
      </c>
      <c r="B10" s="46" t="s">
        <v>61</v>
      </c>
      <c r="C10" s="33">
        <v>257</v>
      </c>
      <c r="D10" s="33">
        <v>211</v>
      </c>
      <c r="E10" s="33">
        <v>186</v>
      </c>
      <c r="F10" s="33">
        <v>154</v>
      </c>
      <c r="G10" s="47">
        <f t="shared" si="0"/>
        <v>2.2239721700603155E-3</v>
      </c>
      <c r="H10" s="48">
        <f t="shared" si="1"/>
        <v>2.2202813759430937E-3</v>
      </c>
      <c r="I10" s="48">
        <f t="shared" si="2"/>
        <v>1.7259938383875878E-3</v>
      </c>
      <c r="J10" s="48">
        <f t="shared" si="2"/>
        <v>1.4931885392931595E-3</v>
      </c>
    </row>
    <row r="11" spans="1:10" ht="15" customHeight="1">
      <c r="A11" t="s">
        <v>43</v>
      </c>
      <c r="B11" s="46" t="s">
        <v>62</v>
      </c>
      <c r="C11" s="33">
        <v>642</v>
      </c>
      <c r="D11" s="33">
        <v>623</v>
      </c>
      <c r="E11" s="33">
        <v>825</v>
      </c>
      <c r="F11" s="33">
        <v>695</v>
      </c>
      <c r="G11" s="47">
        <f t="shared" si="0"/>
        <v>5.5556036310456134E-3</v>
      </c>
      <c r="H11" s="48">
        <f t="shared" si="1"/>
        <v>6.5556175223343473E-3</v>
      </c>
      <c r="I11" s="48">
        <f t="shared" si="2"/>
        <v>7.6556178315578486E-3</v>
      </c>
      <c r="J11" s="48">
        <f t="shared" si="2"/>
        <v>6.738740485771077E-3</v>
      </c>
    </row>
    <row r="12" spans="1:10" ht="15" customHeight="1">
      <c r="A12" t="s">
        <v>43</v>
      </c>
      <c r="B12" s="46" t="s">
        <v>63</v>
      </c>
      <c r="C12" s="33">
        <v>1620</v>
      </c>
      <c r="D12" s="33">
        <v>1129</v>
      </c>
      <c r="E12" s="33">
        <v>800</v>
      </c>
      <c r="F12" s="33">
        <v>745</v>
      </c>
      <c r="G12" s="47">
        <f t="shared" si="0"/>
        <v>1.4018812900769303E-2</v>
      </c>
      <c r="H12" s="48">
        <f t="shared" si="1"/>
        <v>1.1880083760377974E-2</v>
      </c>
      <c r="I12" s="48">
        <f t="shared" si="2"/>
        <v>7.4236294124197322E-3</v>
      </c>
      <c r="J12" s="48">
        <f t="shared" si="2"/>
        <v>7.2235419595675573E-3</v>
      </c>
    </row>
    <row r="13" spans="1:10" ht="15" customHeight="1">
      <c r="A13" t="s">
        <v>43</v>
      </c>
      <c r="B13" s="46" t="s">
        <v>64</v>
      </c>
      <c r="C13" s="33">
        <v>1845</v>
      </c>
      <c r="D13" s="33">
        <v>2059</v>
      </c>
      <c r="E13" s="33">
        <v>1870</v>
      </c>
      <c r="F13" s="33">
        <v>2619</v>
      </c>
      <c r="G13" s="47">
        <f t="shared" si="0"/>
        <v>1.5965870248098375E-2</v>
      </c>
      <c r="H13" s="48">
        <f t="shared" si="1"/>
        <v>2.1666158071406774E-2</v>
      </c>
      <c r="I13" s="48">
        <f t="shared" si="2"/>
        <v>1.7352733751531124E-2</v>
      </c>
      <c r="J13" s="48">
        <f t="shared" si="2"/>
        <v>2.5393901197459639E-2</v>
      </c>
    </row>
    <row r="14" spans="1:10" ht="15" customHeight="1">
      <c r="A14" t="s">
        <v>43</v>
      </c>
      <c r="B14" s="46" t="s">
        <v>65</v>
      </c>
      <c r="C14" s="33">
        <v>1293</v>
      </c>
      <c r="D14" s="33">
        <v>1239</v>
      </c>
      <c r="E14" s="33">
        <v>1986</v>
      </c>
      <c r="F14" s="33">
        <v>2223</v>
      </c>
      <c r="G14" s="47">
        <f t="shared" si="0"/>
        <v>1.118908955598439E-2</v>
      </c>
      <c r="H14" s="48">
        <f t="shared" si="1"/>
        <v>1.303757642082224E-2</v>
      </c>
      <c r="I14" s="48">
        <f t="shared" si="2"/>
        <v>1.8429160016331984E-2</v>
      </c>
      <c r="J14" s="48">
        <f t="shared" si="2"/>
        <v>2.1554273524991514E-2</v>
      </c>
    </row>
    <row r="15" spans="1:10" ht="15" customHeight="1">
      <c r="A15" t="s">
        <v>43</v>
      </c>
      <c r="B15" s="46" t="s">
        <v>66</v>
      </c>
      <c r="C15" s="33">
        <v>93711</v>
      </c>
      <c r="D15" s="33">
        <v>74254</v>
      </c>
      <c r="E15" s="33">
        <v>83325</v>
      </c>
      <c r="F15" s="33">
        <v>78401</v>
      </c>
      <c r="G15" s="47">
        <f t="shared" si="0"/>
        <v>0.81093640478024209</v>
      </c>
      <c r="H15" s="48">
        <f t="shared" si="1"/>
        <v>0.781349636442078</v>
      </c>
      <c r="I15" s="48">
        <f t="shared" si="2"/>
        <v>0.77321740098734271</v>
      </c>
      <c r="J15" s="48">
        <f t="shared" si="2"/>
        <v>0.76017840694235705</v>
      </c>
    </row>
    <row r="16" spans="1:10" ht="15" customHeight="1">
      <c r="A16" s="34" t="s">
        <v>43</v>
      </c>
      <c r="B16" s="49" t="s">
        <v>67</v>
      </c>
      <c r="C16" s="36">
        <v>115559</v>
      </c>
      <c r="D16" s="36">
        <v>95033</v>
      </c>
      <c r="E16" s="36">
        <v>107764</v>
      </c>
      <c r="F16" s="36">
        <v>103135</v>
      </c>
      <c r="G16" s="50">
        <f t="shared" si="0"/>
        <v>1</v>
      </c>
      <c r="H16" s="51">
        <f t="shared" si="1"/>
        <v>1</v>
      </c>
      <c r="I16" s="51">
        <f t="shared" si="2"/>
        <v>1</v>
      </c>
      <c r="J16" s="51">
        <f t="shared" si="2"/>
        <v>1</v>
      </c>
    </row>
    <row r="17" spans="1:10" ht="15" customHeight="1">
      <c r="A17" t="s">
        <v>44</v>
      </c>
      <c r="B17" s="46" t="s">
        <v>55</v>
      </c>
      <c r="C17" s="33">
        <v>67044</v>
      </c>
      <c r="D17" s="33">
        <v>55146</v>
      </c>
      <c r="E17" s="33">
        <v>59982</v>
      </c>
      <c r="F17" s="33">
        <v>61854</v>
      </c>
      <c r="G17" s="47">
        <f t="shared" ref="G17:G29" si="3">C17/C$29</f>
        <v>0.11917831596012457</v>
      </c>
      <c r="H17" s="48">
        <f t="shared" ref="H17:H29" si="4">D17/D$29</f>
        <v>0.13661023499160213</v>
      </c>
      <c r="I17" s="48">
        <f t="shared" ref="I17:J29" si="5">E17/E$29</f>
        <v>0.14916294476330685</v>
      </c>
      <c r="J17" s="48">
        <f t="shared" si="5"/>
        <v>0.15813451685806906</v>
      </c>
    </row>
    <row r="18" spans="1:10" ht="15" customHeight="1">
      <c r="A18" t="s">
        <v>44</v>
      </c>
      <c r="B18" s="46" t="s">
        <v>56</v>
      </c>
      <c r="C18" s="33">
        <v>2123</v>
      </c>
      <c r="D18" s="33">
        <v>1439</v>
      </c>
      <c r="E18" s="33">
        <v>1295</v>
      </c>
      <c r="F18" s="33">
        <v>1025</v>
      </c>
      <c r="G18" s="47">
        <f t="shared" si="3"/>
        <v>3.7738733485971074E-3</v>
      </c>
      <c r="H18" s="48">
        <f t="shared" si="4"/>
        <v>3.5647577005207174E-3</v>
      </c>
      <c r="I18" s="48">
        <f t="shared" si="5"/>
        <v>3.2203996777113528E-3</v>
      </c>
      <c r="J18" s="48">
        <f t="shared" si="5"/>
        <v>2.6204914763721149E-3</v>
      </c>
    </row>
    <row r="19" spans="1:10" ht="15" customHeight="1">
      <c r="A19" t="s">
        <v>44</v>
      </c>
      <c r="B19" s="46" t="s">
        <v>57</v>
      </c>
      <c r="C19" s="33">
        <v>39142</v>
      </c>
      <c r="D19" s="33">
        <v>34304</v>
      </c>
      <c r="E19" s="33">
        <v>35523</v>
      </c>
      <c r="F19" s="33">
        <v>34037</v>
      </c>
      <c r="G19" s="47">
        <f t="shared" si="3"/>
        <v>6.9579345553833244E-2</v>
      </c>
      <c r="H19" s="48">
        <f t="shared" si="4"/>
        <v>8.4979463626589771E-2</v>
      </c>
      <c r="I19" s="48">
        <f t="shared" si="5"/>
        <v>8.8338422974008013E-2</v>
      </c>
      <c r="J19" s="48">
        <f t="shared" si="5"/>
        <v>8.701821305490505E-2</v>
      </c>
    </row>
    <row r="20" spans="1:10" ht="15" customHeight="1">
      <c r="A20" t="s">
        <v>44</v>
      </c>
      <c r="B20" s="46" t="s">
        <v>58</v>
      </c>
      <c r="C20" s="33">
        <v>0</v>
      </c>
      <c r="D20" s="33">
        <v>1</v>
      </c>
      <c r="E20" s="33">
        <v>3</v>
      </c>
      <c r="F20" s="33">
        <v>5</v>
      </c>
      <c r="G20" s="47">
        <f t="shared" si="3"/>
        <v>0</v>
      </c>
      <c r="H20" s="48">
        <f t="shared" si="4"/>
        <v>2.4772464909803454E-6</v>
      </c>
      <c r="I20" s="48">
        <f t="shared" si="5"/>
        <v>7.4603853537714737E-6</v>
      </c>
      <c r="J20" s="48">
        <f t="shared" si="5"/>
        <v>1.2782885250595683E-5</v>
      </c>
    </row>
    <row r="21" spans="1:10" ht="15" customHeight="1">
      <c r="A21" t="s">
        <v>44</v>
      </c>
      <c r="B21" s="46" t="s">
        <v>59</v>
      </c>
      <c r="C21" s="33">
        <v>11406</v>
      </c>
      <c r="D21" s="33">
        <v>5574</v>
      </c>
      <c r="E21" s="33">
        <v>3227</v>
      </c>
      <c r="F21" s="33">
        <v>2308</v>
      </c>
      <c r="G21" s="47">
        <f t="shared" si="3"/>
        <v>2.0275458979792091E-2</v>
      </c>
      <c r="H21" s="48">
        <f t="shared" si="4"/>
        <v>1.3808171940724446E-2</v>
      </c>
      <c r="I21" s="48">
        <f t="shared" si="5"/>
        <v>8.0248878455401809E-3</v>
      </c>
      <c r="J21" s="48">
        <f t="shared" si="5"/>
        <v>5.9005798316749672E-3</v>
      </c>
    </row>
    <row r="22" spans="1:10" ht="15" customHeight="1">
      <c r="A22" t="s">
        <v>44</v>
      </c>
      <c r="B22" s="46" t="s">
        <v>60</v>
      </c>
      <c r="C22" s="33">
        <v>4125</v>
      </c>
      <c r="D22" s="33">
        <v>3003</v>
      </c>
      <c r="E22" s="33">
        <v>3561</v>
      </c>
      <c r="F22" s="33">
        <v>4747</v>
      </c>
      <c r="G22" s="47">
        <f t="shared" si="3"/>
        <v>7.3326554700720997E-3</v>
      </c>
      <c r="H22" s="48">
        <f t="shared" si="4"/>
        <v>7.4391712124139775E-3</v>
      </c>
      <c r="I22" s="48">
        <f t="shared" si="5"/>
        <v>8.8554774149267393E-3</v>
      </c>
      <c r="J22" s="48">
        <f t="shared" si="5"/>
        <v>1.2136071256915541E-2</v>
      </c>
    </row>
    <row r="23" spans="1:10" ht="15" customHeight="1">
      <c r="A23" t="s">
        <v>44</v>
      </c>
      <c r="B23" s="46" t="s">
        <v>61</v>
      </c>
      <c r="C23" s="33">
        <v>12043</v>
      </c>
      <c r="D23" s="33">
        <v>7177</v>
      </c>
      <c r="E23" s="33">
        <v>5918</v>
      </c>
      <c r="F23" s="33">
        <v>4532</v>
      </c>
      <c r="G23" s="47">
        <f t="shared" si="3"/>
        <v>2.1407798745715953E-2</v>
      </c>
      <c r="H23" s="48">
        <f t="shared" si="4"/>
        <v>1.7779198065765941E-2</v>
      </c>
      <c r="I23" s="48">
        <f t="shared" si="5"/>
        <v>1.4716853507873193E-2</v>
      </c>
      <c r="J23" s="48">
        <f t="shared" si="5"/>
        <v>1.1586407191139927E-2</v>
      </c>
    </row>
    <row r="24" spans="1:10" ht="15" customHeight="1">
      <c r="A24" t="s">
        <v>44</v>
      </c>
      <c r="B24" s="46" t="s">
        <v>62</v>
      </c>
      <c r="C24" s="33">
        <v>2090</v>
      </c>
      <c r="D24" s="33">
        <v>1913</v>
      </c>
      <c r="E24" s="33">
        <v>2799</v>
      </c>
      <c r="F24" s="33">
        <v>2187</v>
      </c>
      <c r="G24" s="47">
        <f t="shared" si="3"/>
        <v>3.7152121048365308E-3</v>
      </c>
      <c r="H24" s="48">
        <f t="shared" si="4"/>
        <v>4.7389725372454011E-3</v>
      </c>
      <c r="I24" s="48">
        <f t="shared" si="5"/>
        <v>6.9605395350687844E-3</v>
      </c>
      <c r="J24" s="48">
        <f t="shared" si="5"/>
        <v>5.5912340086105511E-3</v>
      </c>
    </row>
    <row r="25" spans="1:10" ht="15" customHeight="1">
      <c r="A25" t="s">
        <v>44</v>
      </c>
      <c r="B25" s="46" t="s">
        <v>63</v>
      </c>
      <c r="C25" s="33">
        <v>11147</v>
      </c>
      <c r="D25" s="33">
        <v>7921</v>
      </c>
      <c r="E25" s="33">
        <v>7282</v>
      </c>
      <c r="F25" s="33">
        <v>6832</v>
      </c>
      <c r="G25" s="47">
        <f t="shared" si="3"/>
        <v>1.9815057096943926E-2</v>
      </c>
      <c r="H25" s="48">
        <f t="shared" si="4"/>
        <v>1.9622269455055318E-2</v>
      </c>
      <c r="I25" s="48">
        <f t="shared" si="5"/>
        <v>1.8108842048721291E-2</v>
      </c>
      <c r="J25" s="48">
        <f t="shared" si="5"/>
        <v>1.746653440641394E-2</v>
      </c>
    </row>
    <row r="26" spans="1:10" ht="15" customHeight="1">
      <c r="A26" t="s">
        <v>44</v>
      </c>
      <c r="B26" s="46" t="s">
        <v>64</v>
      </c>
      <c r="C26" s="33">
        <v>6879</v>
      </c>
      <c r="D26" s="33">
        <v>5170</v>
      </c>
      <c r="E26" s="33">
        <v>3970</v>
      </c>
      <c r="F26" s="33">
        <v>6550</v>
      </c>
      <c r="G26" s="47">
        <f t="shared" si="3"/>
        <v>1.2228202903909328E-2</v>
      </c>
      <c r="H26" s="48">
        <f t="shared" si="4"/>
        <v>1.2807364358368387E-2</v>
      </c>
      <c r="I26" s="48">
        <f t="shared" si="5"/>
        <v>9.8725766181575834E-3</v>
      </c>
      <c r="J26" s="48">
        <f t="shared" si="5"/>
        <v>1.6745579678280345E-2</v>
      </c>
    </row>
    <row r="27" spans="1:10" ht="15" customHeight="1">
      <c r="A27" t="s">
        <v>44</v>
      </c>
      <c r="B27" s="46" t="s">
        <v>65</v>
      </c>
      <c r="C27" s="33">
        <v>2881</v>
      </c>
      <c r="D27" s="33">
        <v>2354</v>
      </c>
      <c r="E27" s="33">
        <v>3258</v>
      </c>
      <c r="F27" s="33">
        <v>4527</v>
      </c>
      <c r="G27" s="47">
        <f t="shared" si="3"/>
        <v>5.1213043416430837E-3</v>
      </c>
      <c r="H27" s="48">
        <f t="shared" si="4"/>
        <v>5.831438239767733E-3</v>
      </c>
      <c r="I27" s="48">
        <f t="shared" si="5"/>
        <v>8.1019784941958207E-3</v>
      </c>
      <c r="J27" s="48">
        <f t="shared" si="5"/>
        <v>1.1573624305889331E-2</v>
      </c>
    </row>
    <row r="28" spans="1:10" ht="15" customHeight="1">
      <c r="A28" t="s">
        <v>44</v>
      </c>
      <c r="B28" s="46" t="s">
        <v>66</v>
      </c>
      <c r="C28" s="33">
        <v>403672</v>
      </c>
      <c r="D28" s="33">
        <v>279672</v>
      </c>
      <c r="E28" s="33">
        <v>275306</v>
      </c>
      <c r="F28" s="33">
        <v>262544</v>
      </c>
      <c r="G28" s="47">
        <f t="shared" si="3"/>
        <v>0.71757277549453202</v>
      </c>
      <c r="H28" s="48">
        <f t="shared" si="4"/>
        <v>0.6928164806254552</v>
      </c>
      <c r="I28" s="48">
        <f t="shared" si="5"/>
        <v>0.68462961673513645</v>
      </c>
      <c r="J28" s="48">
        <f t="shared" si="5"/>
        <v>0.67121396504647857</v>
      </c>
    </row>
    <row r="29" spans="1:10" ht="15" customHeight="1">
      <c r="A29" s="34" t="s">
        <v>44</v>
      </c>
      <c r="B29" s="49" t="s">
        <v>67</v>
      </c>
      <c r="C29" s="36">
        <v>562552</v>
      </c>
      <c r="D29" s="36">
        <v>403674</v>
      </c>
      <c r="E29" s="36">
        <v>402124</v>
      </c>
      <c r="F29" s="36">
        <v>391148</v>
      </c>
      <c r="G29" s="50">
        <f t="shared" si="3"/>
        <v>1</v>
      </c>
      <c r="H29" s="51">
        <f t="shared" si="4"/>
        <v>1</v>
      </c>
      <c r="I29" s="51">
        <f t="shared" si="5"/>
        <v>1</v>
      </c>
      <c r="J29" s="51">
        <f t="shared" si="5"/>
        <v>1</v>
      </c>
    </row>
  </sheetData>
  <phoneticPr fontId="43" type="noConversion"/>
  <pageMargins left="0.70000000000000007" right="0.70000000000000007" top="0.75" bottom="0.75"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6"/>
  <sheetViews>
    <sheetView workbookViewId="0">
      <selection activeCell="M16" sqref="M16"/>
    </sheetView>
  </sheetViews>
  <sheetFormatPr baseColWidth="10" defaultColWidth="8.6640625" defaultRowHeight="13"/>
  <cols>
    <col min="1" max="1" width="16.6640625" customWidth="1"/>
    <col min="2" max="2" width="29.83203125" style="53" customWidth="1"/>
    <col min="3" max="13" width="10.6640625" style="53" customWidth="1"/>
    <col min="14" max="15" width="12.5" style="53" customWidth="1"/>
    <col min="16" max="16" width="12.5" customWidth="1"/>
    <col min="17" max="17" width="8.6640625" customWidth="1"/>
  </cols>
  <sheetData>
    <row r="1" spans="1:16" ht="16.5" customHeight="1">
      <c r="A1" s="16" t="s">
        <v>175</v>
      </c>
      <c r="B1" s="52"/>
      <c r="C1" s="52"/>
      <c r="D1" s="52"/>
      <c r="E1" s="52"/>
      <c r="F1" s="52"/>
      <c r="G1" s="52"/>
      <c r="H1" s="52"/>
      <c r="I1" s="52"/>
      <c r="J1" s="52"/>
      <c r="K1" s="52"/>
      <c r="L1" s="52"/>
    </row>
    <row r="2" spans="1:16" ht="15" customHeight="1">
      <c r="A2" s="19" t="s">
        <v>35</v>
      </c>
    </row>
    <row r="3" spans="1:16" ht="42">
      <c r="A3" s="54" t="s">
        <v>36</v>
      </c>
      <c r="B3" s="55" t="s">
        <v>37</v>
      </c>
      <c r="C3" s="56" t="s">
        <v>69</v>
      </c>
      <c r="D3" s="56" t="s">
        <v>70</v>
      </c>
      <c r="E3" s="56" t="s">
        <v>71</v>
      </c>
      <c r="F3" s="56" t="s">
        <v>72</v>
      </c>
      <c r="G3" s="56" t="s">
        <v>73</v>
      </c>
      <c r="H3" s="56" t="s">
        <v>74</v>
      </c>
      <c r="I3" s="56" t="s">
        <v>75</v>
      </c>
      <c r="J3" s="56" t="s">
        <v>38</v>
      </c>
      <c r="K3" s="56" t="s">
        <v>39</v>
      </c>
      <c r="L3" s="56" t="s">
        <v>40</v>
      </c>
      <c r="M3" s="56" t="s">
        <v>151</v>
      </c>
      <c r="N3" s="57" t="s">
        <v>155</v>
      </c>
      <c r="O3" s="57" t="s">
        <v>156</v>
      </c>
      <c r="P3" s="57" t="s">
        <v>152</v>
      </c>
    </row>
    <row r="4" spans="1:16" ht="15" customHeight="1">
      <c r="A4" s="133" t="s">
        <v>42</v>
      </c>
      <c r="B4" s="134" t="s">
        <v>43</v>
      </c>
      <c r="C4" s="135">
        <v>108919</v>
      </c>
      <c r="D4" s="135">
        <v>94077</v>
      </c>
      <c r="E4" s="135">
        <v>85872</v>
      </c>
      <c r="F4" s="135">
        <v>73043</v>
      </c>
      <c r="G4" s="135">
        <v>66460</v>
      </c>
      <c r="H4" s="135">
        <v>62706</v>
      </c>
      <c r="I4" s="135">
        <v>62443</v>
      </c>
      <c r="J4" s="135">
        <v>50505</v>
      </c>
      <c r="K4" s="135">
        <v>53818</v>
      </c>
      <c r="L4" s="135">
        <v>58844</v>
      </c>
      <c r="M4" s="135">
        <v>58899</v>
      </c>
      <c r="N4" s="131">
        <f>M4/C4-1</f>
        <v>-0.45924035292281418</v>
      </c>
      <c r="O4" s="131">
        <f>M4/H4-1</f>
        <v>-6.0711893598698663E-2</v>
      </c>
      <c r="P4" s="131">
        <f>M4/L4-1</f>
        <v>9.3467473319286398E-4</v>
      </c>
    </row>
    <row r="5" spans="1:16" ht="15" customHeight="1">
      <c r="A5" s="136" t="s">
        <v>42</v>
      </c>
      <c r="B5" s="112" t="s">
        <v>44</v>
      </c>
      <c r="C5" s="137">
        <v>911543</v>
      </c>
      <c r="D5" s="137">
        <v>846988</v>
      </c>
      <c r="E5" s="137">
        <v>793354</v>
      </c>
      <c r="F5" s="137">
        <v>689117</v>
      </c>
      <c r="G5" s="137">
        <v>627009</v>
      </c>
      <c r="H5" s="137">
        <v>621706</v>
      </c>
      <c r="I5" s="137">
        <v>613907</v>
      </c>
      <c r="J5" s="137">
        <v>592990</v>
      </c>
      <c r="K5" s="137">
        <v>600257</v>
      </c>
      <c r="L5" s="137">
        <v>610170</v>
      </c>
      <c r="M5" s="137">
        <v>660937</v>
      </c>
      <c r="N5" s="138">
        <f>M5/C5-1</f>
        <v>-0.27492504467699275</v>
      </c>
      <c r="O5" s="138">
        <f>M5/H5-1</f>
        <v>6.3102173696248709E-2</v>
      </c>
      <c r="P5" s="138">
        <f>M5/L5-1</f>
        <v>8.3201402887719711E-2</v>
      </c>
    </row>
    <row r="6" spans="1:16" ht="15" customHeight="1">
      <c r="A6" s="139" t="s">
        <v>42</v>
      </c>
      <c r="B6" s="140" t="s">
        <v>45</v>
      </c>
      <c r="C6" s="141">
        <v>1020483</v>
      </c>
      <c r="D6" s="141">
        <v>941097</v>
      </c>
      <c r="E6" s="141">
        <v>879321</v>
      </c>
      <c r="F6" s="141">
        <v>762169</v>
      </c>
      <c r="G6" s="141">
        <v>693474</v>
      </c>
      <c r="H6" s="141">
        <v>684418</v>
      </c>
      <c r="I6" s="141">
        <v>676356</v>
      </c>
      <c r="J6" s="141">
        <v>643496</v>
      </c>
      <c r="K6" s="141">
        <v>654075</v>
      </c>
      <c r="L6" s="141">
        <v>669018</v>
      </c>
      <c r="M6" s="141">
        <v>719837</v>
      </c>
      <c r="N6" s="142">
        <f>M6/C6-1</f>
        <v>-0.29461147319455594</v>
      </c>
      <c r="O6" s="142">
        <f>M6/H6-1</f>
        <v>5.1750538413659397E-2</v>
      </c>
      <c r="P6" s="142">
        <f>M6/L6-1</f>
        <v>7.5960587009617164E-2</v>
      </c>
    </row>
    <row r="7" spans="1:16" ht="15" customHeight="1">
      <c r="A7" s="148" t="s">
        <v>42</v>
      </c>
      <c r="B7" s="149" t="s">
        <v>77</v>
      </c>
      <c r="C7" s="150">
        <v>873</v>
      </c>
      <c r="D7" s="150">
        <v>595</v>
      </c>
      <c r="E7" s="150">
        <v>249</v>
      </c>
      <c r="F7" s="150">
        <v>250</v>
      </c>
      <c r="G7" s="150">
        <v>207</v>
      </c>
      <c r="H7" s="150">
        <v>758</v>
      </c>
      <c r="I7" s="150">
        <v>120</v>
      </c>
      <c r="J7" s="150">
        <v>336</v>
      </c>
      <c r="K7" s="150">
        <v>522</v>
      </c>
      <c r="L7" s="150">
        <v>580</v>
      </c>
      <c r="M7" s="150">
        <v>669</v>
      </c>
      <c r="N7" s="151">
        <f>M7/C7-1</f>
        <v>-0.23367697594501713</v>
      </c>
      <c r="O7" s="151">
        <f>M7/H7-1</f>
        <v>-0.11741424802110823</v>
      </c>
      <c r="P7" s="151">
        <f>M7/L7-1</f>
        <v>0.15344827586206899</v>
      </c>
    </row>
    <row r="8" spans="1:16" ht="15" customHeight="1">
      <c r="A8" s="152" t="s">
        <v>42</v>
      </c>
      <c r="B8" s="153" t="s">
        <v>78</v>
      </c>
      <c r="C8" s="154">
        <v>1021356</v>
      </c>
      <c r="D8" s="154">
        <v>941692</v>
      </c>
      <c r="E8" s="154">
        <v>879570</v>
      </c>
      <c r="F8" s="154">
        <v>762419</v>
      </c>
      <c r="G8" s="154">
        <v>693681</v>
      </c>
      <c r="H8" s="154">
        <v>685176</v>
      </c>
      <c r="I8" s="154">
        <v>676476</v>
      </c>
      <c r="J8" s="154">
        <v>643832</v>
      </c>
      <c r="K8" s="154">
        <v>662366</v>
      </c>
      <c r="L8" s="154">
        <v>677261</v>
      </c>
      <c r="M8" s="154">
        <v>720506</v>
      </c>
      <c r="N8" s="155">
        <f>M8/C8-1</f>
        <v>-0.29455938967411954</v>
      </c>
      <c r="O8" s="155">
        <f>M8/H8-1</f>
        <v>5.1563393930902368E-2</v>
      </c>
      <c r="P8" s="155">
        <f>M8/L8-1</f>
        <v>6.3852783491150422E-2</v>
      </c>
    </row>
    <row r="9" spans="1:16" ht="15" customHeight="1">
      <c r="A9" s="143" t="s">
        <v>46</v>
      </c>
      <c r="B9" s="144" t="s">
        <v>43</v>
      </c>
      <c r="C9" s="145">
        <v>0.1067327922170188</v>
      </c>
      <c r="D9" s="146">
        <v>9.9965253316076877E-2</v>
      </c>
      <c r="E9" s="146">
        <v>9.7657169566062907E-2</v>
      </c>
      <c r="F9" s="146">
        <v>9.5835700481126884E-2</v>
      </c>
      <c r="G9" s="146">
        <v>9.5836325514727302E-2</v>
      </c>
      <c r="H9" s="146">
        <v>9.1619448933254244E-2</v>
      </c>
      <c r="I9" s="146">
        <v>9.2322682137809087E-2</v>
      </c>
      <c r="J9" s="146">
        <v>7.8485336350187104E-2</v>
      </c>
      <c r="K9" s="146">
        <v>8.228108397355044E-2</v>
      </c>
      <c r="L9" s="146">
        <v>8.7955779964066741E-2</v>
      </c>
      <c r="M9" s="146">
        <v>8.1822690414635538E-2</v>
      </c>
      <c r="N9" s="147" t="s">
        <v>47</v>
      </c>
      <c r="O9" s="147" t="s">
        <v>47</v>
      </c>
      <c r="P9" s="147" t="s">
        <v>47</v>
      </c>
    </row>
    <row r="10" spans="1:16" ht="15" customHeight="1">
      <c r="A10" s="156" t="s">
        <v>46</v>
      </c>
      <c r="B10" s="157" t="s">
        <v>44</v>
      </c>
      <c r="C10" s="158">
        <v>0.89324662929220766</v>
      </c>
      <c r="D10" s="159">
        <v>0.9000007438128057</v>
      </c>
      <c r="E10" s="159">
        <v>0.90223479252741601</v>
      </c>
      <c r="F10" s="159">
        <v>0.9041524911141755</v>
      </c>
      <c r="G10" s="159">
        <v>0.90415646440962461</v>
      </c>
      <c r="H10" s="159">
        <v>0.90837178449427103</v>
      </c>
      <c r="I10" s="159">
        <v>0.90766844679429182</v>
      </c>
      <c r="J10" s="159">
        <v>0.92151310963859911</v>
      </c>
      <c r="K10" s="159">
        <v>0.91771891602644962</v>
      </c>
      <c r="L10" s="159">
        <v>0.91203824112355725</v>
      </c>
      <c r="M10" s="159">
        <v>0.91817592038197537</v>
      </c>
      <c r="N10" s="160" t="s">
        <v>47</v>
      </c>
      <c r="O10" s="160" t="s">
        <v>47</v>
      </c>
      <c r="P10" s="160" t="s">
        <v>47</v>
      </c>
    </row>
    <row r="11" spans="1:16" ht="15" customHeight="1">
      <c r="A11" s="161" t="s">
        <v>46</v>
      </c>
      <c r="B11" s="162" t="s">
        <v>45</v>
      </c>
      <c r="C11" s="163">
        <v>1</v>
      </c>
      <c r="D11" s="164">
        <v>1</v>
      </c>
      <c r="E11" s="164">
        <v>1</v>
      </c>
      <c r="F11" s="164">
        <v>1</v>
      </c>
      <c r="G11" s="164">
        <v>1</v>
      </c>
      <c r="H11" s="164">
        <v>1</v>
      </c>
      <c r="I11" s="164">
        <v>1</v>
      </c>
      <c r="J11" s="164">
        <v>1</v>
      </c>
      <c r="K11" s="164">
        <v>1</v>
      </c>
      <c r="L11" s="164">
        <v>1</v>
      </c>
      <c r="M11" s="164">
        <v>1</v>
      </c>
      <c r="N11" s="165" t="s">
        <v>47</v>
      </c>
      <c r="O11" s="165" t="s">
        <v>47</v>
      </c>
      <c r="P11" s="165" t="s">
        <v>47</v>
      </c>
    </row>
    <row r="12" spans="1:16">
      <c r="B12" s="59"/>
      <c r="C12" s="59"/>
      <c r="D12" s="59"/>
      <c r="E12" s="59"/>
      <c r="F12" s="59"/>
      <c r="G12" s="59"/>
      <c r="H12" s="59"/>
      <c r="I12" s="59"/>
      <c r="J12" s="59"/>
      <c r="K12" s="59"/>
      <c r="L12" s="59"/>
    </row>
    <row r="16" spans="1:16">
      <c r="M16" s="60"/>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1"/>
  <sheetViews>
    <sheetView workbookViewId="0">
      <selection activeCell="A2" sqref="A2"/>
    </sheetView>
  </sheetViews>
  <sheetFormatPr baseColWidth="10" defaultColWidth="8.6640625" defaultRowHeight="13"/>
  <cols>
    <col min="1" max="1" width="15.5" customWidth="1"/>
    <col min="2" max="2" width="20.5" bestFit="1" customWidth="1"/>
    <col min="3" max="13" width="8.6640625" style="53" customWidth="1"/>
    <col min="14" max="14" width="13.33203125" style="53" customWidth="1"/>
    <col min="15" max="15" width="12.1640625" style="53" customWidth="1"/>
    <col min="16" max="16" width="11.6640625" style="53" customWidth="1"/>
    <col min="17" max="17" width="8.6640625" customWidth="1"/>
  </cols>
  <sheetData>
    <row r="1" spans="1:16" ht="16.5" customHeight="1">
      <c r="A1" s="61" t="s">
        <v>182</v>
      </c>
      <c r="B1" s="61"/>
      <c r="C1" s="52"/>
      <c r="D1" s="52"/>
      <c r="E1" s="52"/>
      <c r="F1" s="52"/>
      <c r="G1" s="52"/>
      <c r="H1" s="52"/>
      <c r="I1" s="52"/>
      <c r="J1" s="52"/>
      <c r="K1" s="52"/>
      <c r="L1" s="52"/>
      <c r="M1" s="52"/>
    </row>
    <row r="2" spans="1:16" ht="16.5" customHeight="1">
      <c r="A2" s="62" t="s">
        <v>35</v>
      </c>
      <c r="B2" s="61"/>
      <c r="C2" s="52"/>
      <c r="D2" s="52"/>
      <c r="E2" s="52"/>
      <c r="F2" s="52"/>
      <c r="G2" s="52"/>
      <c r="H2" s="52"/>
      <c r="I2" s="52"/>
      <c r="J2" s="52"/>
      <c r="K2" s="52"/>
      <c r="L2" s="52"/>
      <c r="M2" s="52"/>
    </row>
    <row r="3" spans="1:16" ht="15" customHeight="1">
      <c r="A3" s="19" t="s">
        <v>79</v>
      </c>
      <c r="B3" s="62"/>
      <c r="C3" s="63"/>
      <c r="D3" s="63"/>
      <c r="E3" s="63"/>
      <c r="F3" s="63"/>
      <c r="G3" s="63"/>
      <c r="H3" s="63"/>
      <c r="I3" s="63"/>
      <c r="J3" s="63"/>
      <c r="K3" s="63"/>
      <c r="L3" s="63"/>
      <c r="M3" s="63"/>
      <c r="N3" s="64"/>
      <c r="O3" s="65"/>
      <c r="P3" s="65"/>
    </row>
    <row r="4" spans="1:16" ht="40.25" customHeight="1">
      <c r="A4" s="66" t="s">
        <v>36</v>
      </c>
      <c r="B4" s="66" t="s">
        <v>37</v>
      </c>
      <c r="C4" s="67" t="s">
        <v>68</v>
      </c>
      <c r="D4" s="67" t="s">
        <v>69</v>
      </c>
      <c r="E4" s="67" t="s">
        <v>70</v>
      </c>
      <c r="F4" s="67" t="s">
        <v>71</v>
      </c>
      <c r="G4" s="67" t="s">
        <v>72</v>
      </c>
      <c r="H4" s="67" t="s">
        <v>73</v>
      </c>
      <c r="I4" s="67" t="s">
        <v>74</v>
      </c>
      <c r="J4" s="67" t="s">
        <v>75</v>
      </c>
      <c r="K4" s="67" t="s">
        <v>38</v>
      </c>
      <c r="L4" s="67" t="s">
        <v>39</v>
      </c>
      <c r="M4" s="67" t="s">
        <v>40</v>
      </c>
      <c r="N4" s="28" t="s">
        <v>157</v>
      </c>
      <c r="O4" s="28" t="s">
        <v>158</v>
      </c>
      <c r="P4" s="28" t="s">
        <v>159</v>
      </c>
    </row>
    <row r="5" spans="1:16" ht="15" customHeight="1">
      <c r="A5" s="68" t="s">
        <v>42</v>
      </c>
      <c r="B5" s="68" t="s">
        <v>43</v>
      </c>
      <c r="C5" s="69">
        <v>23613.586784645031</v>
      </c>
      <c r="D5" s="69">
        <v>21242.631900312976</v>
      </c>
      <c r="E5" s="69">
        <v>19213.126806176915</v>
      </c>
      <c r="F5" s="69">
        <v>16992.383351968241</v>
      </c>
      <c r="G5" s="69">
        <v>15419.325726677751</v>
      </c>
      <c r="H5" s="69">
        <v>12720.849451178066</v>
      </c>
      <c r="I5" s="69">
        <v>11500.939024690211</v>
      </c>
      <c r="J5" s="69">
        <v>9332.5453604350005</v>
      </c>
      <c r="K5" s="69">
        <v>8298.299160560884</v>
      </c>
      <c r="L5" s="69">
        <v>8544.5511202580892</v>
      </c>
      <c r="M5" s="69">
        <v>8278.1285962420388</v>
      </c>
      <c r="N5" s="58">
        <f>M5/C5-1</f>
        <v>-0.64943366411302783</v>
      </c>
      <c r="O5" s="58">
        <f>M5/H5-1</f>
        <v>-0.34924718447356451</v>
      </c>
      <c r="P5" s="58">
        <f>M5/L5-1</f>
        <v>-3.1180400265192976E-2</v>
      </c>
    </row>
    <row r="6" spans="1:16" ht="15" customHeight="1">
      <c r="A6" s="68" t="s">
        <v>42</v>
      </c>
      <c r="B6" s="68" t="s">
        <v>44</v>
      </c>
      <c r="C6" s="69">
        <v>143713.33707795205</v>
      </c>
      <c r="D6" s="69">
        <v>138114.39655268064</v>
      </c>
      <c r="E6" s="69">
        <v>130001.22085914211</v>
      </c>
      <c r="F6" s="69">
        <v>119185.47736646353</v>
      </c>
      <c r="G6" s="69">
        <v>108112.91032308442</v>
      </c>
      <c r="H6" s="69">
        <v>99971.725008665147</v>
      </c>
      <c r="I6" s="69">
        <v>96803.898344447094</v>
      </c>
      <c r="J6" s="69">
        <v>75057.482782651205</v>
      </c>
      <c r="K6" s="69">
        <v>79615.84193516527</v>
      </c>
      <c r="L6" s="69">
        <v>79861.386447680066</v>
      </c>
      <c r="M6" s="69">
        <v>78511.40250942744</v>
      </c>
      <c r="N6" s="58">
        <f t="shared" ref="N6:N7" si="0">M6/C6-1</f>
        <v>-0.45369438838622334</v>
      </c>
      <c r="O6" s="58">
        <f t="shared" ref="O6:O7" si="1">M6/H6-1</f>
        <v>-0.21466392119749467</v>
      </c>
      <c r="P6" s="58">
        <f t="shared" ref="P6:P7" si="2">M6/L6-1</f>
        <v>-1.6904088424974262E-2</v>
      </c>
    </row>
    <row r="7" spans="1:16" ht="15" customHeight="1">
      <c r="A7" s="70" t="s">
        <v>42</v>
      </c>
      <c r="B7" s="70" t="s">
        <v>78</v>
      </c>
      <c r="C7" s="71">
        <f t="shared" ref="C7:L7" si="3">SUM(C5:C6)</f>
        <v>167326.92386259709</v>
      </c>
      <c r="D7" s="71">
        <f t="shared" si="3"/>
        <v>159357.0284529936</v>
      </c>
      <c r="E7" s="71">
        <f t="shared" si="3"/>
        <v>149214.34766531902</v>
      </c>
      <c r="F7" s="71">
        <f t="shared" si="3"/>
        <v>136177.86071843177</v>
      </c>
      <c r="G7" s="71">
        <f t="shared" si="3"/>
        <v>123532.23604976217</v>
      </c>
      <c r="H7" s="71">
        <f t="shared" si="3"/>
        <v>112692.57445984322</v>
      </c>
      <c r="I7" s="71">
        <f t="shared" si="3"/>
        <v>108304.8373691373</v>
      </c>
      <c r="J7" s="71">
        <f t="shared" si="3"/>
        <v>84390.028143086209</v>
      </c>
      <c r="K7" s="71">
        <f t="shared" si="3"/>
        <v>87914.141095726154</v>
      </c>
      <c r="L7" s="71">
        <f t="shared" si="3"/>
        <v>88405.937567938148</v>
      </c>
      <c r="M7" s="71">
        <f t="shared" ref="M7" si="4">SUM(M5:M6)</f>
        <v>86789.531105669477</v>
      </c>
      <c r="N7" s="58">
        <f t="shared" si="0"/>
        <v>-0.48131759610343428</v>
      </c>
      <c r="O7" s="58">
        <f t="shared" si="1"/>
        <v>-0.22985581328966809</v>
      </c>
      <c r="P7" s="58">
        <f t="shared" si="2"/>
        <v>-1.8283912899249466E-2</v>
      </c>
    </row>
    <row r="8" spans="1:16" ht="15" customHeight="1">
      <c r="A8" s="68" t="s">
        <v>46</v>
      </c>
      <c r="B8" s="68" t="s">
        <v>43</v>
      </c>
      <c r="C8" s="59">
        <f t="shared" ref="C8:M10" si="5">C5/C$7</f>
        <v>0.14112245799746889</v>
      </c>
      <c r="D8" s="59">
        <f t="shared" si="5"/>
        <v>0.13330213362116644</v>
      </c>
      <c r="E8" s="59">
        <f t="shared" si="5"/>
        <v>0.12876192609353548</v>
      </c>
      <c r="F8" s="59">
        <f t="shared" si="5"/>
        <v>0.12478080697054386</v>
      </c>
      <c r="G8" s="59">
        <f t="shared" si="5"/>
        <v>0.12482025922744913</v>
      </c>
      <c r="H8" s="59">
        <f t="shared" si="5"/>
        <v>0.11288099071435273</v>
      </c>
      <c r="I8" s="59">
        <f t="shared" si="5"/>
        <v>0.10619044637398195</v>
      </c>
      <c r="J8" s="59">
        <f t="shared" si="5"/>
        <v>0.11058824799313192</v>
      </c>
      <c r="K8" s="59">
        <f t="shared" si="5"/>
        <v>9.4390948454187842E-2</v>
      </c>
      <c r="L8" s="59">
        <f t="shared" si="5"/>
        <v>9.6651326317214584E-2</v>
      </c>
      <c r="M8" s="59">
        <f t="shared" ref="M8" si="6">M5/M$7</f>
        <v>9.53816490397109E-2</v>
      </c>
      <c r="N8" s="39" t="s">
        <v>47</v>
      </c>
      <c r="O8" s="39" t="s">
        <v>47</v>
      </c>
      <c r="P8" s="39" t="s">
        <v>47</v>
      </c>
    </row>
    <row r="9" spans="1:16" ht="15" customHeight="1">
      <c r="A9" s="68" t="s">
        <v>46</v>
      </c>
      <c r="B9" s="68" t="s">
        <v>44</v>
      </c>
      <c r="C9" s="59">
        <f t="shared" si="5"/>
        <v>0.85887754200253108</v>
      </c>
      <c r="D9" s="59">
        <f t="shared" si="5"/>
        <v>0.86669786637883361</v>
      </c>
      <c r="E9" s="59">
        <f t="shared" si="5"/>
        <v>0.87123807390646457</v>
      </c>
      <c r="F9" s="59">
        <f t="shared" si="5"/>
        <v>0.87521919302945617</v>
      </c>
      <c r="G9" s="59">
        <f t="shared" si="5"/>
        <v>0.8751797407725509</v>
      </c>
      <c r="H9" s="59">
        <f t="shared" si="5"/>
        <v>0.88711900928564724</v>
      </c>
      <c r="I9" s="59">
        <f t="shared" si="5"/>
        <v>0.89380955362601811</v>
      </c>
      <c r="J9" s="59">
        <f t="shared" si="5"/>
        <v>0.88941175200686806</v>
      </c>
      <c r="K9" s="59">
        <f t="shared" si="5"/>
        <v>0.90560905154581217</v>
      </c>
      <c r="L9" s="59">
        <f t="shared" si="5"/>
        <v>0.90334867368278549</v>
      </c>
      <c r="M9" s="59">
        <f t="shared" si="5"/>
        <v>0.90461835096028909</v>
      </c>
      <c r="N9" s="39" t="s">
        <v>47</v>
      </c>
      <c r="O9" s="39" t="s">
        <v>47</v>
      </c>
      <c r="P9" s="39" t="s">
        <v>47</v>
      </c>
    </row>
    <row r="10" spans="1:16" ht="15" customHeight="1">
      <c r="A10" s="72" t="s">
        <v>46</v>
      </c>
      <c r="B10" s="72" t="s">
        <v>78</v>
      </c>
      <c r="C10" s="73">
        <f t="shared" si="5"/>
        <v>1</v>
      </c>
      <c r="D10" s="73">
        <f t="shared" si="5"/>
        <v>1</v>
      </c>
      <c r="E10" s="73">
        <f t="shared" si="5"/>
        <v>1</v>
      </c>
      <c r="F10" s="73">
        <f t="shared" si="5"/>
        <v>1</v>
      </c>
      <c r="G10" s="73">
        <f t="shared" si="5"/>
        <v>1</v>
      </c>
      <c r="H10" s="73">
        <f t="shared" si="5"/>
        <v>1</v>
      </c>
      <c r="I10" s="73">
        <f t="shared" si="5"/>
        <v>1</v>
      </c>
      <c r="J10" s="73">
        <f t="shared" si="5"/>
        <v>1</v>
      </c>
      <c r="K10" s="73">
        <f t="shared" si="5"/>
        <v>1</v>
      </c>
      <c r="L10" s="73">
        <f t="shared" si="5"/>
        <v>1</v>
      </c>
      <c r="M10" s="73">
        <f t="shared" si="5"/>
        <v>1</v>
      </c>
      <c r="N10" s="42" t="s">
        <v>47</v>
      </c>
      <c r="O10" s="42" t="s">
        <v>47</v>
      </c>
      <c r="P10" s="42" t="s">
        <v>47</v>
      </c>
    </row>
    <row r="11" spans="1:16" ht="15" customHeight="1">
      <c r="A11" s="11"/>
      <c r="B11" s="11"/>
      <c r="C11" s="74"/>
      <c r="D11" s="74"/>
      <c r="E11" s="74"/>
      <c r="F11" s="74"/>
      <c r="G11" s="74"/>
      <c r="H11" s="74"/>
      <c r="I11" s="74"/>
      <c r="J11" s="74"/>
      <c r="K11" s="74"/>
      <c r="L11" s="74"/>
      <c r="M11" s="74"/>
    </row>
  </sheetData>
  <phoneticPr fontId="43" type="noConversion"/>
  <pageMargins left="0.70000000000000007" right="0.70000000000000007" top="0.75" bottom="0.75" header="0.30000000000000004" footer="0.30000000000000004"/>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76"/>
  <sheetViews>
    <sheetView workbookViewId="0">
      <selection activeCell="A2" sqref="A2"/>
    </sheetView>
  </sheetViews>
  <sheetFormatPr baseColWidth="10" defaultColWidth="8.6640625" defaultRowHeight="13"/>
  <cols>
    <col min="1" max="1" width="33.5" customWidth="1"/>
    <col min="2" max="13" width="10.5" customWidth="1"/>
    <col min="14" max="14" width="8.6640625" customWidth="1"/>
  </cols>
  <sheetData>
    <row r="1" spans="1:13" ht="16">
      <c r="A1" s="75" t="s">
        <v>200</v>
      </c>
    </row>
    <row r="2" spans="1:13" ht="14">
      <c r="A2" s="76" t="s">
        <v>80</v>
      </c>
    </row>
    <row r="3" spans="1:13" ht="84">
      <c r="A3" s="181" t="s">
        <v>81</v>
      </c>
      <c r="B3" s="52" t="s">
        <v>183</v>
      </c>
      <c r="C3" s="52" t="s">
        <v>184</v>
      </c>
      <c r="D3" s="182" t="s">
        <v>82</v>
      </c>
      <c r="E3" s="77" t="s">
        <v>185</v>
      </c>
      <c r="F3" s="52" t="s">
        <v>186</v>
      </c>
      <c r="G3" s="182" t="s">
        <v>83</v>
      </c>
      <c r="H3" s="77" t="s">
        <v>187</v>
      </c>
      <c r="I3" s="52" t="s">
        <v>188</v>
      </c>
      <c r="J3" s="182" t="s">
        <v>84</v>
      </c>
      <c r="K3" s="77" t="s">
        <v>189</v>
      </c>
      <c r="L3" s="52" t="s">
        <v>190</v>
      </c>
      <c r="M3" s="182" t="s">
        <v>85</v>
      </c>
    </row>
    <row r="4" spans="1:13" ht="14">
      <c r="A4" s="183" t="s">
        <v>86</v>
      </c>
      <c r="B4" s="88">
        <v>522</v>
      </c>
      <c r="C4" s="88">
        <v>2670</v>
      </c>
      <c r="D4" s="88">
        <v>3192</v>
      </c>
      <c r="E4" s="78">
        <v>302</v>
      </c>
      <c r="F4" s="88">
        <v>1148</v>
      </c>
      <c r="G4" s="88">
        <v>1450</v>
      </c>
      <c r="H4" s="78">
        <v>23</v>
      </c>
      <c r="I4" s="88">
        <v>60</v>
      </c>
      <c r="J4" s="88">
        <v>83</v>
      </c>
      <c r="K4" s="78">
        <v>847</v>
      </c>
      <c r="L4" s="88">
        <v>3878</v>
      </c>
      <c r="M4" s="88">
        <v>4725</v>
      </c>
    </row>
    <row r="5" spans="1:13" ht="14">
      <c r="A5" s="183" t="s">
        <v>87</v>
      </c>
      <c r="B5" s="88">
        <v>59</v>
      </c>
      <c r="C5" s="88">
        <v>336</v>
      </c>
      <c r="D5" s="88">
        <v>395</v>
      </c>
      <c r="E5" s="78">
        <v>1</v>
      </c>
      <c r="F5" s="88">
        <v>15</v>
      </c>
      <c r="G5" s="88">
        <v>16</v>
      </c>
      <c r="H5" s="78">
        <v>2</v>
      </c>
      <c r="I5" s="88">
        <v>2</v>
      </c>
      <c r="J5" s="88">
        <v>4</v>
      </c>
      <c r="K5" s="78">
        <v>62</v>
      </c>
      <c r="L5" s="88">
        <v>353</v>
      </c>
      <c r="M5" s="88">
        <v>415</v>
      </c>
    </row>
    <row r="6" spans="1:13" ht="14">
      <c r="A6" s="183" t="s">
        <v>88</v>
      </c>
      <c r="B6" s="88">
        <v>49</v>
      </c>
      <c r="C6" s="88">
        <v>8</v>
      </c>
      <c r="D6" s="88">
        <v>57</v>
      </c>
      <c r="E6" s="78">
        <v>1</v>
      </c>
      <c r="F6" s="88">
        <v>0</v>
      </c>
      <c r="G6" s="88">
        <v>1</v>
      </c>
      <c r="H6" s="78">
        <v>0</v>
      </c>
      <c r="I6" s="88">
        <v>0</v>
      </c>
      <c r="J6" s="88">
        <v>0</v>
      </c>
      <c r="K6" s="78">
        <v>50</v>
      </c>
      <c r="L6" s="88">
        <v>8</v>
      </c>
      <c r="M6" s="88">
        <v>58</v>
      </c>
    </row>
    <row r="7" spans="1:13" ht="14">
      <c r="A7" s="183" t="s">
        <v>89</v>
      </c>
      <c r="B7" s="88">
        <v>527</v>
      </c>
      <c r="C7" s="88">
        <v>2116</v>
      </c>
      <c r="D7" s="88">
        <v>2643</v>
      </c>
      <c r="E7" s="78">
        <v>121</v>
      </c>
      <c r="F7" s="88">
        <v>1128</v>
      </c>
      <c r="G7" s="88">
        <v>1249</v>
      </c>
      <c r="H7" s="78">
        <v>8</v>
      </c>
      <c r="I7" s="88">
        <v>51</v>
      </c>
      <c r="J7" s="88">
        <v>59</v>
      </c>
      <c r="K7" s="78">
        <v>656</v>
      </c>
      <c r="L7" s="88">
        <v>3295</v>
      </c>
      <c r="M7" s="88">
        <v>3951</v>
      </c>
    </row>
    <row r="8" spans="1:13" ht="14">
      <c r="A8" s="183" t="s">
        <v>90</v>
      </c>
      <c r="B8" s="88">
        <v>91</v>
      </c>
      <c r="C8" s="88">
        <v>194</v>
      </c>
      <c r="D8" s="88">
        <v>285</v>
      </c>
      <c r="E8" s="78">
        <v>15</v>
      </c>
      <c r="F8" s="88">
        <v>47</v>
      </c>
      <c r="G8" s="88">
        <v>62</v>
      </c>
      <c r="H8" s="78">
        <v>2</v>
      </c>
      <c r="I8" s="88">
        <v>2</v>
      </c>
      <c r="J8" s="88">
        <v>4</v>
      </c>
      <c r="K8" s="78">
        <v>108</v>
      </c>
      <c r="L8" s="88">
        <v>243</v>
      </c>
      <c r="M8" s="88">
        <v>351</v>
      </c>
    </row>
    <row r="9" spans="1:13" ht="14">
      <c r="A9" s="183" t="s">
        <v>91</v>
      </c>
      <c r="B9" s="88">
        <v>452</v>
      </c>
      <c r="C9" s="88">
        <v>7100</v>
      </c>
      <c r="D9" s="88">
        <v>7552</v>
      </c>
      <c r="E9" s="78">
        <v>21</v>
      </c>
      <c r="F9" s="88">
        <v>1041</v>
      </c>
      <c r="G9" s="88">
        <v>1062</v>
      </c>
      <c r="H9" s="78">
        <v>0</v>
      </c>
      <c r="I9" s="88">
        <v>77</v>
      </c>
      <c r="J9" s="88">
        <v>77</v>
      </c>
      <c r="K9" s="78">
        <v>473</v>
      </c>
      <c r="L9" s="88">
        <v>8218</v>
      </c>
      <c r="M9" s="88">
        <v>8691</v>
      </c>
    </row>
    <row r="10" spans="1:13" ht="14">
      <c r="A10" s="183" t="s">
        <v>92</v>
      </c>
      <c r="B10" s="88">
        <v>596</v>
      </c>
      <c r="C10" s="88">
        <v>868</v>
      </c>
      <c r="D10" s="88">
        <v>1464</v>
      </c>
      <c r="E10" s="78">
        <v>50</v>
      </c>
      <c r="F10" s="88">
        <v>154</v>
      </c>
      <c r="G10" s="88">
        <v>204</v>
      </c>
      <c r="H10" s="78">
        <v>9</v>
      </c>
      <c r="I10" s="88">
        <v>6</v>
      </c>
      <c r="J10" s="88">
        <v>15</v>
      </c>
      <c r="K10" s="78">
        <v>655</v>
      </c>
      <c r="L10" s="88">
        <v>1028</v>
      </c>
      <c r="M10" s="88">
        <v>1683</v>
      </c>
    </row>
    <row r="11" spans="1:13" ht="14">
      <c r="A11" s="183" t="s">
        <v>93</v>
      </c>
      <c r="B11" s="88">
        <v>97</v>
      </c>
      <c r="C11" s="88">
        <v>1549</v>
      </c>
      <c r="D11" s="88">
        <v>1646</v>
      </c>
      <c r="E11" s="78">
        <v>23</v>
      </c>
      <c r="F11" s="88">
        <v>142</v>
      </c>
      <c r="G11" s="88">
        <v>165</v>
      </c>
      <c r="H11" s="78">
        <v>4</v>
      </c>
      <c r="I11" s="88">
        <v>13</v>
      </c>
      <c r="J11" s="88">
        <v>17</v>
      </c>
      <c r="K11" s="78">
        <v>124</v>
      </c>
      <c r="L11" s="88">
        <v>1704</v>
      </c>
      <c r="M11" s="88">
        <v>1828</v>
      </c>
    </row>
    <row r="12" spans="1:13" ht="14">
      <c r="A12" s="183" t="s">
        <v>94</v>
      </c>
      <c r="B12" s="88">
        <v>180</v>
      </c>
      <c r="C12" s="88">
        <v>723</v>
      </c>
      <c r="D12" s="88">
        <v>903</v>
      </c>
      <c r="E12" s="78">
        <v>13</v>
      </c>
      <c r="F12" s="88">
        <v>166</v>
      </c>
      <c r="G12" s="88">
        <v>179</v>
      </c>
      <c r="H12" s="78">
        <v>6</v>
      </c>
      <c r="I12" s="88">
        <v>11</v>
      </c>
      <c r="J12" s="88">
        <v>17</v>
      </c>
      <c r="K12" s="78">
        <v>199</v>
      </c>
      <c r="L12" s="88">
        <v>900</v>
      </c>
      <c r="M12" s="88">
        <v>1099</v>
      </c>
    </row>
    <row r="13" spans="1:13" ht="14">
      <c r="A13" s="183" t="s">
        <v>95</v>
      </c>
      <c r="B13" s="88">
        <v>10</v>
      </c>
      <c r="C13" s="88">
        <v>237</v>
      </c>
      <c r="D13" s="88">
        <v>247</v>
      </c>
      <c r="E13" s="78">
        <v>0</v>
      </c>
      <c r="F13" s="88">
        <v>145</v>
      </c>
      <c r="G13" s="88">
        <v>145</v>
      </c>
      <c r="H13" s="78">
        <v>0</v>
      </c>
      <c r="I13" s="88">
        <v>11</v>
      </c>
      <c r="J13" s="88">
        <v>11</v>
      </c>
      <c r="K13" s="78">
        <v>10</v>
      </c>
      <c r="L13" s="88">
        <v>393</v>
      </c>
      <c r="M13" s="88">
        <v>403</v>
      </c>
    </row>
    <row r="14" spans="1:13" s="80" customFormat="1" ht="15">
      <c r="A14" s="184" t="s">
        <v>96</v>
      </c>
      <c r="B14" s="180">
        <v>2583</v>
      </c>
      <c r="C14" s="180">
        <v>15801</v>
      </c>
      <c r="D14" s="180">
        <v>18384</v>
      </c>
      <c r="E14" s="79">
        <v>547</v>
      </c>
      <c r="F14" s="180">
        <v>3986</v>
      </c>
      <c r="G14" s="180">
        <v>4533</v>
      </c>
      <c r="H14" s="79">
        <v>54</v>
      </c>
      <c r="I14" s="180">
        <v>233</v>
      </c>
      <c r="J14" s="180">
        <v>287</v>
      </c>
      <c r="K14" s="79">
        <v>3184</v>
      </c>
      <c r="L14" s="180">
        <v>20020</v>
      </c>
      <c r="M14" s="180">
        <v>23204</v>
      </c>
    </row>
    <row r="15" spans="1:13" ht="14">
      <c r="A15" s="183" t="s">
        <v>97</v>
      </c>
      <c r="B15" s="88">
        <v>792</v>
      </c>
      <c r="C15" s="88">
        <v>14524</v>
      </c>
      <c r="D15" s="88">
        <v>15316</v>
      </c>
      <c r="E15" s="78">
        <v>328</v>
      </c>
      <c r="F15" s="88">
        <v>5018</v>
      </c>
      <c r="G15" s="88">
        <v>5346</v>
      </c>
      <c r="H15" s="78">
        <v>13</v>
      </c>
      <c r="I15" s="88">
        <v>210</v>
      </c>
      <c r="J15" s="88">
        <v>223</v>
      </c>
      <c r="K15" s="78">
        <v>1133</v>
      </c>
      <c r="L15" s="88">
        <v>19752</v>
      </c>
      <c r="M15" s="88">
        <v>20885</v>
      </c>
    </row>
    <row r="16" spans="1:13" s="80" customFormat="1" ht="28">
      <c r="A16" s="185" t="s">
        <v>98</v>
      </c>
      <c r="B16" s="186">
        <v>3375</v>
      </c>
      <c r="C16" s="186">
        <v>30329</v>
      </c>
      <c r="D16" s="186">
        <v>33704</v>
      </c>
      <c r="E16" s="187">
        <v>875</v>
      </c>
      <c r="F16" s="186">
        <v>9004</v>
      </c>
      <c r="G16" s="186">
        <v>9879</v>
      </c>
      <c r="H16" s="187">
        <v>67</v>
      </c>
      <c r="I16" s="186">
        <v>443</v>
      </c>
      <c r="J16" s="186">
        <v>510</v>
      </c>
      <c r="K16" s="187">
        <v>4317</v>
      </c>
      <c r="L16" s="186">
        <v>39776</v>
      </c>
      <c r="M16" s="186">
        <v>44093</v>
      </c>
    </row>
    <row r="18" spans="1:3" ht="14">
      <c r="A18" s="81"/>
      <c r="B18" s="81"/>
      <c r="C18" s="81"/>
    </row>
    <row r="19" spans="1:3" ht="14">
      <c r="A19" s="82"/>
      <c r="B19" s="83"/>
      <c r="C19" s="83"/>
    </row>
    <row r="20" spans="1:3" ht="14">
      <c r="A20" s="82"/>
      <c r="B20" s="83"/>
      <c r="C20" s="83"/>
    </row>
    <row r="21" spans="1:3" ht="14">
      <c r="A21" s="82"/>
      <c r="B21" s="83"/>
      <c r="C21" s="83"/>
    </row>
    <row r="22" spans="1:3" ht="14">
      <c r="A22" s="82"/>
      <c r="B22" s="83"/>
      <c r="C22" s="83"/>
    </row>
    <row r="23" spans="1:3" ht="14">
      <c r="A23" s="82"/>
      <c r="B23" s="83"/>
      <c r="C23" s="83"/>
    </row>
    <row r="24" spans="1:3" ht="14">
      <c r="A24" s="82"/>
      <c r="B24" s="83"/>
      <c r="C24" s="83"/>
    </row>
    <row r="25" spans="1:3" ht="14">
      <c r="A25" s="82"/>
      <c r="B25" s="83"/>
      <c r="C25" s="83"/>
    </row>
    <row r="31" spans="1:3" ht="15" customHeight="1"/>
    <row r="32" spans="1: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sheetData>
  <phoneticPr fontId="43"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7BD8A-37A4-4EFC-B349-98EAD81B412D}">
  <dimension ref="A1:O110"/>
  <sheetViews>
    <sheetView workbookViewId="0">
      <selection activeCell="P38" sqref="P38"/>
    </sheetView>
  </sheetViews>
  <sheetFormatPr baseColWidth="10" defaultColWidth="8.83203125" defaultRowHeight="14"/>
  <cols>
    <col min="1" max="1" width="33.5" style="83" customWidth="1"/>
    <col min="2" max="2" width="46.1640625" style="83" customWidth="1"/>
    <col min="3" max="3" width="12" style="83" customWidth="1"/>
    <col min="4" max="13" width="12" style="85" customWidth="1"/>
  </cols>
  <sheetData>
    <row r="1" spans="1:13" ht="16">
      <c r="A1" s="84" t="s">
        <v>201</v>
      </c>
    </row>
    <row r="2" spans="1:13" ht="16">
      <c r="A2" s="86" t="s">
        <v>161</v>
      </c>
    </row>
    <row r="3" spans="1:13" ht="16">
      <c r="A3" s="86" t="s">
        <v>99</v>
      </c>
    </row>
    <row r="4" spans="1:13" ht="16">
      <c r="A4" s="19" t="s">
        <v>100</v>
      </c>
    </row>
    <row r="5" spans="1:13" ht="51.5" customHeight="1">
      <c r="A5" s="87" t="s">
        <v>37</v>
      </c>
      <c r="B5" s="87" t="s">
        <v>101</v>
      </c>
      <c r="C5" s="67" t="s">
        <v>69</v>
      </c>
      <c r="D5" s="67" t="s">
        <v>70</v>
      </c>
      <c r="E5" s="67" t="s">
        <v>71</v>
      </c>
      <c r="F5" s="67" t="s">
        <v>72</v>
      </c>
      <c r="G5" s="67" t="s">
        <v>73</v>
      </c>
      <c r="H5" s="67" t="s">
        <v>74</v>
      </c>
      <c r="I5" s="67" t="s">
        <v>75</v>
      </c>
      <c r="J5" s="67" t="s">
        <v>202</v>
      </c>
      <c r="K5" s="67" t="s">
        <v>39</v>
      </c>
      <c r="L5" s="67" t="s">
        <v>40</v>
      </c>
      <c r="M5" s="67" t="s">
        <v>203</v>
      </c>
    </row>
    <row r="6" spans="1:13" ht="13">
      <c r="A6" s="15" t="s">
        <v>102</v>
      </c>
      <c r="B6" s="15" t="s">
        <v>107</v>
      </c>
      <c r="C6" s="88">
        <v>2259</v>
      </c>
      <c r="D6" s="88">
        <v>1844</v>
      </c>
      <c r="E6" s="88">
        <v>1697</v>
      </c>
      <c r="F6" s="88">
        <v>1607</v>
      </c>
      <c r="G6" s="88">
        <v>1554</v>
      </c>
      <c r="H6" s="88">
        <v>1306</v>
      </c>
      <c r="I6" s="88">
        <v>1153</v>
      </c>
      <c r="J6" s="88">
        <v>647</v>
      </c>
      <c r="K6" s="88">
        <v>565</v>
      </c>
      <c r="L6" s="88">
        <v>546</v>
      </c>
      <c r="M6" s="88">
        <v>660</v>
      </c>
    </row>
    <row r="7" spans="1:13" ht="13">
      <c r="A7" s="15" t="s">
        <v>102</v>
      </c>
      <c r="B7" s="15" t="s">
        <v>180</v>
      </c>
      <c r="C7" s="88">
        <v>2</v>
      </c>
      <c r="D7" s="88">
        <v>0</v>
      </c>
      <c r="E7" s="88">
        <v>2</v>
      </c>
      <c r="F7" s="88">
        <v>0</v>
      </c>
      <c r="G7" s="88">
        <v>6</v>
      </c>
      <c r="H7" s="88">
        <v>3</v>
      </c>
      <c r="I7" s="88">
        <v>2</v>
      </c>
      <c r="J7" s="88">
        <v>1</v>
      </c>
      <c r="K7" s="88">
        <v>4</v>
      </c>
      <c r="L7" s="88">
        <v>1</v>
      </c>
      <c r="M7" s="88">
        <v>1</v>
      </c>
    </row>
    <row r="8" spans="1:13" ht="13">
      <c r="A8" s="15" t="s">
        <v>102</v>
      </c>
      <c r="B8" s="15" t="s">
        <v>106</v>
      </c>
      <c r="C8" s="88">
        <v>23089</v>
      </c>
      <c r="D8" s="88">
        <v>21298</v>
      </c>
      <c r="E8" s="88">
        <v>19158</v>
      </c>
      <c r="F8" s="88">
        <v>17699</v>
      </c>
      <c r="G8" s="88">
        <v>15185</v>
      </c>
      <c r="H8" s="88">
        <v>12519</v>
      </c>
      <c r="I8" s="88">
        <v>11177</v>
      </c>
      <c r="J8" s="88">
        <v>8239</v>
      </c>
      <c r="K8" s="88">
        <v>7428</v>
      </c>
      <c r="L8" s="88">
        <v>8301</v>
      </c>
      <c r="M8" s="88">
        <v>9204</v>
      </c>
    </row>
    <row r="9" spans="1:13" ht="13">
      <c r="A9" s="15" t="s">
        <v>102</v>
      </c>
      <c r="B9" s="15" t="s">
        <v>105</v>
      </c>
      <c r="C9" s="88">
        <v>2662</v>
      </c>
      <c r="D9" s="88">
        <v>2322</v>
      </c>
      <c r="E9" s="88">
        <v>2069</v>
      </c>
      <c r="F9" s="88">
        <v>2194</v>
      </c>
      <c r="G9" s="88">
        <v>1711</v>
      </c>
      <c r="H9" s="88">
        <v>1537</v>
      </c>
      <c r="I9" s="88">
        <v>1457</v>
      </c>
      <c r="J9" s="88">
        <v>1099</v>
      </c>
      <c r="K9" s="88">
        <v>1262</v>
      </c>
      <c r="L9" s="88">
        <v>1285</v>
      </c>
      <c r="M9" s="88">
        <v>1122</v>
      </c>
    </row>
    <row r="10" spans="1:13" ht="13">
      <c r="A10" s="15" t="s">
        <v>102</v>
      </c>
      <c r="B10" s="15" t="s">
        <v>103</v>
      </c>
      <c r="C10" s="88">
        <v>910</v>
      </c>
      <c r="D10" s="88">
        <v>838</v>
      </c>
      <c r="E10" s="88">
        <v>674</v>
      </c>
      <c r="F10" s="88">
        <v>443</v>
      </c>
      <c r="G10" s="88">
        <v>342</v>
      </c>
      <c r="H10" s="88">
        <v>307</v>
      </c>
      <c r="I10" s="88">
        <v>230</v>
      </c>
      <c r="J10" s="88">
        <v>146</v>
      </c>
      <c r="K10" s="88">
        <v>140</v>
      </c>
      <c r="L10" s="88">
        <v>135</v>
      </c>
      <c r="M10" s="88">
        <v>146</v>
      </c>
    </row>
    <row r="11" spans="1:13" ht="13">
      <c r="A11" s="15" t="s">
        <v>102</v>
      </c>
      <c r="B11" s="15" t="s">
        <v>104</v>
      </c>
      <c r="C11" s="88">
        <v>4362</v>
      </c>
      <c r="D11" s="88">
        <v>3716</v>
      </c>
      <c r="E11" s="88">
        <v>3574</v>
      </c>
      <c r="F11" s="88">
        <v>3187</v>
      </c>
      <c r="G11" s="88">
        <v>2725</v>
      </c>
      <c r="H11" s="88">
        <v>2530</v>
      </c>
      <c r="I11" s="88">
        <v>1954</v>
      </c>
      <c r="J11" s="88">
        <v>1386</v>
      </c>
      <c r="K11" s="88">
        <v>1375</v>
      </c>
      <c r="L11" s="88">
        <v>1368</v>
      </c>
      <c r="M11" s="88">
        <v>1468</v>
      </c>
    </row>
    <row r="12" spans="1:13" ht="13">
      <c r="A12" s="15" t="s">
        <v>102</v>
      </c>
      <c r="B12" s="15" t="s">
        <v>109</v>
      </c>
      <c r="C12" s="88">
        <v>762</v>
      </c>
      <c r="D12" s="88">
        <v>711</v>
      </c>
      <c r="E12" s="88">
        <v>569</v>
      </c>
      <c r="F12" s="88">
        <v>492</v>
      </c>
      <c r="G12" s="88">
        <v>280</v>
      </c>
      <c r="H12" s="88">
        <v>236</v>
      </c>
      <c r="I12" s="88">
        <v>239</v>
      </c>
      <c r="J12" s="88">
        <v>158</v>
      </c>
      <c r="K12" s="88">
        <v>130</v>
      </c>
      <c r="L12" s="88">
        <v>190</v>
      </c>
      <c r="M12" s="88">
        <v>207</v>
      </c>
    </row>
    <row r="13" spans="1:13" ht="13">
      <c r="A13" s="15" t="s">
        <v>102</v>
      </c>
      <c r="B13" s="15" t="s">
        <v>108</v>
      </c>
      <c r="C13" s="88">
        <v>256</v>
      </c>
      <c r="D13" s="88">
        <v>207</v>
      </c>
      <c r="E13" s="88">
        <v>194</v>
      </c>
      <c r="F13" s="88">
        <v>195</v>
      </c>
      <c r="G13" s="88">
        <v>120</v>
      </c>
      <c r="H13" s="88">
        <v>122</v>
      </c>
      <c r="I13" s="88">
        <v>93</v>
      </c>
      <c r="J13" s="88">
        <v>50</v>
      </c>
      <c r="K13" s="88">
        <v>54</v>
      </c>
      <c r="L13" s="88">
        <v>71</v>
      </c>
      <c r="M13" s="88">
        <v>63</v>
      </c>
    </row>
    <row r="14" spans="1:13" ht="13">
      <c r="A14" s="15" t="s">
        <v>102</v>
      </c>
      <c r="B14" s="15" t="s">
        <v>110</v>
      </c>
      <c r="C14" s="88">
        <v>2</v>
      </c>
      <c r="D14" s="88">
        <v>2</v>
      </c>
      <c r="E14" s="88">
        <v>1</v>
      </c>
      <c r="F14" s="88">
        <v>0</v>
      </c>
      <c r="G14" s="88">
        <v>0</v>
      </c>
      <c r="H14" s="88">
        <v>0</v>
      </c>
      <c r="I14" s="88">
        <v>0</v>
      </c>
      <c r="J14" s="88">
        <v>0</v>
      </c>
      <c r="K14" s="88">
        <v>0</v>
      </c>
      <c r="L14" s="88">
        <v>0</v>
      </c>
      <c r="M14" s="88">
        <v>0</v>
      </c>
    </row>
    <row r="15" spans="1:13" ht="13">
      <c r="A15" s="15" t="s">
        <v>102</v>
      </c>
      <c r="B15" s="15" t="s">
        <v>179</v>
      </c>
      <c r="C15" s="88">
        <v>13.225</v>
      </c>
      <c r="D15" s="88">
        <v>13.549999999999999</v>
      </c>
      <c r="E15" s="88">
        <v>14.6</v>
      </c>
      <c r="F15" s="88">
        <v>14.350000000000001</v>
      </c>
      <c r="G15" s="88">
        <v>17.225000000000001</v>
      </c>
      <c r="H15" s="88">
        <v>19.25</v>
      </c>
      <c r="I15" s="88">
        <v>19.5</v>
      </c>
      <c r="J15" s="88">
        <v>17.475000000000001</v>
      </c>
      <c r="K15" s="88">
        <v>23.425000000000001</v>
      </c>
      <c r="L15" s="88">
        <v>19.524999999999999</v>
      </c>
      <c r="M15" s="88">
        <v>17.5</v>
      </c>
    </row>
    <row r="16" spans="1:13" ht="13">
      <c r="A16" s="90" t="s">
        <v>102</v>
      </c>
      <c r="B16" s="90" t="s">
        <v>111</v>
      </c>
      <c r="C16" s="64">
        <v>34304</v>
      </c>
      <c r="D16" s="64">
        <v>30938</v>
      </c>
      <c r="E16" s="64">
        <v>27938</v>
      </c>
      <c r="F16" s="64">
        <v>25817</v>
      </c>
      <c r="G16" s="64">
        <v>21923</v>
      </c>
      <c r="H16" s="64">
        <v>18560</v>
      </c>
      <c r="I16" s="64">
        <v>16305</v>
      </c>
      <c r="J16" s="64">
        <v>11726</v>
      </c>
      <c r="K16" s="64">
        <v>10958</v>
      </c>
      <c r="L16" s="64">
        <v>11897</v>
      </c>
      <c r="M16" s="64">
        <v>12871</v>
      </c>
    </row>
    <row r="17" spans="1:15" ht="13">
      <c r="A17" s="15" t="s">
        <v>112</v>
      </c>
      <c r="B17" s="15" t="s">
        <v>107</v>
      </c>
      <c r="C17" s="88">
        <v>90790</v>
      </c>
      <c r="D17" s="88">
        <v>88857</v>
      </c>
      <c r="E17" s="88">
        <v>88795</v>
      </c>
      <c r="F17" s="88">
        <v>88434</v>
      </c>
      <c r="G17" s="88">
        <v>87179</v>
      </c>
      <c r="H17" s="88">
        <v>80307</v>
      </c>
      <c r="I17" s="88">
        <v>74015</v>
      </c>
      <c r="J17" s="88">
        <v>58279</v>
      </c>
      <c r="K17" s="88">
        <v>64529</v>
      </c>
      <c r="L17" s="88">
        <v>65066</v>
      </c>
      <c r="M17" s="88">
        <v>72180</v>
      </c>
    </row>
    <row r="18" spans="1:15" ht="13">
      <c r="A18" s="15" t="s">
        <v>112</v>
      </c>
      <c r="B18" s="15" t="s">
        <v>180</v>
      </c>
      <c r="C18" s="88">
        <v>50487</v>
      </c>
      <c r="D18" s="88">
        <v>53887</v>
      </c>
      <c r="E18" s="88">
        <v>57232</v>
      </c>
      <c r="F18" s="88">
        <v>57095</v>
      </c>
      <c r="G18" s="88">
        <v>53857</v>
      </c>
      <c r="H18" s="88">
        <v>41615</v>
      </c>
      <c r="I18" s="88">
        <v>39627</v>
      </c>
      <c r="J18" s="88">
        <v>37305</v>
      </c>
      <c r="K18" s="88">
        <v>43287</v>
      </c>
      <c r="L18" s="88">
        <v>40925</v>
      </c>
      <c r="M18" s="88">
        <v>44259</v>
      </c>
    </row>
    <row r="19" spans="1:15" ht="13">
      <c r="A19" s="15" t="s">
        <v>112</v>
      </c>
      <c r="B19" s="15" t="s">
        <v>106</v>
      </c>
      <c r="C19" s="88">
        <v>97613</v>
      </c>
      <c r="D19" s="88">
        <v>86565</v>
      </c>
      <c r="E19" s="88">
        <v>90294</v>
      </c>
      <c r="F19" s="88">
        <v>81987</v>
      </c>
      <c r="G19" s="88">
        <v>78046</v>
      </c>
      <c r="H19" s="88">
        <v>80148</v>
      </c>
      <c r="I19" s="88">
        <v>72254</v>
      </c>
      <c r="J19" s="88">
        <v>52549</v>
      </c>
      <c r="K19" s="88">
        <v>64066</v>
      </c>
      <c r="L19" s="88">
        <v>60518</v>
      </c>
      <c r="M19" s="88">
        <v>62461</v>
      </c>
    </row>
    <row r="20" spans="1:15" ht="13">
      <c r="A20" s="15" t="s">
        <v>112</v>
      </c>
      <c r="B20" s="15" t="s">
        <v>105</v>
      </c>
      <c r="C20" s="88">
        <v>795930</v>
      </c>
      <c r="D20" s="88">
        <v>856861</v>
      </c>
      <c r="E20" s="88">
        <v>891757</v>
      </c>
      <c r="F20" s="88">
        <v>890970</v>
      </c>
      <c r="G20" s="88">
        <v>804732</v>
      </c>
      <c r="H20" s="88">
        <v>819388</v>
      </c>
      <c r="I20" s="88">
        <v>797605</v>
      </c>
      <c r="J20" s="88">
        <v>548291</v>
      </c>
      <c r="K20" s="88">
        <v>720024</v>
      </c>
      <c r="L20" s="88">
        <v>752242</v>
      </c>
      <c r="M20" s="88">
        <v>764519</v>
      </c>
    </row>
    <row r="21" spans="1:15" ht="13">
      <c r="A21" s="15" t="s">
        <v>112</v>
      </c>
      <c r="B21" s="15" t="s">
        <v>103</v>
      </c>
      <c r="C21" s="88">
        <v>5856</v>
      </c>
      <c r="D21" s="88">
        <v>4691</v>
      </c>
      <c r="E21" s="88">
        <v>8254</v>
      </c>
      <c r="F21" s="88">
        <v>3987</v>
      </c>
      <c r="G21" s="88">
        <v>4840</v>
      </c>
      <c r="H21" s="88">
        <v>3689</v>
      </c>
      <c r="I21" s="88">
        <v>3704</v>
      </c>
      <c r="J21" s="88">
        <v>1564</v>
      </c>
      <c r="K21" s="88">
        <v>2349</v>
      </c>
      <c r="L21" s="88">
        <v>2149</v>
      </c>
      <c r="M21" s="88">
        <v>2536</v>
      </c>
    </row>
    <row r="22" spans="1:15" ht="13">
      <c r="A22" s="15" t="s">
        <v>112</v>
      </c>
      <c r="B22" s="15" t="s">
        <v>104</v>
      </c>
      <c r="C22" s="88">
        <v>70687</v>
      </c>
      <c r="D22" s="88">
        <v>67596</v>
      </c>
      <c r="E22" s="88">
        <v>60048</v>
      </c>
      <c r="F22" s="88">
        <v>50238</v>
      </c>
      <c r="G22" s="88">
        <v>41736</v>
      </c>
      <c r="H22" s="88">
        <v>36464</v>
      </c>
      <c r="I22" s="88">
        <v>33039</v>
      </c>
      <c r="J22" s="88">
        <v>22457</v>
      </c>
      <c r="K22" s="88">
        <v>23705</v>
      </c>
      <c r="L22" s="88">
        <v>22044</v>
      </c>
      <c r="M22" s="88">
        <v>23057</v>
      </c>
    </row>
    <row r="23" spans="1:15" ht="13">
      <c r="A23" s="15" t="s">
        <v>112</v>
      </c>
      <c r="B23" s="15" t="s">
        <v>109</v>
      </c>
      <c r="C23" s="88">
        <v>19494</v>
      </c>
      <c r="D23" s="88">
        <v>20842</v>
      </c>
      <c r="E23" s="88">
        <v>13529</v>
      </c>
      <c r="F23" s="88">
        <v>13451</v>
      </c>
      <c r="G23" s="88">
        <v>8684</v>
      </c>
      <c r="H23" s="88">
        <v>8179</v>
      </c>
      <c r="I23" s="88">
        <v>8492</v>
      </c>
      <c r="J23" s="88">
        <v>6162</v>
      </c>
      <c r="K23" s="88">
        <v>7784</v>
      </c>
      <c r="L23" s="88">
        <v>8140</v>
      </c>
      <c r="M23" s="88">
        <v>10206</v>
      </c>
    </row>
    <row r="24" spans="1:15" ht="13">
      <c r="A24" s="15" t="s">
        <v>112</v>
      </c>
      <c r="B24" s="15" t="s">
        <v>108</v>
      </c>
      <c r="C24" s="88">
        <v>8231</v>
      </c>
      <c r="D24" s="88">
        <v>5973</v>
      </c>
      <c r="E24" s="88">
        <v>4692</v>
      </c>
      <c r="F24" s="88">
        <v>4356</v>
      </c>
      <c r="G24" s="88">
        <v>3492</v>
      </c>
      <c r="H24" s="88">
        <v>3302</v>
      </c>
      <c r="I24" s="88">
        <v>3157</v>
      </c>
      <c r="J24" s="88">
        <v>2408</v>
      </c>
      <c r="K24" s="88">
        <v>2603</v>
      </c>
      <c r="L24" s="88">
        <v>2882</v>
      </c>
      <c r="M24" s="88">
        <v>3653</v>
      </c>
    </row>
    <row r="25" spans="1:15" ht="13">
      <c r="A25" s="15" t="s">
        <v>112</v>
      </c>
      <c r="B25" s="15" t="s">
        <v>110</v>
      </c>
      <c r="C25" s="88">
        <v>68</v>
      </c>
      <c r="D25" s="88">
        <v>56</v>
      </c>
      <c r="E25" s="88">
        <v>80</v>
      </c>
      <c r="F25" s="88">
        <v>47</v>
      </c>
      <c r="G25" s="88">
        <v>0</v>
      </c>
      <c r="H25" s="88">
        <v>1</v>
      </c>
      <c r="I25" s="88">
        <v>0</v>
      </c>
      <c r="J25" s="88">
        <v>0</v>
      </c>
      <c r="K25" s="88">
        <v>0</v>
      </c>
      <c r="L25" s="88">
        <v>0</v>
      </c>
      <c r="M25" s="88">
        <v>1</v>
      </c>
    </row>
    <row r="26" spans="1:15" ht="13">
      <c r="A26" s="15" t="s">
        <v>112</v>
      </c>
      <c r="B26" s="15" t="s">
        <v>179</v>
      </c>
      <c r="C26" s="89">
        <v>15.4</v>
      </c>
      <c r="D26" s="89">
        <v>15.975000000000001</v>
      </c>
      <c r="E26" s="89">
        <v>16.275000000000002</v>
      </c>
      <c r="F26" s="89">
        <v>16.675000000000001</v>
      </c>
      <c r="G26" s="89">
        <v>18.149999999999999</v>
      </c>
      <c r="H26" s="89">
        <v>18.45</v>
      </c>
      <c r="I26" s="89">
        <v>18.725000000000001</v>
      </c>
      <c r="J26" s="89">
        <v>17.024999999999999</v>
      </c>
      <c r="K26" s="89">
        <v>21.3</v>
      </c>
      <c r="L26" s="89">
        <v>20.25</v>
      </c>
      <c r="M26" s="89">
        <v>20.650000000000002</v>
      </c>
    </row>
    <row r="27" spans="1:15" ht="13">
      <c r="A27" s="90" t="s">
        <v>112</v>
      </c>
      <c r="B27" s="90" t="s">
        <v>111</v>
      </c>
      <c r="C27" s="64">
        <v>1139156</v>
      </c>
      <c r="D27" s="64">
        <v>1185328</v>
      </c>
      <c r="E27" s="64">
        <v>1214681</v>
      </c>
      <c r="F27" s="64">
        <v>1190565</v>
      </c>
      <c r="G27" s="64">
        <v>1082566</v>
      </c>
      <c r="H27" s="64">
        <v>1073093</v>
      </c>
      <c r="I27" s="64">
        <v>1031893</v>
      </c>
      <c r="J27" s="64">
        <v>729015</v>
      </c>
      <c r="K27" s="64">
        <v>928347</v>
      </c>
      <c r="L27" s="64">
        <v>953966</v>
      </c>
      <c r="M27" s="64">
        <v>982872</v>
      </c>
      <c r="O27" s="91"/>
    </row>
    <row r="28" spans="1:15" ht="13">
      <c r="A28" s="15" t="s">
        <v>113</v>
      </c>
      <c r="B28" s="15" t="s">
        <v>107</v>
      </c>
      <c r="C28" s="88">
        <v>93049</v>
      </c>
      <c r="D28" s="88">
        <v>90701</v>
      </c>
      <c r="E28" s="88">
        <v>90492</v>
      </c>
      <c r="F28" s="88">
        <v>90041</v>
      </c>
      <c r="G28" s="88">
        <v>88733</v>
      </c>
      <c r="H28" s="88">
        <v>81613</v>
      </c>
      <c r="I28" s="88">
        <v>75168</v>
      </c>
      <c r="J28" s="88">
        <v>58926</v>
      </c>
      <c r="K28" s="88">
        <v>65094</v>
      </c>
      <c r="L28" s="88">
        <v>65612</v>
      </c>
      <c r="M28" s="88">
        <v>72840</v>
      </c>
    </row>
    <row r="29" spans="1:15" ht="13">
      <c r="A29" s="15" t="s">
        <v>113</v>
      </c>
      <c r="B29" s="15" t="s">
        <v>180</v>
      </c>
      <c r="C29" s="88">
        <v>50489</v>
      </c>
      <c r="D29" s="88">
        <v>53887</v>
      </c>
      <c r="E29" s="88">
        <v>57234</v>
      </c>
      <c r="F29" s="88">
        <v>57095</v>
      </c>
      <c r="G29" s="88">
        <v>53863</v>
      </c>
      <c r="H29" s="88">
        <v>41618</v>
      </c>
      <c r="I29" s="88">
        <v>39629</v>
      </c>
      <c r="J29" s="88">
        <v>37306</v>
      </c>
      <c r="K29" s="88">
        <v>43291</v>
      </c>
      <c r="L29" s="88">
        <v>40926</v>
      </c>
      <c r="M29" s="88">
        <v>44260</v>
      </c>
    </row>
    <row r="30" spans="1:15" ht="13">
      <c r="A30" s="15" t="s">
        <v>113</v>
      </c>
      <c r="B30" s="15" t="s">
        <v>106</v>
      </c>
      <c r="C30" s="88">
        <v>120702</v>
      </c>
      <c r="D30" s="88">
        <v>107863</v>
      </c>
      <c r="E30" s="88">
        <v>109452</v>
      </c>
      <c r="F30" s="88">
        <v>99686</v>
      </c>
      <c r="G30" s="88">
        <v>93231</v>
      </c>
      <c r="H30" s="88">
        <v>92667</v>
      </c>
      <c r="I30" s="88">
        <v>83431</v>
      </c>
      <c r="J30" s="88">
        <v>60788</v>
      </c>
      <c r="K30" s="88">
        <v>71494</v>
      </c>
      <c r="L30" s="88">
        <v>68819</v>
      </c>
      <c r="M30" s="88">
        <v>71665</v>
      </c>
    </row>
    <row r="31" spans="1:15" ht="13">
      <c r="A31" s="15" t="s">
        <v>113</v>
      </c>
      <c r="B31" s="15" t="s">
        <v>105</v>
      </c>
      <c r="C31" s="88">
        <v>798592</v>
      </c>
      <c r="D31" s="88">
        <v>859183</v>
      </c>
      <c r="E31" s="88">
        <v>893826</v>
      </c>
      <c r="F31" s="88">
        <v>893164</v>
      </c>
      <c r="G31" s="88">
        <v>806443</v>
      </c>
      <c r="H31" s="88">
        <v>820925</v>
      </c>
      <c r="I31" s="88">
        <v>799062</v>
      </c>
      <c r="J31" s="88">
        <v>549390</v>
      </c>
      <c r="K31" s="88">
        <v>721286</v>
      </c>
      <c r="L31" s="88">
        <v>753527</v>
      </c>
      <c r="M31" s="88">
        <v>765641</v>
      </c>
    </row>
    <row r="32" spans="1:15" ht="13">
      <c r="A32" s="15" t="s">
        <v>113</v>
      </c>
      <c r="B32" s="15" t="s">
        <v>103</v>
      </c>
      <c r="C32" s="88">
        <v>6766</v>
      </c>
      <c r="D32" s="88">
        <v>5529</v>
      </c>
      <c r="E32" s="88">
        <v>8928</v>
      </c>
      <c r="F32" s="88">
        <v>4430</v>
      </c>
      <c r="G32" s="88">
        <v>5182</v>
      </c>
      <c r="H32" s="88">
        <v>3996</v>
      </c>
      <c r="I32" s="88">
        <v>3934</v>
      </c>
      <c r="J32" s="88">
        <v>1710</v>
      </c>
      <c r="K32" s="88">
        <v>2489</v>
      </c>
      <c r="L32" s="88">
        <v>2284</v>
      </c>
      <c r="M32" s="88">
        <v>2682</v>
      </c>
    </row>
    <row r="33" spans="1:13" ht="13">
      <c r="A33" s="15" t="s">
        <v>113</v>
      </c>
      <c r="B33" s="15" t="s">
        <v>104</v>
      </c>
      <c r="C33" s="88">
        <v>75049</v>
      </c>
      <c r="D33" s="88">
        <v>71312</v>
      </c>
      <c r="E33" s="88">
        <v>63622</v>
      </c>
      <c r="F33" s="88">
        <v>53425</v>
      </c>
      <c r="G33" s="88">
        <v>44461</v>
      </c>
      <c r="H33" s="88">
        <v>38994</v>
      </c>
      <c r="I33" s="88">
        <v>34993</v>
      </c>
      <c r="J33" s="88">
        <v>23843</v>
      </c>
      <c r="K33" s="88">
        <v>25080</v>
      </c>
      <c r="L33" s="88">
        <v>23412</v>
      </c>
      <c r="M33" s="88">
        <v>24525</v>
      </c>
    </row>
    <row r="34" spans="1:13" ht="13">
      <c r="A34" s="15" t="s">
        <v>113</v>
      </c>
      <c r="B34" s="15" t="s">
        <v>109</v>
      </c>
      <c r="C34" s="88">
        <v>20256</v>
      </c>
      <c r="D34" s="88">
        <v>21553</v>
      </c>
      <c r="E34" s="88">
        <v>14098</v>
      </c>
      <c r="F34" s="88">
        <v>13943</v>
      </c>
      <c r="G34" s="88">
        <v>8964</v>
      </c>
      <c r="H34" s="88">
        <v>8415</v>
      </c>
      <c r="I34" s="88">
        <v>8731</v>
      </c>
      <c r="J34" s="88">
        <v>6320</v>
      </c>
      <c r="K34" s="88">
        <v>7914</v>
      </c>
      <c r="L34" s="88">
        <v>8330</v>
      </c>
      <c r="M34" s="88">
        <v>10413</v>
      </c>
    </row>
    <row r="35" spans="1:13" ht="13">
      <c r="A35" s="15" t="s">
        <v>113</v>
      </c>
      <c r="B35" s="15" t="s">
        <v>108</v>
      </c>
      <c r="C35" s="88">
        <v>8487</v>
      </c>
      <c r="D35" s="88">
        <v>6180</v>
      </c>
      <c r="E35" s="88">
        <v>4886</v>
      </c>
      <c r="F35" s="88">
        <v>4551</v>
      </c>
      <c r="G35" s="88">
        <v>3612</v>
      </c>
      <c r="H35" s="88">
        <v>3424</v>
      </c>
      <c r="I35" s="88">
        <v>3250</v>
      </c>
      <c r="J35" s="88">
        <v>2458</v>
      </c>
      <c r="K35" s="88">
        <v>2657</v>
      </c>
      <c r="L35" s="88">
        <v>2953</v>
      </c>
      <c r="M35" s="88">
        <v>3716</v>
      </c>
    </row>
    <row r="36" spans="1:13" ht="13">
      <c r="A36" s="15" t="s">
        <v>113</v>
      </c>
      <c r="B36" s="15" t="s">
        <v>110</v>
      </c>
      <c r="C36" s="88">
        <v>70</v>
      </c>
      <c r="D36" s="88">
        <v>58</v>
      </c>
      <c r="E36" s="88">
        <v>81</v>
      </c>
      <c r="F36" s="88">
        <v>47</v>
      </c>
      <c r="G36" s="88">
        <v>0</v>
      </c>
      <c r="H36" s="88">
        <v>1</v>
      </c>
      <c r="I36" s="88">
        <v>0</v>
      </c>
      <c r="J36" s="88">
        <v>0</v>
      </c>
      <c r="K36" s="88">
        <v>0</v>
      </c>
      <c r="L36" s="88">
        <v>0</v>
      </c>
      <c r="M36" s="88">
        <v>1</v>
      </c>
    </row>
    <row r="37" spans="1:13" ht="13">
      <c r="A37" s="15" t="s">
        <v>113</v>
      </c>
      <c r="B37" s="15" t="s">
        <v>179</v>
      </c>
      <c r="C37" s="89">
        <v>15.350000000000001</v>
      </c>
      <c r="D37" s="89">
        <v>15.925000000000001</v>
      </c>
      <c r="E37" s="89">
        <v>16.25</v>
      </c>
      <c r="F37" s="89">
        <v>16.625</v>
      </c>
      <c r="G37" s="89">
        <v>18.125</v>
      </c>
      <c r="H37" s="89">
        <v>18.475000000000001</v>
      </c>
      <c r="I37" s="89">
        <v>18.725000000000001</v>
      </c>
      <c r="J37" s="89">
        <v>17.05</v>
      </c>
      <c r="K37" s="89">
        <v>21.3</v>
      </c>
      <c r="L37" s="89">
        <v>20.225000000000001</v>
      </c>
      <c r="M37" s="89">
        <v>20.6</v>
      </c>
    </row>
    <row r="38" spans="1:13" ht="13">
      <c r="A38" s="92" t="s">
        <v>113</v>
      </c>
      <c r="B38" s="90" t="s">
        <v>111</v>
      </c>
      <c r="C38" s="64">
        <v>1173460</v>
      </c>
      <c r="D38" s="64">
        <v>1216266</v>
      </c>
      <c r="E38" s="64">
        <v>1242619</v>
      </c>
      <c r="F38" s="64">
        <v>1216382</v>
      </c>
      <c r="G38" s="64">
        <v>1104489</v>
      </c>
      <c r="H38" s="64">
        <v>1091653</v>
      </c>
      <c r="I38" s="64">
        <v>1048198</v>
      </c>
      <c r="J38" s="64">
        <v>740741</v>
      </c>
      <c r="K38" s="64">
        <v>939305</v>
      </c>
      <c r="L38" s="64">
        <v>965863</v>
      </c>
      <c r="M38" s="64">
        <v>995743</v>
      </c>
    </row>
    <row r="40" spans="1:13" ht="16">
      <c r="A40" s="84" t="s">
        <v>181</v>
      </c>
    </row>
    <row r="41" spans="1:13" ht="28">
      <c r="A41" s="87" t="s">
        <v>37</v>
      </c>
      <c r="B41" s="87" t="s">
        <v>101</v>
      </c>
      <c r="C41" s="67" t="s">
        <v>69</v>
      </c>
      <c r="D41" s="67" t="s">
        <v>70</v>
      </c>
      <c r="E41" s="67" t="s">
        <v>71</v>
      </c>
      <c r="F41" s="67" t="s">
        <v>72</v>
      </c>
      <c r="G41" s="67" t="s">
        <v>73</v>
      </c>
      <c r="H41" s="67" t="s">
        <v>74</v>
      </c>
      <c r="I41" s="67" t="s">
        <v>75</v>
      </c>
      <c r="J41" s="67" t="s">
        <v>202</v>
      </c>
      <c r="K41" s="67" t="s">
        <v>39</v>
      </c>
      <c r="L41" s="67" t="s">
        <v>40</v>
      </c>
      <c r="M41" s="67" t="s">
        <v>203</v>
      </c>
    </row>
    <row r="42" spans="1:13" ht="13">
      <c r="A42" s="15" t="s">
        <v>102</v>
      </c>
      <c r="B42" s="15" t="s">
        <v>107</v>
      </c>
      <c r="C42" s="88">
        <v>1995</v>
      </c>
      <c r="D42" s="88">
        <v>1620</v>
      </c>
      <c r="E42" s="88">
        <v>1470</v>
      </c>
      <c r="F42" s="88">
        <v>1400</v>
      </c>
      <c r="G42" s="88">
        <v>1419</v>
      </c>
      <c r="H42" s="88">
        <v>1234</v>
      </c>
      <c r="I42" s="88">
        <v>1085</v>
      </c>
      <c r="J42" s="88">
        <v>617</v>
      </c>
      <c r="K42" s="88">
        <v>534</v>
      </c>
      <c r="L42" s="88">
        <v>517</v>
      </c>
      <c r="M42" s="88">
        <v>625</v>
      </c>
    </row>
    <row r="43" spans="1:13" ht="13">
      <c r="A43" s="15" t="s">
        <v>102</v>
      </c>
      <c r="B43" s="15" t="s">
        <v>180</v>
      </c>
      <c r="C43" s="88">
        <v>2</v>
      </c>
      <c r="D43" s="88">
        <v>0</v>
      </c>
      <c r="E43" s="88">
        <v>1</v>
      </c>
      <c r="F43" s="88">
        <v>0</v>
      </c>
      <c r="G43" s="88">
        <v>5</v>
      </c>
      <c r="H43" s="88">
        <v>3</v>
      </c>
      <c r="I43" s="88">
        <v>2</v>
      </c>
      <c r="J43" s="88">
        <v>1</v>
      </c>
      <c r="K43" s="88">
        <v>4</v>
      </c>
      <c r="L43" s="88">
        <v>1</v>
      </c>
      <c r="M43" s="88">
        <v>1</v>
      </c>
    </row>
    <row r="44" spans="1:13" ht="13">
      <c r="A44" s="15" t="s">
        <v>102</v>
      </c>
      <c r="B44" s="15" t="s">
        <v>106</v>
      </c>
      <c r="C44" s="88">
        <v>14267</v>
      </c>
      <c r="D44" s="88">
        <v>12437</v>
      </c>
      <c r="E44" s="88">
        <v>10766</v>
      </c>
      <c r="F44" s="88">
        <v>10193</v>
      </c>
      <c r="G44" s="88">
        <v>9864</v>
      </c>
      <c r="H44" s="88">
        <v>8565</v>
      </c>
      <c r="I44" s="88">
        <v>8198</v>
      </c>
      <c r="J44" s="88">
        <v>6379</v>
      </c>
      <c r="K44" s="88">
        <v>5648</v>
      </c>
      <c r="L44" s="88">
        <v>6323</v>
      </c>
      <c r="M44" s="88">
        <v>7213</v>
      </c>
    </row>
    <row r="45" spans="1:13" ht="13">
      <c r="A45" s="15" t="s">
        <v>102</v>
      </c>
      <c r="B45" s="15" t="s">
        <v>105</v>
      </c>
      <c r="C45" s="88">
        <v>600</v>
      </c>
      <c r="D45" s="88">
        <v>504</v>
      </c>
      <c r="E45" s="88">
        <v>374</v>
      </c>
      <c r="F45" s="88">
        <v>332</v>
      </c>
      <c r="G45" s="88">
        <v>242</v>
      </c>
      <c r="H45" s="88">
        <v>222</v>
      </c>
      <c r="I45" s="88">
        <v>232</v>
      </c>
      <c r="J45" s="88">
        <v>127</v>
      </c>
      <c r="K45" s="88">
        <v>108</v>
      </c>
      <c r="L45" s="88">
        <v>108</v>
      </c>
      <c r="M45" s="88">
        <v>86</v>
      </c>
    </row>
    <row r="46" spans="1:13" ht="13">
      <c r="A46" s="15" t="s">
        <v>102</v>
      </c>
      <c r="B46" s="15" t="s">
        <v>103</v>
      </c>
      <c r="C46" s="88">
        <v>462</v>
      </c>
      <c r="D46" s="88">
        <v>382</v>
      </c>
      <c r="E46" s="88">
        <v>280</v>
      </c>
      <c r="F46" s="88">
        <v>155</v>
      </c>
      <c r="G46" s="88">
        <v>131</v>
      </c>
      <c r="H46" s="88">
        <v>127</v>
      </c>
      <c r="I46" s="88">
        <v>92</v>
      </c>
      <c r="J46" s="88">
        <v>82</v>
      </c>
      <c r="K46" s="88">
        <v>59</v>
      </c>
      <c r="L46" s="88">
        <v>51</v>
      </c>
      <c r="M46" s="88">
        <v>63</v>
      </c>
    </row>
    <row r="47" spans="1:13" ht="13">
      <c r="A47" s="15" t="s">
        <v>102</v>
      </c>
      <c r="B47" s="15" t="s">
        <v>104</v>
      </c>
      <c r="C47" s="88">
        <v>2046</v>
      </c>
      <c r="D47" s="88">
        <v>1621</v>
      </c>
      <c r="E47" s="88">
        <v>1498</v>
      </c>
      <c r="F47" s="88">
        <v>1294</v>
      </c>
      <c r="G47" s="88">
        <v>1210</v>
      </c>
      <c r="H47" s="88">
        <v>1134</v>
      </c>
      <c r="I47" s="88">
        <v>986</v>
      </c>
      <c r="J47" s="88">
        <v>681</v>
      </c>
      <c r="K47" s="88">
        <v>663</v>
      </c>
      <c r="L47" s="88">
        <v>653</v>
      </c>
      <c r="M47" s="88">
        <v>703</v>
      </c>
    </row>
    <row r="48" spans="1:13" ht="13">
      <c r="A48" s="15" t="s">
        <v>102</v>
      </c>
      <c r="B48" s="15" t="s">
        <v>109</v>
      </c>
      <c r="C48" s="88">
        <v>376</v>
      </c>
      <c r="D48" s="88">
        <v>388</v>
      </c>
      <c r="E48" s="88">
        <v>296</v>
      </c>
      <c r="F48" s="88">
        <v>239</v>
      </c>
      <c r="G48" s="88">
        <v>167</v>
      </c>
      <c r="H48" s="88">
        <v>147</v>
      </c>
      <c r="I48" s="88">
        <v>145</v>
      </c>
      <c r="J48" s="88">
        <v>103</v>
      </c>
      <c r="K48" s="88">
        <v>72</v>
      </c>
      <c r="L48" s="88">
        <v>94</v>
      </c>
      <c r="M48" s="88">
        <v>119</v>
      </c>
    </row>
    <row r="49" spans="1:13" ht="13">
      <c r="A49" s="15" t="s">
        <v>102</v>
      </c>
      <c r="B49" s="15" t="s">
        <v>108</v>
      </c>
      <c r="C49" s="88">
        <v>91</v>
      </c>
      <c r="D49" s="88">
        <v>95</v>
      </c>
      <c r="E49" s="88">
        <v>76</v>
      </c>
      <c r="F49" s="88">
        <v>72</v>
      </c>
      <c r="G49" s="88">
        <v>47</v>
      </c>
      <c r="H49" s="88">
        <v>47</v>
      </c>
      <c r="I49" s="88">
        <v>43</v>
      </c>
      <c r="J49" s="88">
        <v>26</v>
      </c>
      <c r="K49" s="88">
        <v>32</v>
      </c>
      <c r="L49" s="88">
        <v>35</v>
      </c>
      <c r="M49" s="88">
        <v>38</v>
      </c>
    </row>
    <row r="50" spans="1:13" ht="13">
      <c r="A50" s="15" t="s">
        <v>102</v>
      </c>
      <c r="B50" s="15" t="s">
        <v>110</v>
      </c>
      <c r="C50" s="88">
        <v>1</v>
      </c>
      <c r="D50" s="88">
        <v>2</v>
      </c>
      <c r="E50" s="88">
        <v>1</v>
      </c>
      <c r="F50" s="88">
        <v>0</v>
      </c>
      <c r="G50" s="88">
        <v>0</v>
      </c>
      <c r="H50" s="88">
        <v>0</v>
      </c>
      <c r="I50" s="88">
        <v>0</v>
      </c>
      <c r="J50" s="88">
        <v>0</v>
      </c>
      <c r="K50" s="88">
        <v>0</v>
      </c>
      <c r="L50" s="88">
        <v>0</v>
      </c>
      <c r="M50" s="88">
        <v>0</v>
      </c>
    </row>
    <row r="51" spans="1:13" ht="13">
      <c r="A51" s="15" t="s">
        <v>102</v>
      </c>
      <c r="B51" s="15" t="s">
        <v>179</v>
      </c>
      <c r="C51" s="89">
        <v>14.45</v>
      </c>
      <c r="D51" s="89">
        <v>14.824999999999999</v>
      </c>
      <c r="E51" s="89">
        <v>16.225000000000001</v>
      </c>
      <c r="F51" s="89">
        <v>15.824999999999999</v>
      </c>
      <c r="G51" s="89">
        <v>18.475000000000001</v>
      </c>
      <c r="H51" s="89">
        <v>20.174999999999997</v>
      </c>
      <c r="I51" s="89">
        <v>20.475000000000001</v>
      </c>
      <c r="J51" s="89">
        <v>18.125</v>
      </c>
      <c r="K51" s="89">
        <v>24.625</v>
      </c>
      <c r="L51" s="89">
        <v>20.45</v>
      </c>
      <c r="M51" s="89">
        <v>18.25</v>
      </c>
    </row>
    <row r="52" spans="1:13" ht="13">
      <c r="A52" s="90" t="s">
        <v>102</v>
      </c>
      <c r="B52" s="90" t="s">
        <v>111</v>
      </c>
      <c r="C52" s="64">
        <v>19840</v>
      </c>
      <c r="D52" s="64">
        <v>17049</v>
      </c>
      <c r="E52" s="64">
        <v>14762</v>
      </c>
      <c r="F52" s="64">
        <v>13685</v>
      </c>
      <c r="G52" s="64">
        <v>13085</v>
      </c>
      <c r="H52" s="64">
        <v>11479</v>
      </c>
      <c r="I52" s="64">
        <v>10783</v>
      </c>
      <c r="J52" s="64">
        <v>8016</v>
      </c>
      <c r="K52" s="64">
        <v>7120</v>
      </c>
      <c r="L52" s="64">
        <v>7782</v>
      </c>
      <c r="M52" s="64">
        <v>8848</v>
      </c>
    </row>
    <row r="53" spans="1:13" ht="13">
      <c r="A53" s="15" t="s">
        <v>112</v>
      </c>
      <c r="B53" s="15" t="s">
        <v>107</v>
      </c>
      <c r="C53" s="88">
        <v>75994</v>
      </c>
      <c r="D53" s="88">
        <v>73763</v>
      </c>
      <c r="E53" s="88">
        <v>72959</v>
      </c>
      <c r="F53" s="88">
        <v>73430</v>
      </c>
      <c r="G53" s="88">
        <v>73605</v>
      </c>
      <c r="H53" s="88">
        <v>68064</v>
      </c>
      <c r="I53" s="88">
        <v>64322</v>
      </c>
      <c r="J53" s="88">
        <v>50247</v>
      </c>
      <c r="K53" s="88">
        <v>56074</v>
      </c>
      <c r="L53" s="88">
        <v>56908</v>
      </c>
      <c r="M53" s="88">
        <v>64049</v>
      </c>
    </row>
    <row r="54" spans="1:13" ht="13">
      <c r="A54" s="15" t="s">
        <v>112</v>
      </c>
      <c r="B54" s="15" t="s">
        <v>180</v>
      </c>
      <c r="C54" s="88">
        <v>36788</v>
      </c>
      <c r="D54" s="88">
        <v>39738</v>
      </c>
      <c r="E54" s="88">
        <v>41473</v>
      </c>
      <c r="F54" s="88">
        <v>40921</v>
      </c>
      <c r="G54" s="88">
        <v>40262</v>
      </c>
      <c r="H54" s="88">
        <v>32080</v>
      </c>
      <c r="I54" s="88">
        <v>31691</v>
      </c>
      <c r="J54" s="88">
        <v>30073</v>
      </c>
      <c r="K54" s="88">
        <v>34691</v>
      </c>
      <c r="L54" s="88">
        <v>33266</v>
      </c>
      <c r="M54" s="88">
        <v>36849</v>
      </c>
    </row>
    <row r="55" spans="1:13" ht="13">
      <c r="A55" s="15" t="s">
        <v>112</v>
      </c>
      <c r="B55" s="15" t="s">
        <v>106</v>
      </c>
      <c r="C55" s="88">
        <v>50408</v>
      </c>
      <c r="D55" s="88">
        <v>41810</v>
      </c>
      <c r="E55" s="88">
        <v>42073</v>
      </c>
      <c r="F55" s="88">
        <v>38139</v>
      </c>
      <c r="G55" s="88">
        <v>38783</v>
      </c>
      <c r="H55" s="88">
        <v>41005</v>
      </c>
      <c r="I55" s="88">
        <v>39150</v>
      </c>
      <c r="J55" s="88">
        <v>28626</v>
      </c>
      <c r="K55" s="88">
        <v>34055</v>
      </c>
      <c r="L55" s="88">
        <v>32445</v>
      </c>
      <c r="M55" s="88">
        <v>35439</v>
      </c>
    </row>
    <row r="56" spans="1:13" ht="13">
      <c r="A56" s="15" t="s">
        <v>112</v>
      </c>
      <c r="B56" s="15" t="s">
        <v>105</v>
      </c>
      <c r="C56" s="88">
        <v>53358</v>
      </c>
      <c r="D56" s="88">
        <v>51725</v>
      </c>
      <c r="E56" s="88">
        <v>44293</v>
      </c>
      <c r="F56" s="88">
        <v>41232</v>
      </c>
      <c r="G56" s="88">
        <v>35270</v>
      </c>
      <c r="H56" s="88">
        <v>34215</v>
      </c>
      <c r="I56" s="88">
        <v>33339</v>
      </c>
      <c r="J56" s="88">
        <v>26482</v>
      </c>
      <c r="K56" s="88">
        <v>28422</v>
      </c>
      <c r="L56" s="88">
        <v>27246</v>
      </c>
      <c r="M56" s="88">
        <v>29412</v>
      </c>
    </row>
    <row r="57" spans="1:13" ht="13">
      <c r="A57" s="15" t="s">
        <v>112</v>
      </c>
      <c r="B57" s="15" t="s">
        <v>103</v>
      </c>
      <c r="C57" s="88">
        <v>1074</v>
      </c>
      <c r="D57" s="88">
        <v>971</v>
      </c>
      <c r="E57" s="88">
        <v>1842</v>
      </c>
      <c r="F57" s="88">
        <v>755</v>
      </c>
      <c r="G57" s="88">
        <v>627</v>
      </c>
      <c r="H57" s="88">
        <v>525</v>
      </c>
      <c r="I57" s="88">
        <v>475</v>
      </c>
      <c r="J57" s="88">
        <v>340</v>
      </c>
      <c r="K57" s="88">
        <v>395</v>
      </c>
      <c r="L57" s="88">
        <v>418</v>
      </c>
      <c r="M57" s="88">
        <v>534</v>
      </c>
    </row>
    <row r="58" spans="1:13" ht="13">
      <c r="A58" s="15" t="s">
        <v>112</v>
      </c>
      <c r="B58" s="15" t="s">
        <v>104</v>
      </c>
      <c r="C58" s="88">
        <v>35410</v>
      </c>
      <c r="D58" s="88">
        <v>33510</v>
      </c>
      <c r="E58" s="88">
        <v>28467</v>
      </c>
      <c r="F58" s="88">
        <v>23680</v>
      </c>
      <c r="G58" s="88">
        <v>19414</v>
      </c>
      <c r="H58" s="88">
        <v>16710</v>
      </c>
      <c r="I58" s="88">
        <v>15495</v>
      </c>
      <c r="J58" s="88">
        <v>10652</v>
      </c>
      <c r="K58" s="88">
        <v>10613</v>
      </c>
      <c r="L58" s="88">
        <v>10431</v>
      </c>
      <c r="M58" s="88">
        <v>11490</v>
      </c>
    </row>
    <row r="59" spans="1:13" ht="13">
      <c r="A59" s="15" t="s">
        <v>112</v>
      </c>
      <c r="B59" s="15" t="s">
        <v>109</v>
      </c>
      <c r="C59" s="88">
        <v>13707</v>
      </c>
      <c r="D59" s="88">
        <v>14508</v>
      </c>
      <c r="E59" s="88">
        <v>9156</v>
      </c>
      <c r="F59" s="88">
        <v>8511</v>
      </c>
      <c r="G59" s="88">
        <v>3999</v>
      </c>
      <c r="H59" s="88">
        <v>3921</v>
      </c>
      <c r="I59" s="88">
        <v>3830</v>
      </c>
      <c r="J59" s="88">
        <v>2838</v>
      </c>
      <c r="K59" s="88">
        <v>3207</v>
      </c>
      <c r="L59" s="88">
        <v>3869</v>
      </c>
      <c r="M59" s="88">
        <v>5393</v>
      </c>
    </row>
    <row r="60" spans="1:13" ht="13">
      <c r="A60" s="15" t="s">
        <v>112</v>
      </c>
      <c r="B60" s="15" t="s">
        <v>108</v>
      </c>
      <c r="C60" s="88">
        <v>4105</v>
      </c>
      <c r="D60" s="88">
        <v>2796</v>
      </c>
      <c r="E60" s="88">
        <v>1841</v>
      </c>
      <c r="F60" s="88">
        <v>1675</v>
      </c>
      <c r="G60" s="88">
        <v>1441</v>
      </c>
      <c r="H60" s="88">
        <v>1326</v>
      </c>
      <c r="I60" s="88">
        <v>1362</v>
      </c>
      <c r="J60" s="88">
        <v>952</v>
      </c>
      <c r="K60" s="88">
        <v>1070</v>
      </c>
      <c r="L60" s="88">
        <v>1289</v>
      </c>
      <c r="M60" s="88">
        <v>1916</v>
      </c>
    </row>
    <row r="61" spans="1:13" ht="13">
      <c r="A61" s="15" t="s">
        <v>112</v>
      </c>
      <c r="B61" s="15" t="s">
        <v>110</v>
      </c>
      <c r="C61" s="88">
        <v>24</v>
      </c>
      <c r="D61" s="88">
        <v>21</v>
      </c>
      <c r="E61" s="88">
        <v>31</v>
      </c>
      <c r="F61" s="88">
        <v>14</v>
      </c>
      <c r="G61" s="88">
        <v>0</v>
      </c>
      <c r="H61" s="88">
        <v>1</v>
      </c>
      <c r="I61" s="88">
        <v>0</v>
      </c>
      <c r="J61" s="88">
        <v>0</v>
      </c>
      <c r="K61" s="88">
        <v>0</v>
      </c>
      <c r="L61" s="88">
        <v>0</v>
      </c>
      <c r="M61" s="88">
        <v>1</v>
      </c>
    </row>
    <row r="62" spans="1:13" ht="13">
      <c r="A62" s="15" t="s">
        <v>112</v>
      </c>
      <c r="B62" s="15" t="s">
        <v>179</v>
      </c>
      <c r="C62" s="89">
        <v>17.850000000000001</v>
      </c>
      <c r="D62" s="89">
        <v>18.725000000000001</v>
      </c>
      <c r="E62" s="89">
        <v>19.25</v>
      </c>
      <c r="F62" s="89">
        <v>19.55</v>
      </c>
      <c r="G62" s="89">
        <v>21.024999999999999</v>
      </c>
      <c r="H62" s="89">
        <v>21.3</v>
      </c>
      <c r="I62" s="89">
        <v>21.150000000000002</v>
      </c>
      <c r="J62" s="89">
        <v>19.399999999999999</v>
      </c>
      <c r="K62" s="89">
        <v>24.15</v>
      </c>
      <c r="L62" s="89">
        <v>22.8</v>
      </c>
      <c r="M62" s="89">
        <v>22.975000000000001</v>
      </c>
    </row>
    <row r="63" spans="1:13" ht="13">
      <c r="A63" s="90" t="s">
        <v>112</v>
      </c>
      <c r="B63" s="90" t="s">
        <v>111</v>
      </c>
      <c r="C63" s="64">
        <v>270868</v>
      </c>
      <c r="D63" s="64">
        <v>258842</v>
      </c>
      <c r="E63" s="64">
        <v>242135</v>
      </c>
      <c r="F63" s="64">
        <v>228357</v>
      </c>
      <c r="G63" s="64">
        <v>213401</v>
      </c>
      <c r="H63" s="64">
        <v>197847</v>
      </c>
      <c r="I63" s="64">
        <v>189664</v>
      </c>
      <c r="J63" s="64">
        <v>150210</v>
      </c>
      <c r="K63" s="64">
        <v>168527</v>
      </c>
      <c r="L63" s="64">
        <v>165872</v>
      </c>
      <c r="M63" s="64">
        <v>185083</v>
      </c>
    </row>
    <row r="64" spans="1:13" ht="13">
      <c r="A64" s="15" t="s">
        <v>113</v>
      </c>
      <c r="B64" s="15" t="s">
        <v>107</v>
      </c>
      <c r="C64" s="88">
        <v>77989</v>
      </c>
      <c r="D64" s="88">
        <v>75383</v>
      </c>
      <c r="E64" s="88">
        <v>74429</v>
      </c>
      <c r="F64" s="88">
        <v>74830</v>
      </c>
      <c r="G64" s="88">
        <v>75024</v>
      </c>
      <c r="H64" s="88">
        <v>69298</v>
      </c>
      <c r="I64" s="88">
        <v>65407</v>
      </c>
      <c r="J64" s="88">
        <v>50864</v>
      </c>
      <c r="K64" s="88">
        <v>56608</v>
      </c>
      <c r="L64" s="88">
        <v>57425</v>
      </c>
      <c r="M64" s="88">
        <v>64674</v>
      </c>
    </row>
    <row r="65" spans="1:13" ht="13">
      <c r="A65" s="15" t="s">
        <v>113</v>
      </c>
      <c r="B65" s="15" t="s">
        <v>180</v>
      </c>
      <c r="C65" s="88">
        <v>36790</v>
      </c>
      <c r="D65" s="88">
        <v>39738</v>
      </c>
      <c r="E65" s="88">
        <v>41474</v>
      </c>
      <c r="F65" s="88">
        <v>40921</v>
      </c>
      <c r="G65" s="88">
        <v>40267</v>
      </c>
      <c r="H65" s="88">
        <v>32083</v>
      </c>
      <c r="I65" s="88">
        <v>31693</v>
      </c>
      <c r="J65" s="88">
        <v>30074</v>
      </c>
      <c r="K65" s="88">
        <v>34695</v>
      </c>
      <c r="L65" s="88">
        <v>33267</v>
      </c>
      <c r="M65" s="88">
        <v>36850</v>
      </c>
    </row>
    <row r="66" spans="1:13" ht="13">
      <c r="A66" s="15" t="s">
        <v>113</v>
      </c>
      <c r="B66" s="15" t="s">
        <v>106</v>
      </c>
      <c r="C66" s="88">
        <v>64675</v>
      </c>
      <c r="D66" s="88">
        <v>54247</v>
      </c>
      <c r="E66" s="88">
        <v>52839</v>
      </c>
      <c r="F66" s="88">
        <v>48332</v>
      </c>
      <c r="G66" s="88">
        <v>48647</v>
      </c>
      <c r="H66" s="88">
        <v>49570</v>
      </c>
      <c r="I66" s="88">
        <v>47348</v>
      </c>
      <c r="J66" s="88">
        <v>35005</v>
      </c>
      <c r="K66" s="88">
        <v>39703</v>
      </c>
      <c r="L66" s="88">
        <v>38768</v>
      </c>
      <c r="M66" s="88">
        <v>42652</v>
      </c>
    </row>
    <row r="67" spans="1:13" ht="13">
      <c r="A67" s="15" t="s">
        <v>113</v>
      </c>
      <c r="B67" s="15" t="s">
        <v>105</v>
      </c>
      <c r="C67" s="88">
        <v>53958</v>
      </c>
      <c r="D67" s="88">
        <v>52229</v>
      </c>
      <c r="E67" s="88">
        <v>44667</v>
      </c>
      <c r="F67" s="88">
        <v>41564</v>
      </c>
      <c r="G67" s="88">
        <v>35512</v>
      </c>
      <c r="H67" s="88">
        <v>34437</v>
      </c>
      <c r="I67" s="88">
        <v>33571</v>
      </c>
      <c r="J67" s="88">
        <v>26609</v>
      </c>
      <c r="K67" s="88">
        <v>28530</v>
      </c>
      <c r="L67" s="88">
        <v>27354</v>
      </c>
      <c r="M67" s="88">
        <v>29498</v>
      </c>
    </row>
    <row r="68" spans="1:13" ht="13">
      <c r="A68" s="15" t="s">
        <v>113</v>
      </c>
      <c r="B68" s="15" t="s">
        <v>103</v>
      </c>
      <c r="C68" s="88">
        <v>1536</v>
      </c>
      <c r="D68" s="88">
        <v>1353</v>
      </c>
      <c r="E68" s="88">
        <v>2122</v>
      </c>
      <c r="F68" s="88">
        <v>910</v>
      </c>
      <c r="G68" s="88">
        <v>758</v>
      </c>
      <c r="H68" s="88">
        <v>652</v>
      </c>
      <c r="I68" s="88">
        <v>567</v>
      </c>
      <c r="J68" s="88">
        <v>422</v>
      </c>
      <c r="K68" s="88">
        <v>454</v>
      </c>
      <c r="L68" s="88">
        <v>469</v>
      </c>
      <c r="M68" s="88">
        <v>597</v>
      </c>
    </row>
    <row r="69" spans="1:13" ht="13">
      <c r="A69" s="15" t="s">
        <v>113</v>
      </c>
      <c r="B69" s="15" t="s">
        <v>104</v>
      </c>
      <c r="C69" s="88">
        <v>37456</v>
      </c>
      <c r="D69" s="88">
        <v>35131</v>
      </c>
      <c r="E69" s="88">
        <v>29965</v>
      </c>
      <c r="F69" s="88">
        <v>24974</v>
      </c>
      <c r="G69" s="88">
        <v>20624</v>
      </c>
      <c r="H69" s="88">
        <v>17844</v>
      </c>
      <c r="I69" s="88">
        <v>16481</v>
      </c>
      <c r="J69" s="88">
        <v>11333</v>
      </c>
      <c r="K69" s="88">
        <v>11276</v>
      </c>
      <c r="L69" s="88">
        <v>11084</v>
      </c>
      <c r="M69" s="88">
        <v>12193</v>
      </c>
    </row>
    <row r="70" spans="1:13" ht="13">
      <c r="A70" s="15" t="s">
        <v>113</v>
      </c>
      <c r="B70" s="15" t="s">
        <v>109</v>
      </c>
      <c r="C70" s="88">
        <v>14083</v>
      </c>
      <c r="D70" s="88">
        <v>14896</v>
      </c>
      <c r="E70" s="88">
        <v>9452</v>
      </c>
      <c r="F70" s="88">
        <v>8750</v>
      </c>
      <c r="G70" s="88">
        <v>4166</v>
      </c>
      <c r="H70" s="88">
        <v>4068</v>
      </c>
      <c r="I70" s="88">
        <v>3975</v>
      </c>
      <c r="J70" s="88">
        <v>2941</v>
      </c>
      <c r="K70" s="88">
        <v>3279</v>
      </c>
      <c r="L70" s="88">
        <v>3963</v>
      </c>
      <c r="M70" s="88">
        <v>5512</v>
      </c>
    </row>
    <row r="71" spans="1:13" ht="13">
      <c r="A71" s="15" t="s">
        <v>113</v>
      </c>
      <c r="B71" s="15" t="s">
        <v>108</v>
      </c>
      <c r="C71" s="88">
        <v>4196</v>
      </c>
      <c r="D71" s="88">
        <v>2891</v>
      </c>
      <c r="E71" s="88">
        <v>1917</v>
      </c>
      <c r="F71" s="88">
        <v>1747</v>
      </c>
      <c r="G71" s="88">
        <v>1488</v>
      </c>
      <c r="H71" s="88">
        <v>1373</v>
      </c>
      <c r="I71" s="88">
        <v>1405</v>
      </c>
      <c r="J71" s="88">
        <v>978</v>
      </c>
      <c r="K71" s="88">
        <v>1102</v>
      </c>
      <c r="L71" s="88">
        <v>1324</v>
      </c>
      <c r="M71" s="88">
        <v>1954</v>
      </c>
    </row>
    <row r="72" spans="1:13" ht="13">
      <c r="A72" s="15" t="s">
        <v>113</v>
      </c>
      <c r="B72" s="15" t="s">
        <v>110</v>
      </c>
      <c r="C72" s="88">
        <v>25</v>
      </c>
      <c r="D72" s="88">
        <v>23</v>
      </c>
      <c r="E72" s="88">
        <v>32</v>
      </c>
      <c r="F72" s="88">
        <v>14</v>
      </c>
      <c r="G72" s="88">
        <v>0</v>
      </c>
      <c r="H72" s="88">
        <v>1</v>
      </c>
      <c r="I72" s="88">
        <v>0</v>
      </c>
      <c r="J72" s="88">
        <v>0</v>
      </c>
      <c r="K72" s="88">
        <v>0</v>
      </c>
      <c r="L72" s="88">
        <v>0</v>
      </c>
      <c r="M72" s="88">
        <v>1</v>
      </c>
    </row>
    <row r="73" spans="1:13" ht="13">
      <c r="A73" s="15" t="s">
        <v>113</v>
      </c>
      <c r="B73" s="15" t="s">
        <v>179</v>
      </c>
      <c r="C73" s="89">
        <v>17.8</v>
      </c>
      <c r="D73" s="89">
        <v>18.649999999999999</v>
      </c>
      <c r="E73" s="89">
        <v>19.225000000000001</v>
      </c>
      <c r="F73" s="89">
        <v>19.5</v>
      </c>
      <c r="G73" s="89">
        <v>20.975000000000001</v>
      </c>
      <c r="H73" s="89">
        <v>21.274999999999999</v>
      </c>
      <c r="I73" s="89">
        <v>21.150000000000002</v>
      </c>
      <c r="J73" s="89">
        <v>19.324999999999999</v>
      </c>
      <c r="K73" s="89">
        <v>24.125</v>
      </c>
      <c r="L73" s="89">
        <v>22.774999999999999</v>
      </c>
      <c r="M73" s="89">
        <v>22.95</v>
      </c>
    </row>
    <row r="74" spans="1:13" ht="13">
      <c r="A74" s="92" t="s">
        <v>113</v>
      </c>
      <c r="B74" s="90" t="s">
        <v>111</v>
      </c>
      <c r="C74" s="64">
        <v>290708</v>
      </c>
      <c r="D74" s="64">
        <v>275891</v>
      </c>
      <c r="E74" s="64">
        <v>256897</v>
      </c>
      <c r="F74" s="64">
        <v>242042</v>
      </c>
      <c r="G74" s="64">
        <v>226486</v>
      </c>
      <c r="H74" s="64">
        <v>209326</v>
      </c>
      <c r="I74" s="64">
        <v>200447</v>
      </c>
      <c r="J74" s="64">
        <v>158226</v>
      </c>
      <c r="K74" s="64">
        <v>175647</v>
      </c>
      <c r="L74" s="64">
        <v>173654</v>
      </c>
      <c r="M74" s="64">
        <v>193931</v>
      </c>
    </row>
    <row r="76" spans="1:13" ht="16">
      <c r="A76" s="84" t="s">
        <v>162</v>
      </c>
    </row>
    <row r="77" spans="1:13" ht="28">
      <c r="A77" s="87" t="s">
        <v>37</v>
      </c>
      <c r="B77" s="87" t="s">
        <v>101</v>
      </c>
      <c r="C77" s="67" t="s">
        <v>69</v>
      </c>
      <c r="D77" s="67" t="s">
        <v>70</v>
      </c>
      <c r="E77" s="67" t="s">
        <v>71</v>
      </c>
      <c r="F77" s="67" t="s">
        <v>72</v>
      </c>
      <c r="G77" s="67" t="s">
        <v>73</v>
      </c>
      <c r="H77" s="67" t="s">
        <v>74</v>
      </c>
      <c r="I77" s="67" t="s">
        <v>75</v>
      </c>
      <c r="J77" s="67" t="s">
        <v>202</v>
      </c>
      <c r="K77" s="67" t="s">
        <v>39</v>
      </c>
      <c r="L77" s="67" t="s">
        <v>40</v>
      </c>
      <c r="M77" s="67" t="s">
        <v>204</v>
      </c>
    </row>
    <row r="78" spans="1:13" ht="13">
      <c r="A78" s="15" t="s">
        <v>102</v>
      </c>
      <c r="B78" s="15" t="s">
        <v>107</v>
      </c>
      <c r="C78" s="88">
        <v>264</v>
      </c>
      <c r="D78" s="88">
        <v>224</v>
      </c>
      <c r="E78" s="88">
        <v>227</v>
      </c>
      <c r="F78" s="88">
        <v>207</v>
      </c>
      <c r="G78" s="88">
        <v>135</v>
      </c>
      <c r="H78" s="88">
        <v>72</v>
      </c>
      <c r="I78" s="88">
        <v>68</v>
      </c>
      <c r="J78" s="88">
        <v>30</v>
      </c>
      <c r="K78" s="88">
        <v>31</v>
      </c>
      <c r="L78" s="88">
        <v>29</v>
      </c>
      <c r="M78" s="88">
        <v>35</v>
      </c>
    </row>
    <row r="79" spans="1:13" ht="13">
      <c r="A79" s="15" t="s">
        <v>102</v>
      </c>
      <c r="B79" s="15" t="s">
        <v>180</v>
      </c>
      <c r="C79" s="88">
        <v>0</v>
      </c>
      <c r="D79" s="88">
        <v>0</v>
      </c>
      <c r="E79" s="88">
        <v>1</v>
      </c>
      <c r="F79" s="88">
        <v>0</v>
      </c>
      <c r="G79" s="88">
        <v>1</v>
      </c>
      <c r="H79" s="88">
        <v>0</v>
      </c>
      <c r="I79" s="88">
        <v>0</v>
      </c>
      <c r="J79" s="88">
        <v>0</v>
      </c>
      <c r="K79" s="88">
        <v>0</v>
      </c>
      <c r="L79" s="88">
        <v>0</v>
      </c>
      <c r="M79" s="88">
        <v>0</v>
      </c>
    </row>
    <row r="80" spans="1:13" ht="13">
      <c r="A80" s="15" t="s">
        <v>102</v>
      </c>
      <c r="B80" s="15" t="s">
        <v>106</v>
      </c>
      <c r="C80" s="88">
        <v>8822</v>
      </c>
      <c r="D80" s="88">
        <v>8861</v>
      </c>
      <c r="E80" s="88">
        <v>8392</v>
      </c>
      <c r="F80" s="88">
        <v>7506</v>
      </c>
      <c r="G80" s="88">
        <v>5321</v>
      </c>
      <c r="H80" s="88">
        <v>3954</v>
      </c>
      <c r="I80" s="88">
        <v>2979</v>
      </c>
      <c r="J80" s="88">
        <v>1860</v>
      </c>
      <c r="K80" s="88">
        <v>1780</v>
      </c>
      <c r="L80" s="88">
        <v>1978</v>
      </c>
      <c r="M80" s="88">
        <v>1991</v>
      </c>
    </row>
    <row r="81" spans="1:13" ht="13">
      <c r="A81" s="15" t="s">
        <v>102</v>
      </c>
      <c r="B81" s="15" t="s">
        <v>105</v>
      </c>
      <c r="C81" s="88">
        <v>2062</v>
      </c>
      <c r="D81" s="88">
        <v>1818</v>
      </c>
      <c r="E81" s="88">
        <v>1695</v>
      </c>
      <c r="F81" s="88">
        <v>1862</v>
      </c>
      <c r="G81" s="88">
        <v>1469</v>
      </c>
      <c r="H81" s="88">
        <v>1315</v>
      </c>
      <c r="I81" s="88">
        <v>1225</v>
      </c>
      <c r="J81" s="88">
        <v>972</v>
      </c>
      <c r="K81" s="88">
        <v>1154</v>
      </c>
      <c r="L81" s="88">
        <v>1177</v>
      </c>
      <c r="M81" s="88">
        <v>1036</v>
      </c>
    </row>
    <row r="82" spans="1:13" ht="13">
      <c r="A82" s="15" t="s">
        <v>102</v>
      </c>
      <c r="B82" s="15" t="s">
        <v>103</v>
      </c>
      <c r="C82" s="88">
        <v>448</v>
      </c>
      <c r="D82" s="88">
        <v>456</v>
      </c>
      <c r="E82" s="88">
        <v>394</v>
      </c>
      <c r="F82" s="88">
        <v>288</v>
      </c>
      <c r="G82" s="88">
        <v>211</v>
      </c>
      <c r="H82" s="88">
        <v>180</v>
      </c>
      <c r="I82" s="88">
        <v>138</v>
      </c>
      <c r="J82" s="88">
        <v>64</v>
      </c>
      <c r="K82" s="88">
        <v>81</v>
      </c>
      <c r="L82" s="88">
        <v>84</v>
      </c>
      <c r="M82" s="88">
        <v>83</v>
      </c>
    </row>
    <row r="83" spans="1:13" ht="13">
      <c r="A83" s="15" t="s">
        <v>102</v>
      </c>
      <c r="B83" s="15" t="s">
        <v>104</v>
      </c>
      <c r="C83" s="88">
        <v>2316</v>
      </c>
      <c r="D83" s="88">
        <v>2095</v>
      </c>
      <c r="E83" s="88">
        <v>2076</v>
      </c>
      <c r="F83" s="88">
        <v>1893</v>
      </c>
      <c r="G83" s="88">
        <v>1515</v>
      </c>
      <c r="H83" s="88">
        <v>1396</v>
      </c>
      <c r="I83" s="88">
        <v>968</v>
      </c>
      <c r="J83" s="88">
        <v>705</v>
      </c>
      <c r="K83" s="88">
        <v>712</v>
      </c>
      <c r="L83" s="88">
        <v>715</v>
      </c>
      <c r="M83" s="88">
        <v>765</v>
      </c>
    </row>
    <row r="84" spans="1:13" ht="13">
      <c r="A84" s="15" t="s">
        <v>102</v>
      </c>
      <c r="B84" s="15" t="s">
        <v>109</v>
      </c>
      <c r="C84" s="88">
        <v>386</v>
      </c>
      <c r="D84" s="88">
        <v>323</v>
      </c>
      <c r="E84" s="88">
        <v>273</v>
      </c>
      <c r="F84" s="88">
        <v>253</v>
      </c>
      <c r="G84" s="88">
        <v>113</v>
      </c>
      <c r="H84" s="88">
        <v>89</v>
      </c>
      <c r="I84" s="88">
        <v>94</v>
      </c>
      <c r="J84" s="88">
        <v>55</v>
      </c>
      <c r="K84" s="88">
        <v>58</v>
      </c>
      <c r="L84" s="88">
        <v>96</v>
      </c>
      <c r="M84" s="88">
        <v>88</v>
      </c>
    </row>
    <row r="85" spans="1:13" ht="13">
      <c r="A85" s="15" t="s">
        <v>102</v>
      </c>
      <c r="B85" s="15" t="s">
        <v>108</v>
      </c>
      <c r="C85" s="88">
        <v>165</v>
      </c>
      <c r="D85" s="88">
        <v>112</v>
      </c>
      <c r="E85" s="88">
        <v>118</v>
      </c>
      <c r="F85" s="88">
        <v>123</v>
      </c>
      <c r="G85" s="88">
        <v>73</v>
      </c>
      <c r="H85" s="88">
        <v>75</v>
      </c>
      <c r="I85" s="88">
        <v>50</v>
      </c>
      <c r="J85" s="88">
        <v>24</v>
      </c>
      <c r="K85" s="88">
        <v>22</v>
      </c>
      <c r="L85" s="88">
        <v>36</v>
      </c>
      <c r="M85" s="88">
        <v>25</v>
      </c>
    </row>
    <row r="86" spans="1:13" ht="13">
      <c r="A86" s="15" t="s">
        <v>102</v>
      </c>
      <c r="B86" s="15" t="s">
        <v>110</v>
      </c>
      <c r="C86" s="88">
        <v>1</v>
      </c>
      <c r="D86" s="88">
        <v>0</v>
      </c>
      <c r="E86" s="88">
        <v>0</v>
      </c>
      <c r="F86" s="88">
        <v>0</v>
      </c>
      <c r="G86" s="88">
        <v>0</v>
      </c>
      <c r="H86" s="88">
        <v>0</v>
      </c>
      <c r="I86" s="88">
        <v>0</v>
      </c>
      <c r="J86" s="88">
        <v>0</v>
      </c>
      <c r="K86" s="88">
        <v>0</v>
      </c>
      <c r="L86" s="88">
        <v>0</v>
      </c>
      <c r="M86" s="88">
        <v>0</v>
      </c>
    </row>
    <row r="87" spans="1:13" ht="13">
      <c r="A87" s="15" t="s">
        <v>102</v>
      </c>
      <c r="B87" s="15" t="s">
        <v>179</v>
      </c>
      <c r="C87" s="89">
        <v>4.3250000000000002</v>
      </c>
      <c r="D87" s="89">
        <v>4.3250000000000002</v>
      </c>
      <c r="E87" s="89">
        <v>4.3500000000000005</v>
      </c>
      <c r="F87" s="89">
        <v>4.5</v>
      </c>
      <c r="G87" s="89">
        <v>3.9750000000000001</v>
      </c>
      <c r="H87" s="89">
        <v>3.9749999999999996</v>
      </c>
      <c r="I87" s="89">
        <v>4.125</v>
      </c>
      <c r="J87" s="89">
        <v>3.4666666666666668</v>
      </c>
      <c r="K87" s="89">
        <v>4.1500000000000004</v>
      </c>
      <c r="L87" s="89">
        <v>3.9666666666666663</v>
      </c>
      <c r="M87" s="89">
        <v>3.7666666666666662</v>
      </c>
    </row>
    <row r="88" spans="1:13" ht="13">
      <c r="A88" s="90" t="s">
        <v>102</v>
      </c>
      <c r="B88" s="90" t="s">
        <v>111</v>
      </c>
      <c r="C88" s="64">
        <v>14464</v>
      </c>
      <c r="D88" s="64">
        <v>13889</v>
      </c>
      <c r="E88" s="64">
        <v>13176</v>
      </c>
      <c r="F88" s="64">
        <v>12132</v>
      </c>
      <c r="G88" s="64">
        <v>8838</v>
      </c>
      <c r="H88" s="64">
        <v>7081</v>
      </c>
      <c r="I88" s="64">
        <v>5522</v>
      </c>
      <c r="J88" s="64">
        <v>3710</v>
      </c>
      <c r="K88" s="64">
        <v>3838</v>
      </c>
      <c r="L88" s="64">
        <v>4115</v>
      </c>
      <c r="M88" s="64">
        <v>4023</v>
      </c>
    </row>
    <row r="89" spans="1:13" ht="13">
      <c r="A89" s="15" t="s">
        <v>112</v>
      </c>
      <c r="B89" s="15" t="s">
        <v>107</v>
      </c>
      <c r="C89" s="88">
        <v>14796</v>
      </c>
      <c r="D89" s="88">
        <v>15094</v>
      </c>
      <c r="E89" s="88">
        <v>15836</v>
      </c>
      <c r="F89" s="88">
        <v>15004</v>
      </c>
      <c r="G89" s="88">
        <v>13574</v>
      </c>
      <c r="H89" s="88">
        <v>12243</v>
      </c>
      <c r="I89" s="88">
        <v>9693</v>
      </c>
      <c r="J89" s="88">
        <v>8032</v>
      </c>
      <c r="K89" s="88">
        <v>8455</v>
      </c>
      <c r="L89" s="88">
        <v>8158</v>
      </c>
      <c r="M89" s="88">
        <v>8131</v>
      </c>
    </row>
    <row r="90" spans="1:13" ht="13">
      <c r="A90" s="15" t="s">
        <v>112</v>
      </c>
      <c r="B90" s="15" t="s">
        <v>180</v>
      </c>
      <c r="C90" s="88">
        <v>13699</v>
      </c>
      <c r="D90" s="88">
        <v>14149</v>
      </c>
      <c r="E90" s="88">
        <v>15759</v>
      </c>
      <c r="F90" s="88">
        <v>16174</v>
      </c>
      <c r="G90" s="88">
        <v>13595</v>
      </c>
      <c r="H90" s="88">
        <v>9535</v>
      </c>
      <c r="I90" s="88">
        <v>7936</v>
      </c>
      <c r="J90" s="88">
        <v>7232</v>
      </c>
      <c r="K90" s="88">
        <v>8596</v>
      </c>
      <c r="L90" s="88">
        <v>7659</v>
      </c>
      <c r="M90" s="88">
        <v>7410</v>
      </c>
    </row>
    <row r="91" spans="1:13" ht="13">
      <c r="A91" s="15" t="s">
        <v>112</v>
      </c>
      <c r="B91" s="15" t="s">
        <v>106</v>
      </c>
      <c r="C91" s="88">
        <v>47205</v>
      </c>
      <c r="D91" s="88">
        <v>44755</v>
      </c>
      <c r="E91" s="88">
        <v>48221</v>
      </c>
      <c r="F91" s="88">
        <v>43848</v>
      </c>
      <c r="G91" s="88">
        <v>39263</v>
      </c>
      <c r="H91" s="88">
        <v>39143</v>
      </c>
      <c r="I91" s="88">
        <v>33104</v>
      </c>
      <c r="J91" s="88">
        <v>23923</v>
      </c>
      <c r="K91" s="88">
        <v>30011</v>
      </c>
      <c r="L91" s="88">
        <v>28073</v>
      </c>
      <c r="M91" s="88">
        <v>27022</v>
      </c>
    </row>
    <row r="92" spans="1:13" ht="13">
      <c r="A92" s="15" t="s">
        <v>112</v>
      </c>
      <c r="B92" s="15" t="s">
        <v>105</v>
      </c>
      <c r="C92" s="88">
        <v>742572</v>
      </c>
      <c r="D92" s="88">
        <v>805136</v>
      </c>
      <c r="E92" s="88">
        <v>847464</v>
      </c>
      <c r="F92" s="88">
        <v>849738</v>
      </c>
      <c r="G92" s="88">
        <v>769462</v>
      </c>
      <c r="H92" s="88">
        <v>785173</v>
      </c>
      <c r="I92" s="88">
        <v>764266</v>
      </c>
      <c r="J92" s="88">
        <v>521809</v>
      </c>
      <c r="K92" s="88">
        <v>691602</v>
      </c>
      <c r="L92" s="88">
        <v>724996</v>
      </c>
      <c r="M92" s="88">
        <v>735107</v>
      </c>
    </row>
    <row r="93" spans="1:13" ht="13">
      <c r="A93" s="15" t="s">
        <v>112</v>
      </c>
      <c r="B93" s="15" t="s">
        <v>103</v>
      </c>
      <c r="C93" s="88">
        <v>4782</v>
      </c>
      <c r="D93" s="88">
        <v>3720</v>
      </c>
      <c r="E93" s="88">
        <v>6412</v>
      </c>
      <c r="F93" s="88">
        <v>3232</v>
      </c>
      <c r="G93" s="88">
        <v>4213</v>
      </c>
      <c r="H93" s="88">
        <v>3164</v>
      </c>
      <c r="I93" s="88">
        <v>3229</v>
      </c>
      <c r="J93" s="88">
        <v>1224</v>
      </c>
      <c r="K93" s="88">
        <v>1954</v>
      </c>
      <c r="L93" s="88">
        <v>1731</v>
      </c>
      <c r="M93" s="88">
        <v>2002</v>
      </c>
    </row>
    <row r="94" spans="1:13" ht="13">
      <c r="A94" s="15" t="s">
        <v>112</v>
      </c>
      <c r="B94" s="15" t="s">
        <v>104</v>
      </c>
      <c r="C94" s="88">
        <v>35277</v>
      </c>
      <c r="D94" s="88">
        <v>34086</v>
      </c>
      <c r="E94" s="88">
        <v>31581</v>
      </c>
      <c r="F94" s="88">
        <v>26558</v>
      </c>
      <c r="G94" s="88">
        <v>22322</v>
      </c>
      <c r="H94" s="88">
        <v>19754</v>
      </c>
      <c r="I94" s="88">
        <v>17544</v>
      </c>
      <c r="J94" s="88">
        <v>11805</v>
      </c>
      <c r="K94" s="88">
        <v>13092</v>
      </c>
      <c r="L94" s="88">
        <v>11613</v>
      </c>
      <c r="M94" s="88">
        <v>11567</v>
      </c>
    </row>
    <row r="95" spans="1:13" ht="13">
      <c r="A95" s="15" t="s">
        <v>112</v>
      </c>
      <c r="B95" s="15" t="s">
        <v>109</v>
      </c>
      <c r="C95" s="88">
        <v>5787</v>
      </c>
      <c r="D95" s="88">
        <v>6334</v>
      </c>
      <c r="E95" s="88">
        <v>4373</v>
      </c>
      <c r="F95" s="88">
        <v>4940</v>
      </c>
      <c r="G95" s="88">
        <v>4685</v>
      </c>
      <c r="H95" s="88">
        <v>4258</v>
      </c>
      <c r="I95" s="88">
        <v>4662</v>
      </c>
      <c r="J95" s="88">
        <v>3324</v>
      </c>
      <c r="K95" s="88">
        <v>4577</v>
      </c>
      <c r="L95" s="88">
        <v>4271</v>
      </c>
      <c r="M95" s="88">
        <v>4813</v>
      </c>
    </row>
    <row r="96" spans="1:13" ht="13">
      <c r="A96" s="15" t="s">
        <v>112</v>
      </c>
      <c r="B96" s="15" t="s">
        <v>108</v>
      </c>
      <c r="C96" s="88">
        <v>4126</v>
      </c>
      <c r="D96" s="88">
        <v>3177</v>
      </c>
      <c r="E96" s="88">
        <v>2851</v>
      </c>
      <c r="F96" s="88">
        <v>2681</v>
      </c>
      <c r="G96" s="88">
        <v>2051</v>
      </c>
      <c r="H96" s="88">
        <v>1976</v>
      </c>
      <c r="I96" s="88">
        <v>1795</v>
      </c>
      <c r="J96" s="88">
        <v>1456</v>
      </c>
      <c r="K96" s="88">
        <v>1533</v>
      </c>
      <c r="L96" s="88">
        <v>1593</v>
      </c>
      <c r="M96" s="88">
        <v>1737</v>
      </c>
    </row>
    <row r="97" spans="1:13" ht="13">
      <c r="A97" s="15" t="s">
        <v>112</v>
      </c>
      <c r="B97" s="15" t="s">
        <v>110</v>
      </c>
      <c r="C97" s="88">
        <v>44</v>
      </c>
      <c r="D97" s="88">
        <v>35</v>
      </c>
      <c r="E97" s="88">
        <v>49</v>
      </c>
      <c r="F97" s="88">
        <v>33</v>
      </c>
      <c r="G97" s="88">
        <v>0</v>
      </c>
      <c r="H97" s="88">
        <v>0</v>
      </c>
      <c r="I97" s="88">
        <v>0</v>
      </c>
      <c r="J97" s="88">
        <v>0</v>
      </c>
      <c r="K97" s="88">
        <v>0</v>
      </c>
      <c r="L97" s="88">
        <v>0</v>
      </c>
      <c r="M97" s="88">
        <v>0</v>
      </c>
    </row>
    <row r="98" spans="1:13" ht="13">
      <c r="A98" s="15" t="s">
        <v>112</v>
      </c>
      <c r="B98" s="15" t="s">
        <v>179</v>
      </c>
      <c r="C98" s="89">
        <v>2.7</v>
      </c>
      <c r="D98" s="89">
        <v>2.6</v>
      </c>
      <c r="E98" s="89">
        <v>2.5750000000000002</v>
      </c>
      <c r="F98" s="89">
        <v>2.5249999999999999</v>
      </c>
      <c r="G98" s="89">
        <v>2.625</v>
      </c>
      <c r="H98" s="89">
        <v>2.6</v>
      </c>
      <c r="I98" s="89">
        <v>2.7</v>
      </c>
      <c r="J98" s="89">
        <v>2.5749999999999997</v>
      </c>
      <c r="K98" s="89">
        <v>2.6</v>
      </c>
      <c r="L98" s="89">
        <v>2.5499999999999998</v>
      </c>
      <c r="M98" s="89">
        <v>2.375</v>
      </c>
    </row>
    <row r="99" spans="1:13" ht="13">
      <c r="A99" s="90" t="s">
        <v>112</v>
      </c>
      <c r="B99" s="90" t="s">
        <v>111</v>
      </c>
      <c r="C99" s="64">
        <v>868288</v>
      </c>
      <c r="D99" s="64">
        <v>926486</v>
      </c>
      <c r="E99" s="64">
        <v>972546</v>
      </c>
      <c r="F99" s="64">
        <v>962208</v>
      </c>
      <c r="G99" s="64">
        <v>869165</v>
      </c>
      <c r="H99" s="64">
        <v>875246</v>
      </c>
      <c r="I99" s="64">
        <v>842229</v>
      </c>
      <c r="J99" s="64">
        <v>578805</v>
      </c>
      <c r="K99" s="64">
        <v>759820</v>
      </c>
      <c r="L99" s="64">
        <v>788094</v>
      </c>
      <c r="M99" s="64">
        <v>797789</v>
      </c>
    </row>
    <row r="100" spans="1:13" ht="13">
      <c r="A100" s="15" t="s">
        <v>113</v>
      </c>
      <c r="B100" s="15" t="s">
        <v>107</v>
      </c>
      <c r="C100" s="88">
        <v>15060</v>
      </c>
      <c r="D100" s="88">
        <v>15318</v>
      </c>
      <c r="E100" s="88">
        <v>16063</v>
      </c>
      <c r="F100" s="88">
        <v>15211</v>
      </c>
      <c r="G100" s="88">
        <v>13709</v>
      </c>
      <c r="H100" s="88">
        <v>12315</v>
      </c>
      <c r="I100" s="88">
        <v>9761</v>
      </c>
      <c r="J100" s="88">
        <v>8062</v>
      </c>
      <c r="K100" s="88">
        <v>8486</v>
      </c>
      <c r="L100" s="88">
        <v>8187</v>
      </c>
      <c r="M100" s="88">
        <v>8166</v>
      </c>
    </row>
    <row r="101" spans="1:13" ht="13">
      <c r="A101" s="15" t="s">
        <v>113</v>
      </c>
      <c r="B101" s="15" t="s">
        <v>180</v>
      </c>
      <c r="C101" s="88">
        <v>13699</v>
      </c>
      <c r="D101" s="88">
        <v>14149</v>
      </c>
      <c r="E101" s="88">
        <v>15760</v>
      </c>
      <c r="F101" s="88">
        <v>16174</v>
      </c>
      <c r="G101" s="88">
        <v>13596</v>
      </c>
      <c r="H101" s="88">
        <v>9535</v>
      </c>
      <c r="I101" s="88">
        <v>7936</v>
      </c>
      <c r="J101" s="88">
        <v>7232</v>
      </c>
      <c r="K101" s="88">
        <v>8596</v>
      </c>
      <c r="L101" s="88">
        <v>7659</v>
      </c>
      <c r="M101" s="88">
        <v>7410</v>
      </c>
    </row>
    <row r="102" spans="1:13" ht="13">
      <c r="A102" s="15" t="s">
        <v>113</v>
      </c>
      <c r="B102" s="15" t="s">
        <v>106</v>
      </c>
      <c r="C102" s="88">
        <v>56027</v>
      </c>
      <c r="D102" s="88">
        <v>53616</v>
      </c>
      <c r="E102" s="88">
        <v>56613</v>
      </c>
      <c r="F102" s="88">
        <v>51354</v>
      </c>
      <c r="G102" s="88">
        <v>44584</v>
      </c>
      <c r="H102" s="88">
        <v>43097</v>
      </c>
      <c r="I102" s="88">
        <v>36083</v>
      </c>
      <c r="J102" s="88">
        <v>25783</v>
      </c>
      <c r="K102" s="88">
        <v>31791</v>
      </c>
      <c r="L102" s="88">
        <v>30051</v>
      </c>
      <c r="M102" s="88">
        <v>29013</v>
      </c>
    </row>
    <row r="103" spans="1:13" ht="13">
      <c r="A103" s="15" t="s">
        <v>113</v>
      </c>
      <c r="B103" s="15" t="s">
        <v>105</v>
      </c>
      <c r="C103" s="88">
        <v>744634</v>
      </c>
      <c r="D103" s="88">
        <v>806954</v>
      </c>
      <c r="E103" s="88">
        <v>849159</v>
      </c>
      <c r="F103" s="88">
        <v>851600</v>
      </c>
      <c r="G103" s="88">
        <v>770931</v>
      </c>
      <c r="H103" s="88">
        <v>786488</v>
      </c>
      <c r="I103" s="88">
        <v>765491</v>
      </c>
      <c r="J103" s="88">
        <v>522781</v>
      </c>
      <c r="K103" s="88">
        <v>692756</v>
      </c>
      <c r="L103" s="88">
        <v>726173</v>
      </c>
      <c r="M103" s="88">
        <v>736143</v>
      </c>
    </row>
    <row r="104" spans="1:13" ht="13">
      <c r="A104" s="15" t="s">
        <v>113</v>
      </c>
      <c r="B104" s="15" t="s">
        <v>103</v>
      </c>
      <c r="C104" s="88">
        <v>5230</v>
      </c>
      <c r="D104" s="88">
        <v>4176</v>
      </c>
      <c r="E104" s="88">
        <v>6806</v>
      </c>
      <c r="F104" s="88">
        <v>3520</v>
      </c>
      <c r="G104" s="88">
        <v>4424</v>
      </c>
      <c r="H104" s="88">
        <v>3344</v>
      </c>
      <c r="I104" s="88">
        <v>3367</v>
      </c>
      <c r="J104" s="88">
        <v>1288</v>
      </c>
      <c r="K104" s="88">
        <v>2035</v>
      </c>
      <c r="L104" s="88">
        <v>1815</v>
      </c>
      <c r="M104" s="88">
        <v>2085</v>
      </c>
    </row>
    <row r="105" spans="1:13" ht="13">
      <c r="A105" s="15" t="s">
        <v>113</v>
      </c>
      <c r="B105" s="15" t="s">
        <v>104</v>
      </c>
      <c r="C105" s="88">
        <v>37593</v>
      </c>
      <c r="D105" s="88">
        <v>36181</v>
      </c>
      <c r="E105" s="88">
        <v>33657</v>
      </c>
      <c r="F105" s="88">
        <v>28451</v>
      </c>
      <c r="G105" s="88">
        <v>23837</v>
      </c>
      <c r="H105" s="88">
        <v>21150</v>
      </c>
      <c r="I105" s="88">
        <v>18512</v>
      </c>
      <c r="J105" s="88">
        <v>12510</v>
      </c>
      <c r="K105" s="88">
        <v>13804</v>
      </c>
      <c r="L105" s="88">
        <v>12328</v>
      </c>
      <c r="M105" s="88">
        <v>12332</v>
      </c>
    </row>
    <row r="106" spans="1:13" ht="13">
      <c r="A106" s="15" t="s">
        <v>113</v>
      </c>
      <c r="B106" s="15" t="s">
        <v>109</v>
      </c>
      <c r="C106" s="88">
        <v>6173</v>
      </c>
      <c r="D106" s="88">
        <v>6657</v>
      </c>
      <c r="E106" s="88">
        <v>4646</v>
      </c>
      <c r="F106" s="88">
        <v>5193</v>
      </c>
      <c r="G106" s="88">
        <v>4798</v>
      </c>
      <c r="H106" s="88">
        <v>4347</v>
      </c>
      <c r="I106" s="88">
        <v>4756</v>
      </c>
      <c r="J106" s="88">
        <v>3379</v>
      </c>
      <c r="K106" s="88">
        <v>4635</v>
      </c>
      <c r="L106" s="88">
        <v>4367</v>
      </c>
      <c r="M106" s="88">
        <v>4901</v>
      </c>
    </row>
    <row r="107" spans="1:13" ht="13">
      <c r="A107" s="15" t="s">
        <v>113</v>
      </c>
      <c r="B107" s="15" t="s">
        <v>108</v>
      </c>
      <c r="C107" s="88">
        <v>4291</v>
      </c>
      <c r="D107" s="88">
        <v>3289</v>
      </c>
      <c r="E107" s="88">
        <v>2969</v>
      </c>
      <c r="F107" s="88">
        <v>2804</v>
      </c>
      <c r="G107" s="88">
        <v>2124</v>
      </c>
      <c r="H107" s="88">
        <v>2051</v>
      </c>
      <c r="I107" s="88">
        <v>1845</v>
      </c>
      <c r="J107" s="88">
        <v>1480</v>
      </c>
      <c r="K107" s="88">
        <v>1555</v>
      </c>
      <c r="L107" s="88">
        <v>1629</v>
      </c>
      <c r="M107" s="88">
        <v>1762</v>
      </c>
    </row>
    <row r="108" spans="1:13" ht="13">
      <c r="A108" s="15" t="s">
        <v>113</v>
      </c>
      <c r="B108" s="15" t="s">
        <v>110</v>
      </c>
      <c r="C108" s="88">
        <v>45</v>
      </c>
      <c r="D108" s="88">
        <v>35</v>
      </c>
      <c r="E108" s="88">
        <v>49</v>
      </c>
      <c r="F108" s="88">
        <v>33</v>
      </c>
      <c r="G108" s="88">
        <v>0</v>
      </c>
      <c r="H108" s="88">
        <v>0</v>
      </c>
      <c r="I108" s="88">
        <v>0</v>
      </c>
      <c r="J108" s="88">
        <v>0</v>
      </c>
      <c r="K108" s="88">
        <v>0</v>
      </c>
      <c r="L108" s="88">
        <v>0</v>
      </c>
      <c r="M108" s="88">
        <v>0</v>
      </c>
    </row>
    <row r="109" spans="1:13" ht="13">
      <c r="A109" s="15" t="s">
        <v>113</v>
      </c>
      <c r="B109" s="15" t="s">
        <v>179</v>
      </c>
      <c r="C109" s="89">
        <v>2.7</v>
      </c>
      <c r="D109" s="89">
        <v>2.6749999999999998</v>
      </c>
      <c r="E109" s="89">
        <v>2.625</v>
      </c>
      <c r="F109" s="89">
        <v>2.5999999999999996</v>
      </c>
      <c r="G109" s="89">
        <v>2.65</v>
      </c>
      <c r="H109" s="89">
        <v>2.6</v>
      </c>
      <c r="I109" s="89">
        <v>2.7249999999999996</v>
      </c>
      <c r="J109" s="89">
        <v>2.5749999999999997</v>
      </c>
      <c r="K109" s="89">
        <v>2.6</v>
      </c>
      <c r="L109" s="89">
        <v>2.5499999999999998</v>
      </c>
      <c r="M109" s="89">
        <v>2.375</v>
      </c>
    </row>
    <row r="110" spans="1:13" ht="13">
      <c r="A110" s="92" t="s">
        <v>113</v>
      </c>
      <c r="B110" s="90" t="s">
        <v>111</v>
      </c>
      <c r="C110" s="64">
        <v>882752</v>
      </c>
      <c r="D110" s="64">
        <v>940375</v>
      </c>
      <c r="E110" s="64">
        <v>985722</v>
      </c>
      <c r="F110" s="64">
        <v>974340</v>
      </c>
      <c r="G110" s="64">
        <v>878003</v>
      </c>
      <c r="H110" s="64">
        <v>882327</v>
      </c>
      <c r="I110" s="64">
        <v>847751</v>
      </c>
      <c r="J110" s="64">
        <v>582515</v>
      </c>
      <c r="K110" s="64">
        <v>763658</v>
      </c>
      <c r="L110" s="64">
        <v>792209</v>
      </c>
      <c r="M110" s="64">
        <v>801812</v>
      </c>
    </row>
  </sheetData>
  <phoneticPr fontId="43" type="noConversion"/>
  <pageMargins left="0.70000000000000007" right="0.70000000000000007" top="0.75" bottom="0.75" header="0.30000000000000004" footer="0.30000000000000004"/>
  <pageSetup paperSize="0" fitToWidth="0" fitToHeight="0" orientation="portrait" horizontalDpi="0" verticalDpi="0" copies="0"/>
  <tableParts count="3">
    <tablePart r:id="rId1"/>
    <tablePart r:id="rId2"/>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4"/>
  <sheetViews>
    <sheetView workbookViewId="0">
      <selection activeCell="J23" sqref="J23"/>
    </sheetView>
  </sheetViews>
  <sheetFormatPr baseColWidth="10" defaultColWidth="10.5" defaultRowHeight="15" customHeight="1"/>
  <cols>
    <col min="1" max="1" width="30.33203125" style="94" customWidth="1"/>
    <col min="2" max="2" width="37.6640625" style="94" bestFit="1" customWidth="1"/>
    <col min="3" max="13" width="8.6640625" style="108" customWidth="1"/>
    <col min="14" max="15" width="11.6640625" style="108" customWidth="1"/>
    <col min="16" max="16" width="10.5" style="94" customWidth="1"/>
    <col min="17" max="16384" width="10.5" style="94"/>
  </cols>
  <sheetData>
    <row r="1" spans="1:17" ht="16.5" customHeight="1">
      <c r="A1" s="61" t="s">
        <v>178</v>
      </c>
      <c r="B1" s="93"/>
      <c r="C1" s="53"/>
      <c r="D1" s="53"/>
      <c r="E1" s="53"/>
      <c r="F1" s="53"/>
      <c r="G1" s="53"/>
      <c r="H1" s="53"/>
      <c r="I1" s="53"/>
      <c r="J1" s="53"/>
      <c r="K1" s="53"/>
      <c r="L1" s="53"/>
      <c r="M1" s="53"/>
      <c r="N1" s="53"/>
      <c r="O1" s="53"/>
    </row>
    <row r="2" spans="1:17" ht="16.5" customHeight="1">
      <c r="A2" s="95" t="s">
        <v>35</v>
      </c>
      <c r="B2" s="93"/>
      <c r="C2" s="53"/>
      <c r="D2" s="53"/>
      <c r="E2" s="53"/>
      <c r="F2" s="53"/>
      <c r="G2" s="53"/>
      <c r="H2" s="53"/>
      <c r="I2" s="53"/>
      <c r="J2" s="53"/>
      <c r="K2" s="53"/>
      <c r="L2" s="53"/>
      <c r="M2" s="53"/>
      <c r="N2" s="53"/>
      <c r="O2" s="53"/>
    </row>
    <row r="3" spans="1:17" ht="15" customHeight="1">
      <c r="A3" s="96" t="s">
        <v>114</v>
      </c>
      <c r="B3" s="93"/>
      <c r="C3" s="97"/>
      <c r="D3" s="97"/>
      <c r="E3" s="97"/>
      <c r="F3" s="97"/>
      <c r="G3" s="97"/>
      <c r="H3" s="97"/>
      <c r="I3" s="97"/>
      <c r="J3" s="97"/>
      <c r="K3" s="97"/>
      <c r="L3" s="97"/>
      <c r="M3" s="98"/>
      <c r="N3" s="130"/>
      <c r="O3" s="130"/>
    </row>
    <row r="4" spans="1:17" s="99" customFormat="1" ht="39" customHeight="1">
      <c r="A4" s="166" t="s">
        <v>37</v>
      </c>
      <c r="B4" s="167" t="s">
        <v>115</v>
      </c>
      <c r="C4" s="168" t="s">
        <v>68</v>
      </c>
      <c r="D4" s="168" t="s">
        <v>69</v>
      </c>
      <c r="E4" s="168" t="s">
        <v>70</v>
      </c>
      <c r="F4" s="168" t="s">
        <v>71</v>
      </c>
      <c r="G4" s="168" t="s">
        <v>72</v>
      </c>
      <c r="H4" s="168" t="s">
        <v>73</v>
      </c>
      <c r="I4" s="168" t="s">
        <v>74</v>
      </c>
      <c r="J4" s="168" t="s">
        <v>75</v>
      </c>
      <c r="K4" s="168" t="s">
        <v>38</v>
      </c>
      <c r="L4" s="168" t="s">
        <v>39</v>
      </c>
      <c r="M4" s="168" t="s">
        <v>40</v>
      </c>
      <c r="N4" s="169" t="s">
        <v>76</v>
      </c>
      <c r="O4" s="169" t="s">
        <v>41</v>
      </c>
    </row>
    <row r="5" spans="1:17" ht="15" customHeight="1">
      <c r="A5" s="170" t="s">
        <v>116</v>
      </c>
      <c r="B5" s="68" t="s">
        <v>117</v>
      </c>
      <c r="C5" s="171">
        <v>41.02923103249794</v>
      </c>
      <c r="D5" s="171">
        <v>42.916372112573796</v>
      </c>
      <c r="E5" s="171">
        <v>42.595799476044583</v>
      </c>
      <c r="F5" s="171">
        <v>42.229412378666112</v>
      </c>
      <c r="G5" s="171">
        <v>40.944175192963563</v>
      </c>
      <c r="H5" s="171">
        <v>38.410875920121157</v>
      </c>
      <c r="I5" s="171">
        <v>37.775700140240531</v>
      </c>
      <c r="J5" s="171">
        <v>34.206330031408555</v>
      </c>
      <c r="K5" s="171">
        <v>31.213184609600201</v>
      </c>
      <c r="L5" s="171">
        <v>32.161712591306859</v>
      </c>
      <c r="M5" s="171">
        <f t="shared" ref="M5" si="0">(M8/M9)*100</f>
        <v>32.485500663825029</v>
      </c>
      <c r="N5" s="100">
        <f>M5-C5</f>
        <v>-8.5437303686729109</v>
      </c>
      <c r="O5" s="100">
        <f>M5-L5</f>
        <v>0.32378807251816966</v>
      </c>
      <c r="P5" s="101"/>
      <c r="Q5" s="101"/>
    </row>
    <row r="6" spans="1:17" ht="15" customHeight="1">
      <c r="A6" s="170" t="s">
        <v>116</v>
      </c>
      <c r="B6" s="68" t="s">
        <v>118</v>
      </c>
      <c r="C6" s="172">
        <v>3.247137332221127</v>
      </c>
      <c r="D6" s="172">
        <v>3.4111388122161874</v>
      </c>
      <c r="E6" s="172">
        <v>3.6129990618159074</v>
      </c>
      <c r="F6" s="172">
        <v>3.7857760751359368</v>
      </c>
      <c r="G6" s="172">
        <v>3.9157533245652489</v>
      </c>
      <c r="H6" s="172">
        <v>4.0473134054648821</v>
      </c>
      <c r="I6" s="172">
        <v>3.9125885926425918</v>
      </c>
      <c r="J6" s="172">
        <v>3.6488204548665064</v>
      </c>
      <c r="K6" s="172">
        <v>3.5404537241517766</v>
      </c>
      <c r="L6" s="172">
        <v>4.0697099167978417</v>
      </c>
      <c r="M6" s="172">
        <f t="shared" ref="M6" si="1">M7/M8</f>
        <v>4.344590234459023</v>
      </c>
      <c r="N6" s="102">
        <f>M6/C6-1</f>
        <v>0.33797551195261866</v>
      </c>
      <c r="O6" s="102">
        <f>M6/L6-1</f>
        <v>6.7542975612734812E-2</v>
      </c>
    </row>
    <row r="7" spans="1:17" ht="15" customHeight="1">
      <c r="A7" s="170" t="s">
        <v>116</v>
      </c>
      <c r="B7" s="68" t="s">
        <v>119</v>
      </c>
      <c r="C7" s="173">
        <v>85640</v>
      </c>
      <c r="D7" s="173">
        <v>76621</v>
      </c>
      <c r="E7" s="173">
        <v>69319</v>
      </c>
      <c r="F7" s="173">
        <v>61269</v>
      </c>
      <c r="G7" s="173">
        <v>53591</v>
      </c>
      <c r="H7" s="173">
        <v>44140</v>
      </c>
      <c r="I7" s="173">
        <v>34779</v>
      </c>
      <c r="J7" s="173">
        <v>25830</v>
      </c>
      <c r="K7" s="173">
        <v>17635</v>
      </c>
      <c r="L7" s="173">
        <v>18098</v>
      </c>
      <c r="M7" s="173">
        <v>20198</v>
      </c>
      <c r="N7" s="102">
        <f>M7/C7-1</f>
        <v>-0.76415226529659042</v>
      </c>
      <c r="O7" s="102">
        <f>M7/L7-1</f>
        <v>0.11603492098574431</v>
      </c>
    </row>
    <row r="8" spans="1:17" ht="15" customHeight="1">
      <c r="A8" s="170" t="s">
        <v>116</v>
      </c>
      <c r="B8" s="68" t="s">
        <v>120</v>
      </c>
      <c r="C8" s="173">
        <v>26374</v>
      </c>
      <c r="D8" s="173">
        <v>22462</v>
      </c>
      <c r="E8" s="173">
        <v>19186</v>
      </c>
      <c r="F8" s="173">
        <v>16184</v>
      </c>
      <c r="G8" s="173">
        <v>13686</v>
      </c>
      <c r="H8" s="173">
        <v>10906</v>
      </c>
      <c r="I8" s="173">
        <v>8889</v>
      </c>
      <c r="J8" s="173">
        <v>7079</v>
      </c>
      <c r="K8" s="173">
        <v>4981</v>
      </c>
      <c r="L8" s="173">
        <v>4447</v>
      </c>
      <c r="M8" s="173">
        <v>4649</v>
      </c>
      <c r="N8" s="102">
        <f>M8/C8-1</f>
        <v>-0.82372791385455368</v>
      </c>
      <c r="O8" s="102">
        <f>M8/L8-1</f>
        <v>4.5423881268270794E-2</v>
      </c>
    </row>
    <row r="9" spans="1:17" ht="15" customHeight="1">
      <c r="A9" s="170" t="s">
        <v>116</v>
      </c>
      <c r="B9" s="68" t="s">
        <v>121</v>
      </c>
      <c r="C9" s="173">
        <v>64281</v>
      </c>
      <c r="D9" s="173">
        <v>52339</v>
      </c>
      <c r="E9" s="173">
        <v>45042</v>
      </c>
      <c r="F9" s="173">
        <v>38324</v>
      </c>
      <c r="G9" s="173">
        <v>33426</v>
      </c>
      <c r="H9" s="173">
        <v>28393</v>
      </c>
      <c r="I9" s="173">
        <v>23531</v>
      </c>
      <c r="J9" s="173">
        <v>20695</v>
      </c>
      <c r="K9" s="173">
        <v>15958</v>
      </c>
      <c r="L9" s="173">
        <v>13827</v>
      </c>
      <c r="M9" s="173">
        <v>14311</v>
      </c>
      <c r="N9" s="102">
        <f>M9/C9-1</f>
        <v>-0.77736811810643891</v>
      </c>
      <c r="O9" s="102">
        <f>M9/L9-1</f>
        <v>3.5003977724741508E-2</v>
      </c>
    </row>
    <row r="10" spans="1:17" ht="15" customHeight="1">
      <c r="A10" s="174" t="s">
        <v>44</v>
      </c>
      <c r="B10" s="175" t="s">
        <v>117</v>
      </c>
      <c r="C10" s="176">
        <v>29.784226190476193</v>
      </c>
      <c r="D10" s="176">
        <v>30.005960238263267</v>
      </c>
      <c r="E10" s="176">
        <v>28.893041327601409</v>
      </c>
      <c r="F10" s="176">
        <v>28.490522470219076</v>
      </c>
      <c r="G10" s="176">
        <v>28.508588233429698</v>
      </c>
      <c r="H10" s="176">
        <v>28.51701497277902</v>
      </c>
      <c r="I10" s="176">
        <v>27.421382316280869</v>
      </c>
      <c r="J10" s="176">
        <v>25.067483520481986</v>
      </c>
      <c r="K10" s="176">
        <v>23.982871602792883</v>
      </c>
      <c r="L10" s="176">
        <v>24.900167988830159</v>
      </c>
      <c r="M10" s="176">
        <f t="shared" ref="M10" si="2">(M13/M14)*100</f>
        <v>26.007486551154312</v>
      </c>
      <c r="N10" s="103">
        <f>M10-C10</f>
        <v>-3.7767396393218817</v>
      </c>
      <c r="O10" s="103">
        <f>M10-L10</f>
        <v>1.1073185623241528</v>
      </c>
    </row>
    <row r="11" spans="1:17" ht="15" customHeight="1">
      <c r="A11" s="170" t="s">
        <v>44</v>
      </c>
      <c r="B11" s="68" t="s">
        <v>118</v>
      </c>
      <c r="C11" s="172">
        <v>3.4668165542509786</v>
      </c>
      <c r="D11" s="172">
        <v>3.5787960029246895</v>
      </c>
      <c r="E11" s="172">
        <v>3.6773037197056642</v>
      </c>
      <c r="F11" s="172">
        <v>3.7843419614880855</v>
      </c>
      <c r="G11" s="172">
        <v>4.0188048441532658</v>
      </c>
      <c r="H11" s="172">
        <v>4.0375816851283037</v>
      </c>
      <c r="I11" s="172">
        <v>3.9866915014765776</v>
      </c>
      <c r="J11" s="172">
        <v>3.726966873706004</v>
      </c>
      <c r="K11" s="172">
        <v>3.5885018980672911</v>
      </c>
      <c r="L11" s="172">
        <v>3.6677130271884968</v>
      </c>
      <c r="M11" s="172">
        <f t="shared" ref="M11" si="3">M12/M13</f>
        <v>3.9979402806211612</v>
      </c>
      <c r="N11" s="102">
        <f>M11/C11-1</f>
        <v>0.15320214325125558</v>
      </c>
      <c r="O11" s="102">
        <f>M11/L11-1</f>
        <v>9.0036284459747318E-2</v>
      </c>
    </row>
    <row r="12" spans="1:17" ht="15" customHeight="1">
      <c r="A12" s="170" t="s">
        <v>44</v>
      </c>
      <c r="B12" s="68" t="s">
        <v>119</v>
      </c>
      <c r="C12" s="173">
        <v>582862</v>
      </c>
      <c r="D12" s="173">
        <v>587352</v>
      </c>
      <c r="E12" s="173">
        <v>544719</v>
      </c>
      <c r="F12" s="173">
        <v>522962</v>
      </c>
      <c r="G12" s="173">
        <v>506068</v>
      </c>
      <c r="H12" s="173">
        <v>464011</v>
      </c>
      <c r="I12" s="173">
        <v>413093</v>
      </c>
      <c r="J12" s="173">
        <v>331223</v>
      </c>
      <c r="K12" s="173">
        <v>248615</v>
      </c>
      <c r="L12" s="173">
        <v>289764</v>
      </c>
      <c r="M12" s="173">
        <v>320267</v>
      </c>
      <c r="N12" s="102">
        <f>M12/C12-1</f>
        <v>-0.45052688286421139</v>
      </c>
      <c r="O12" s="102">
        <f>M12/L12-1</f>
        <v>0.10526842533924152</v>
      </c>
      <c r="P12" s="104"/>
    </row>
    <row r="13" spans="1:17" ht="15" customHeight="1">
      <c r="A13" s="170" t="s">
        <v>44</v>
      </c>
      <c r="B13" s="68" t="s">
        <v>120</v>
      </c>
      <c r="C13" s="173">
        <v>168126</v>
      </c>
      <c r="D13" s="173">
        <v>164120</v>
      </c>
      <c r="E13" s="173">
        <v>148130</v>
      </c>
      <c r="F13" s="173">
        <v>138191</v>
      </c>
      <c r="G13" s="173">
        <v>125925</v>
      </c>
      <c r="H13" s="173">
        <v>114923</v>
      </c>
      <c r="I13" s="173">
        <v>103618</v>
      </c>
      <c r="J13" s="173">
        <v>88872</v>
      </c>
      <c r="K13" s="173">
        <v>69281</v>
      </c>
      <c r="L13" s="173">
        <v>79004</v>
      </c>
      <c r="M13" s="173">
        <v>80108</v>
      </c>
      <c r="N13" s="102">
        <f>M13/C13-1</f>
        <v>-0.52352402364893003</v>
      </c>
      <c r="O13" s="102">
        <f>M13/L13-1</f>
        <v>1.3973976001215194E-2</v>
      </c>
    </row>
    <row r="14" spans="1:17" ht="15" customHeight="1">
      <c r="A14" s="177" t="s">
        <v>44</v>
      </c>
      <c r="B14" s="178" t="s">
        <v>121</v>
      </c>
      <c r="C14" s="179">
        <v>564480</v>
      </c>
      <c r="D14" s="179">
        <v>546958</v>
      </c>
      <c r="E14" s="179">
        <v>512684</v>
      </c>
      <c r="F14" s="179">
        <v>485042</v>
      </c>
      <c r="G14" s="179">
        <v>441709</v>
      </c>
      <c r="H14" s="179">
        <v>402998</v>
      </c>
      <c r="I14" s="179">
        <v>377873</v>
      </c>
      <c r="J14" s="179">
        <v>354531</v>
      </c>
      <c r="K14" s="179">
        <v>288877</v>
      </c>
      <c r="L14" s="179">
        <v>317283</v>
      </c>
      <c r="M14" s="179">
        <v>308019</v>
      </c>
      <c r="N14" s="105">
        <f>M14/C14-1</f>
        <v>-0.45433142006802718</v>
      </c>
      <c r="O14" s="105">
        <f>M14/L14-1</f>
        <v>-2.9197908491788049E-2</v>
      </c>
    </row>
    <row r="15" spans="1:17" ht="15" customHeight="1">
      <c r="A15" s="170" t="s">
        <v>122</v>
      </c>
      <c r="B15" s="175" t="s">
        <v>117</v>
      </c>
      <c r="C15" s="171">
        <v>30.933852449499888</v>
      </c>
      <c r="D15" s="171">
        <v>31.13347805845849</v>
      </c>
      <c r="E15" s="171">
        <v>29.999677260877206</v>
      </c>
      <c r="F15" s="171">
        <v>29.496566456361322</v>
      </c>
      <c r="G15" s="171">
        <v>29.383438391194083</v>
      </c>
      <c r="H15" s="171">
        <v>29.168202396433863</v>
      </c>
      <c r="I15" s="171">
        <v>28.028370419826409</v>
      </c>
      <c r="J15" s="171">
        <v>25.571522229269828</v>
      </c>
      <c r="K15" s="171">
        <v>24.361375826266666</v>
      </c>
      <c r="L15" s="171">
        <v>25.203406722841354</v>
      </c>
      <c r="M15" s="171">
        <f t="shared" ref="M15" si="4">(M18/M19)*100</f>
        <v>26.295101293705208</v>
      </c>
      <c r="N15" s="100">
        <f>M15-C15</f>
        <v>-4.6387511557946794</v>
      </c>
      <c r="O15" s="100">
        <f>M15-L15</f>
        <v>1.0916945708638544</v>
      </c>
    </row>
    <row r="16" spans="1:17" ht="15" customHeight="1">
      <c r="A16" s="170" t="s">
        <v>122</v>
      </c>
      <c r="B16" s="68" t="s">
        <v>118</v>
      </c>
      <c r="C16" s="172">
        <v>3.4370282776349614</v>
      </c>
      <c r="D16" s="172">
        <v>3.5586122991499716</v>
      </c>
      <c r="E16" s="172">
        <v>3.6699299529034879</v>
      </c>
      <c r="F16" s="172">
        <v>3.7844923076923078</v>
      </c>
      <c r="G16" s="172">
        <v>4.0087027526484302</v>
      </c>
      <c r="H16" s="172">
        <v>4.0384251643102944</v>
      </c>
      <c r="I16" s="172">
        <v>3.9808367479356841</v>
      </c>
      <c r="J16" s="172">
        <v>3.7212014465716878</v>
      </c>
      <c r="K16" s="172">
        <v>3.5852791468045568</v>
      </c>
      <c r="L16" s="172">
        <v>3.6891349414626546</v>
      </c>
      <c r="M16" s="172">
        <f t="shared" ref="M16" si="5">M17/M18</f>
        <v>4.0169543518529442</v>
      </c>
      <c r="N16" s="102">
        <f>M16/C16-1</f>
        <v>0.16872892143239304</v>
      </c>
      <c r="O16" s="102">
        <f>M16/L16-1</f>
        <v>8.8860780533096095E-2</v>
      </c>
    </row>
    <row r="17" spans="1:15" ht="15" customHeight="1">
      <c r="A17" s="170" t="s">
        <v>122</v>
      </c>
      <c r="B17" s="68" t="s">
        <v>119</v>
      </c>
      <c r="C17" s="173">
        <v>668502</v>
      </c>
      <c r="D17" s="173">
        <v>663973</v>
      </c>
      <c r="E17" s="173">
        <v>614038</v>
      </c>
      <c r="F17" s="173">
        <v>584231</v>
      </c>
      <c r="G17" s="173">
        <v>559659</v>
      </c>
      <c r="H17" s="173">
        <v>508151</v>
      </c>
      <c r="I17" s="173">
        <v>447872</v>
      </c>
      <c r="J17" s="173">
        <v>357053</v>
      </c>
      <c r="K17" s="173">
        <v>266250</v>
      </c>
      <c r="L17" s="173">
        <v>307862</v>
      </c>
      <c r="M17" s="173">
        <f t="shared" ref="M17:M19" si="6">SUM(M12,M7)</f>
        <v>340465</v>
      </c>
      <c r="N17" s="102">
        <f>M17/C17-1</f>
        <v>-0.49070459026300595</v>
      </c>
      <c r="O17" s="102">
        <f>M17/L17-1</f>
        <v>0.10590134540800755</v>
      </c>
    </row>
    <row r="18" spans="1:15" ht="15" customHeight="1">
      <c r="A18" s="170" t="s">
        <v>122</v>
      </c>
      <c r="B18" s="68" t="s">
        <v>120</v>
      </c>
      <c r="C18" s="173">
        <v>194500</v>
      </c>
      <c r="D18" s="173">
        <v>186582</v>
      </c>
      <c r="E18" s="173">
        <v>167316</v>
      </c>
      <c r="F18" s="173">
        <v>154375</v>
      </c>
      <c r="G18" s="173">
        <v>139611</v>
      </c>
      <c r="H18" s="173">
        <v>125829</v>
      </c>
      <c r="I18" s="173">
        <v>112507</v>
      </c>
      <c r="J18" s="173">
        <v>95951</v>
      </c>
      <c r="K18" s="173">
        <v>74262</v>
      </c>
      <c r="L18" s="173">
        <v>83451</v>
      </c>
      <c r="M18" s="173">
        <f t="shared" si="6"/>
        <v>84757</v>
      </c>
      <c r="N18" s="102">
        <f>M18/C18-1</f>
        <v>-0.56423136246786632</v>
      </c>
      <c r="O18" s="102">
        <f>M18/L18-1</f>
        <v>1.5649902337898869E-2</v>
      </c>
    </row>
    <row r="19" spans="1:15" ht="15" customHeight="1">
      <c r="A19" s="188" t="s">
        <v>122</v>
      </c>
      <c r="B19" s="189" t="s">
        <v>121</v>
      </c>
      <c r="C19" s="190">
        <v>628761</v>
      </c>
      <c r="D19" s="190">
        <v>599297</v>
      </c>
      <c r="E19" s="190">
        <v>557726</v>
      </c>
      <c r="F19" s="190">
        <v>523366</v>
      </c>
      <c r="G19" s="190">
        <v>475135</v>
      </c>
      <c r="H19" s="190">
        <v>431391</v>
      </c>
      <c r="I19" s="190">
        <v>401404</v>
      </c>
      <c r="J19" s="190">
        <v>375226</v>
      </c>
      <c r="K19" s="190">
        <v>304835</v>
      </c>
      <c r="L19" s="190">
        <v>331110</v>
      </c>
      <c r="M19" s="190">
        <f t="shared" si="6"/>
        <v>322330</v>
      </c>
      <c r="N19" s="191">
        <f>M19/C19-1</f>
        <v>-0.48735688123150134</v>
      </c>
      <c r="O19" s="191">
        <f>M19/L19-1</f>
        <v>-2.6516867506266806E-2</v>
      </c>
    </row>
    <row r="20" spans="1:15" ht="15" customHeight="1">
      <c r="B20" s="106"/>
      <c r="C20" s="107"/>
      <c r="D20" s="107"/>
      <c r="E20" s="107"/>
      <c r="F20" s="107"/>
      <c r="G20" s="107"/>
      <c r="H20" s="107"/>
      <c r="I20" s="107"/>
      <c r="J20" s="107"/>
      <c r="K20" s="107"/>
      <c r="L20" s="107"/>
      <c r="M20" s="107"/>
    </row>
    <row r="21" spans="1:15" ht="15" customHeight="1">
      <c r="C21" s="107"/>
      <c r="D21" s="107"/>
      <c r="E21" s="107"/>
      <c r="F21" s="107"/>
      <c r="G21" s="107"/>
      <c r="H21" s="107"/>
      <c r="I21" s="107"/>
      <c r="J21" s="107"/>
      <c r="K21" s="107"/>
      <c r="L21" s="107"/>
      <c r="M21" s="107"/>
    </row>
    <row r="23" spans="1:15" ht="15" customHeight="1">
      <c r="C23" s="199"/>
      <c r="D23" s="199"/>
      <c r="E23" s="199"/>
      <c r="F23" s="199"/>
      <c r="G23" s="199"/>
      <c r="H23" s="199"/>
      <c r="I23" s="199"/>
      <c r="J23" s="199"/>
      <c r="K23" s="199"/>
      <c r="L23" s="199"/>
      <c r="M23" s="199"/>
    </row>
    <row r="24" spans="1:15" ht="15" customHeight="1">
      <c r="C24" s="199"/>
      <c r="D24" s="199"/>
      <c r="E24" s="199"/>
      <c r="F24" s="199"/>
      <c r="G24" s="199"/>
      <c r="H24" s="199"/>
      <c r="I24" s="199"/>
      <c r="J24" s="199"/>
      <c r="K24" s="199"/>
      <c r="L24" s="199"/>
      <c r="M24" s="199"/>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Props1.xml><?xml version="1.0" encoding="utf-8"?>
<ds:datastoreItem xmlns:ds="http://schemas.openxmlformats.org/officeDocument/2006/customXml" ds:itemID="{734B9919-1718-442A-B794-5459E6CCF5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D66D20-F145-4459-A7A5-DCC338ABCC05}">
  <ds:schemaRefs>
    <ds:schemaRef ds:uri="http://schemas.microsoft.com/sharepoint/v3/contenttype/forms"/>
  </ds:schemaRefs>
</ds:datastoreItem>
</file>

<file path=customXml/itemProps3.xml><?xml version="1.0" encoding="utf-8"?>
<ds:datastoreItem xmlns:ds="http://schemas.openxmlformats.org/officeDocument/2006/customXml" ds:itemID="{E0DC08FA-C2D8-4CFA-A303-944129305FD8}">
  <ds:schemaRefs>
    <ds:schemaRef ds:uri="http://purl.org/dc/dcmitype/"/>
    <ds:schemaRef ds:uri="0f13c265-9706-4cf4-a569-ee2f853908ca"/>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purl.org/dc/elements/1.1/"/>
    <ds:schemaRef ds:uri="http://www.w3.org/XML/1998/namespace"/>
    <ds:schemaRef ds:uri="http://schemas.microsoft.com/sharepoint/v3"/>
    <ds:schemaRef ds:uri="dfa5b71b-593b-4447-9578-fe176d6be02d"/>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Cover</vt:lpstr>
      <vt:lpstr>Notes</vt:lpstr>
      <vt:lpstr>10.1</vt:lpstr>
      <vt:lpstr>10.2</vt:lpstr>
      <vt:lpstr>10.3</vt:lpstr>
      <vt:lpstr>10.4</vt:lpstr>
      <vt:lpstr>10.5</vt:lpstr>
      <vt:lpstr>10.6</vt:lpstr>
      <vt:lpstr>10.7</vt:lpstr>
      <vt:lpstr>10.8</vt:lpstr>
      <vt:lpstr>10.9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Hussain</dc:creator>
  <cp:lastModifiedBy>Chris Strevens (YJB)</cp:lastModifiedBy>
  <cp:lastPrinted>2015-01-26T17:09:14Z</cp:lastPrinted>
  <dcterms:created xsi:type="dcterms:W3CDTF">2014-01-15T16:45:16Z</dcterms:created>
  <dcterms:modified xsi:type="dcterms:W3CDTF">2025-01-28T17:23:10Z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