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24226"/>
  <mc:AlternateContent xmlns:mc="http://schemas.openxmlformats.org/markup-compatibility/2006">
    <mc:Choice Requires="x15">
      <x15ac:absPath xmlns:x15ac="http://schemas.microsoft.com/office/spreadsheetml/2010/11/ac" url="https://yjbexchange.sharepoint.com/sites/BusinessIntelligenceandInsights/Statistics and Analysis/Annual Statistics/00 24 - YJ Stats 23-24/Ch2 - First Time Entrants/"/>
    </mc:Choice>
  </mc:AlternateContent>
  <xr:revisionPtr revIDLastSave="383" documentId="8_{B5AE833D-2A72-4E80-B88F-5F73103A0870}" xr6:coauthVersionLast="46" xr6:coauthVersionMax="47" xr10:uidLastSave="{DFDC62C5-F668-4499-A484-B494785B052B}"/>
  <bookViews>
    <workbookView xWindow="-16785" yWindow="-16320" windowWidth="29040" windowHeight="15840" xr2:uid="{00000000-000D-0000-FFFF-FFFF00000000}"/>
  </bookViews>
  <sheets>
    <sheet name="Cover" sheetId="1" r:id="rId1"/>
    <sheet name="Notes" sheetId="19" r:id="rId2"/>
    <sheet name="2.1" sheetId="20" r:id="rId3"/>
    <sheet name="2.2" sheetId="21" r:id="rId4"/>
    <sheet name="2.3" sheetId="22" r:id="rId5"/>
    <sheet name="2.4" sheetId="23" r:id="rId6"/>
    <sheet name="2.5" sheetId="24" r:id="rId7"/>
    <sheet name="2.6" sheetId="25" r:id="rId8"/>
    <sheet name="2.7" sheetId="26" r:id="rId9"/>
    <sheet name="2.8" sheetId="27" r:id="rId10"/>
    <sheet name="2.9" sheetId="5" r:id="rId11"/>
  </sheets>
  <definedNames>
    <definedName name="_Sort" hidden="1">#REF!</definedName>
    <definedName name="m" hidden="1">#REF!</definedName>
    <definedName name="_xlnm.Print_Area" localSheetId="10">'2.9'!$A$1:$M$192</definedName>
    <definedName name="_xlnm.Print_Titles" localSheetId="10">'2.9'!$A$1:$M$4</definedName>
    <definedName name="temp3"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7" i="26" l="1"/>
  <c r="H17" i="26"/>
  <c r="K16" i="26"/>
  <c r="I16" i="26"/>
  <c r="C16" i="26"/>
  <c r="M14" i="26"/>
  <c r="I14" i="26"/>
  <c r="E14" i="26"/>
  <c r="M13" i="26"/>
  <c r="L13" i="26"/>
  <c r="H13" i="26"/>
  <c r="E13" i="26"/>
  <c r="D13" i="26"/>
  <c r="K12" i="26"/>
  <c r="J12" i="26"/>
  <c r="H12" i="26"/>
  <c r="C12" i="26"/>
  <c r="P11" i="26"/>
  <c r="O11" i="26"/>
  <c r="N11" i="26"/>
  <c r="P10" i="26"/>
  <c r="O10" i="26"/>
  <c r="N10" i="26"/>
  <c r="O9" i="26"/>
  <c r="N9" i="26"/>
  <c r="M9" i="26"/>
  <c r="M17" i="26" s="1"/>
  <c r="L9" i="26"/>
  <c r="L17" i="26" s="1"/>
  <c r="K9" i="26"/>
  <c r="K15" i="26" s="1"/>
  <c r="J9" i="26"/>
  <c r="J15" i="26" s="1"/>
  <c r="I9" i="26"/>
  <c r="I13" i="26" s="1"/>
  <c r="H9" i="26"/>
  <c r="H16" i="26" s="1"/>
  <c r="G9" i="26"/>
  <c r="G12" i="26" s="1"/>
  <c r="F9" i="26"/>
  <c r="F14" i="26" s="1"/>
  <c r="E9" i="26"/>
  <c r="E17" i="26" s="1"/>
  <c r="D9" i="26"/>
  <c r="D17" i="26" s="1"/>
  <c r="C9" i="26"/>
  <c r="C15" i="26" s="1"/>
  <c r="P8" i="26"/>
  <c r="O8" i="26"/>
  <c r="N8" i="26"/>
  <c r="P7" i="26"/>
  <c r="O7" i="26"/>
  <c r="N7" i="26"/>
  <c r="P6" i="26"/>
  <c r="O6" i="26"/>
  <c r="N6" i="26"/>
  <c r="J13" i="26" l="1"/>
  <c r="G14" i="26"/>
  <c r="D15" i="26"/>
  <c r="L15" i="26"/>
  <c r="F17" i="26"/>
  <c r="I12" i="26"/>
  <c r="C13" i="26"/>
  <c r="K13" i="26"/>
  <c r="H14" i="26"/>
  <c r="E15" i="26"/>
  <c r="M15" i="26"/>
  <c r="J16" i="26"/>
  <c r="G17" i="26"/>
  <c r="F15" i="26"/>
  <c r="J14" i="26"/>
  <c r="D16" i="26"/>
  <c r="P9" i="26"/>
  <c r="D12" i="26"/>
  <c r="L12" i="26"/>
  <c r="F13" i="26"/>
  <c r="C14" i="26"/>
  <c r="K14" i="26"/>
  <c r="H15" i="26"/>
  <c r="E16" i="26"/>
  <c r="M16" i="26"/>
  <c r="J17" i="26"/>
  <c r="G15" i="26"/>
  <c r="L16" i="26"/>
  <c r="E12" i="26"/>
  <c r="M12" i="26"/>
  <c r="G13" i="26"/>
  <c r="D14" i="26"/>
  <c r="L14" i="26"/>
  <c r="I15" i="26"/>
  <c r="F16" i="26"/>
  <c r="C17" i="26"/>
  <c r="K17" i="26"/>
  <c r="F12" i="26"/>
  <c r="G16" i="26"/>
  <c r="P27" i="25"/>
  <c r="N27" i="25"/>
  <c r="M27" i="25"/>
  <c r="L27" i="25"/>
  <c r="K27" i="25"/>
  <c r="J27" i="25"/>
  <c r="I27" i="25"/>
  <c r="H27" i="25"/>
  <c r="O27" i="25" s="1"/>
  <c r="G27" i="25"/>
  <c r="F27" i="25"/>
  <c r="E27" i="25"/>
  <c r="D27" i="25"/>
  <c r="C27" i="25"/>
  <c r="O26" i="25"/>
  <c r="N26" i="25"/>
  <c r="M26" i="25"/>
  <c r="P26" i="25" s="1"/>
  <c r="L26" i="25"/>
  <c r="K26" i="25"/>
  <c r="J26" i="25"/>
  <c r="I26" i="25"/>
  <c r="H26" i="25"/>
  <c r="G26" i="25"/>
  <c r="F26" i="25"/>
  <c r="E26" i="25"/>
  <c r="D26" i="25"/>
  <c r="C26" i="25"/>
  <c r="L25" i="25"/>
  <c r="D25" i="25"/>
  <c r="J23" i="25"/>
  <c r="I23" i="25"/>
  <c r="H23" i="25"/>
  <c r="J22" i="25"/>
  <c r="I22" i="25"/>
  <c r="H22" i="25"/>
  <c r="G22" i="25"/>
  <c r="F22" i="25"/>
  <c r="L21" i="25"/>
  <c r="J21" i="25"/>
  <c r="D21" i="25"/>
  <c r="K20" i="25"/>
  <c r="J20" i="25"/>
  <c r="I20" i="25"/>
  <c r="H20" i="25"/>
  <c r="C20" i="25"/>
  <c r="J19" i="25"/>
  <c r="I19" i="25"/>
  <c r="H19" i="25"/>
  <c r="G19" i="25"/>
  <c r="J18" i="25"/>
  <c r="I18" i="25"/>
  <c r="H18" i="25"/>
  <c r="G18" i="25"/>
  <c r="F18" i="25"/>
  <c r="M17" i="25"/>
  <c r="P17" i="25" s="1"/>
  <c r="L17" i="25"/>
  <c r="K17" i="25"/>
  <c r="J17" i="25"/>
  <c r="I17" i="25"/>
  <c r="H17" i="25"/>
  <c r="G17" i="25"/>
  <c r="F17" i="25"/>
  <c r="E17" i="25"/>
  <c r="D17" i="25"/>
  <c r="C17" i="25"/>
  <c r="P16" i="25"/>
  <c r="O16" i="25"/>
  <c r="N16" i="25"/>
  <c r="P15" i="25"/>
  <c r="O15" i="25"/>
  <c r="N15" i="25"/>
  <c r="P14" i="25"/>
  <c r="O14" i="25"/>
  <c r="N14" i="25"/>
  <c r="L13" i="25"/>
  <c r="L24" i="25" s="1"/>
  <c r="K13" i="25"/>
  <c r="K24" i="25" s="1"/>
  <c r="D13" i="25"/>
  <c r="D24" i="25" s="1"/>
  <c r="C13" i="25"/>
  <c r="C24" i="25" s="1"/>
  <c r="P12" i="25"/>
  <c r="M12" i="25"/>
  <c r="N12" i="25" s="1"/>
  <c r="L12" i="25"/>
  <c r="K12" i="25"/>
  <c r="K25" i="25" s="1"/>
  <c r="J12" i="25"/>
  <c r="J13" i="25" s="1"/>
  <c r="J24" i="25" s="1"/>
  <c r="I12" i="25"/>
  <c r="I13" i="25" s="1"/>
  <c r="H12" i="25"/>
  <c r="O12" i="25" s="1"/>
  <c r="G12" i="25"/>
  <c r="F12" i="25"/>
  <c r="E12" i="25"/>
  <c r="D12" i="25"/>
  <c r="C12" i="25"/>
  <c r="C25" i="25" s="1"/>
  <c r="P11" i="25"/>
  <c r="O11" i="25"/>
  <c r="N11" i="25"/>
  <c r="M11" i="25"/>
  <c r="L11" i="25"/>
  <c r="K11" i="25"/>
  <c r="J11" i="25"/>
  <c r="I11" i="25"/>
  <c r="I24" i="25" s="1"/>
  <c r="H11" i="25"/>
  <c r="G11" i="25"/>
  <c r="F11" i="25"/>
  <c r="E11" i="25"/>
  <c r="D11" i="25"/>
  <c r="C11" i="25"/>
  <c r="M10" i="25"/>
  <c r="M22" i="25" s="1"/>
  <c r="L10" i="25"/>
  <c r="L22" i="25" s="1"/>
  <c r="K10" i="25"/>
  <c r="K21" i="25" s="1"/>
  <c r="J10" i="25"/>
  <c r="I10" i="25"/>
  <c r="I21" i="25" s="1"/>
  <c r="H10" i="25"/>
  <c r="H21" i="25" s="1"/>
  <c r="G10" i="25"/>
  <c r="G23" i="25" s="1"/>
  <c r="F10" i="25"/>
  <c r="F23" i="25" s="1"/>
  <c r="E10" i="25"/>
  <c r="E22" i="25" s="1"/>
  <c r="D10" i="25"/>
  <c r="D22" i="25" s="1"/>
  <c r="C10" i="25"/>
  <c r="C21" i="25" s="1"/>
  <c r="P9" i="25"/>
  <c r="O9" i="25"/>
  <c r="N9" i="25"/>
  <c r="P8" i="25"/>
  <c r="O8" i="25"/>
  <c r="N8" i="25"/>
  <c r="P7" i="25"/>
  <c r="O7" i="25"/>
  <c r="N7" i="25"/>
  <c r="P6" i="25"/>
  <c r="O6" i="25"/>
  <c r="N6" i="25"/>
  <c r="P5" i="25"/>
  <c r="O5" i="25"/>
  <c r="N5" i="25"/>
  <c r="P4" i="25"/>
  <c r="O4" i="25"/>
  <c r="N4" i="25"/>
  <c r="F80" i="24"/>
  <c r="E80" i="24"/>
  <c r="E79" i="24"/>
  <c r="F79" i="24" s="1"/>
  <c r="E78" i="24"/>
  <c r="F78" i="24" s="1"/>
  <c r="E77" i="24"/>
  <c r="F77" i="24" s="1"/>
  <c r="F76" i="24"/>
  <c r="E76" i="24"/>
  <c r="E75" i="24"/>
  <c r="F75" i="24" s="1"/>
  <c r="E74" i="24"/>
  <c r="F74" i="24" s="1"/>
  <c r="E73" i="24"/>
  <c r="F73" i="24" s="1"/>
  <c r="F72" i="24"/>
  <c r="E72" i="24"/>
  <c r="E71" i="24"/>
  <c r="F71" i="24" s="1"/>
  <c r="E70" i="24"/>
  <c r="F70" i="24" s="1"/>
  <c r="E69" i="24"/>
  <c r="F69" i="24" s="1"/>
  <c r="F68" i="24"/>
  <c r="E68" i="24"/>
  <c r="E67" i="24"/>
  <c r="F67" i="24" s="1"/>
  <c r="E66" i="24"/>
  <c r="F66" i="24" s="1"/>
  <c r="E65" i="24"/>
  <c r="F65" i="24" s="1"/>
  <c r="F64" i="24"/>
  <c r="E64" i="24"/>
  <c r="E63" i="24"/>
  <c r="F63" i="24" s="1"/>
  <c r="E62" i="24"/>
  <c r="F62" i="24" s="1"/>
  <c r="E61" i="24"/>
  <c r="F61" i="24" s="1"/>
  <c r="F60" i="24"/>
  <c r="E60" i="24"/>
  <c r="E59" i="24"/>
  <c r="F59" i="24" s="1"/>
  <c r="E58" i="24"/>
  <c r="F58" i="24" s="1"/>
  <c r="E57" i="24"/>
  <c r="F57" i="24" s="1"/>
  <c r="F56" i="24"/>
  <c r="E56" i="24"/>
  <c r="E55" i="24"/>
  <c r="F55" i="24" s="1"/>
  <c r="E54" i="24"/>
  <c r="F54" i="24" s="1"/>
  <c r="E53" i="24"/>
  <c r="F53" i="24" s="1"/>
  <c r="F52" i="24"/>
  <c r="E52" i="24"/>
  <c r="E51" i="24"/>
  <c r="F51" i="24" s="1"/>
  <c r="E50" i="24"/>
  <c r="F50" i="24" s="1"/>
  <c r="E49" i="24"/>
  <c r="F49" i="24" s="1"/>
  <c r="F48" i="24"/>
  <c r="E48" i="24"/>
  <c r="E47" i="24"/>
  <c r="F47" i="24" s="1"/>
  <c r="E46" i="24"/>
  <c r="F46" i="24" s="1"/>
  <c r="E45" i="24"/>
  <c r="F45" i="24" s="1"/>
  <c r="F44" i="24"/>
  <c r="E44" i="24"/>
  <c r="E43" i="24"/>
  <c r="F43" i="24" s="1"/>
  <c r="E42" i="24"/>
  <c r="F42" i="24" s="1"/>
  <c r="E41" i="24"/>
  <c r="F41" i="24" s="1"/>
  <c r="F40" i="24"/>
  <c r="E40" i="24"/>
  <c r="E39" i="24"/>
  <c r="F39" i="24" s="1"/>
  <c r="E38" i="24"/>
  <c r="F38" i="24" s="1"/>
  <c r="E37" i="24"/>
  <c r="F37" i="24" s="1"/>
  <c r="F36" i="24"/>
  <c r="E36" i="24"/>
  <c r="E35" i="24"/>
  <c r="F35" i="24" s="1"/>
  <c r="E34" i="24"/>
  <c r="F34" i="24" s="1"/>
  <c r="E33" i="24"/>
  <c r="F33" i="24" s="1"/>
  <c r="F32" i="24"/>
  <c r="E32" i="24"/>
  <c r="E31" i="24"/>
  <c r="F31" i="24" s="1"/>
  <c r="E30" i="24"/>
  <c r="F30" i="24" s="1"/>
  <c r="E29" i="24"/>
  <c r="F29" i="24" s="1"/>
  <c r="F28" i="24"/>
  <c r="E28" i="24"/>
  <c r="E27" i="24"/>
  <c r="F27" i="24" s="1"/>
  <c r="E26" i="24"/>
  <c r="F26" i="24" s="1"/>
  <c r="E25" i="24"/>
  <c r="F25" i="24" s="1"/>
  <c r="F24" i="24"/>
  <c r="E24" i="24"/>
  <c r="E23" i="24"/>
  <c r="F23" i="24" s="1"/>
  <c r="E22" i="24"/>
  <c r="F22" i="24" s="1"/>
  <c r="E21" i="24"/>
  <c r="F21" i="24" s="1"/>
  <c r="F20" i="24"/>
  <c r="E20" i="24"/>
  <c r="E19" i="24"/>
  <c r="F19" i="24" s="1"/>
  <c r="E18" i="24"/>
  <c r="F18" i="24" s="1"/>
  <c r="E17" i="24"/>
  <c r="F17" i="24" s="1"/>
  <c r="F16" i="24"/>
  <c r="E16" i="24"/>
  <c r="E15" i="24"/>
  <c r="F15" i="24" s="1"/>
  <c r="E14" i="24"/>
  <c r="F14" i="24" s="1"/>
  <c r="E13" i="24"/>
  <c r="F13" i="24" s="1"/>
  <c r="F12" i="24"/>
  <c r="E12" i="24"/>
  <c r="E11" i="24"/>
  <c r="F11" i="24" s="1"/>
  <c r="E10" i="24"/>
  <c r="F10" i="24" s="1"/>
  <c r="E9" i="24"/>
  <c r="F9" i="24" s="1"/>
  <c r="F8" i="24"/>
  <c r="E8" i="24"/>
  <c r="E7" i="24"/>
  <c r="F7" i="24" s="1"/>
  <c r="E6" i="24"/>
  <c r="F6" i="24" s="1"/>
  <c r="E5" i="24"/>
  <c r="F5" i="24" s="1"/>
  <c r="F4" i="24"/>
  <c r="E4" i="24"/>
  <c r="J38" i="23"/>
  <c r="J37" i="23"/>
  <c r="J36" i="23"/>
  <c r="J35" i="23"/>
  <c r="J34" i="23"/>
  <c r="J33" i="23"/>
  <c r="K33" i="23" s="1"/>
  <c r="J32" i="23"/>
  <c r="J31" i="23"/>
  <c r="L31" i="23" s="1"/>
  <c r="J30" i="23"/>
  <c r="J29" i="23"/>
  <c r="J28" i="23"/>
  <c r="J39" i="23"/>
  <c r="J40" i="23"/>
  <c r="J41" i="23"/>
  <c r="J42" i="23"/>
  <c r="J43" i="23"/>
  <c r="J44" i="23"/>
  <c r="J45" i="23"/>
  <c r="J46" i="23"/>
  <c r="J47" i="23"/>
  <c r="J48" i="23"/>
  <c r="J49" i="23"/>
  <c r="L35" i="23"/>
  <c r="L34" i="23"/>
  <c r="I49" i="23"/>
  <c r="H49" i="23"/>
  <c r="G49" i="23"/>
  <c r="F49" i="23"/>
  <c r="E49" i="23"/>
  <c r="D49" i="23"/>
  <c r="C49" i="23"/>
  <c r="I48" i="23"/>
  <c r="H48" i="23"/>
  <c r="G48" i="23"/>
  <c r="F48" i="23"/>
  <c r="E48" i="23"/>
  <c r="D48" i="23"/>
  <c r="C48" i="23"/>
  <c r="I47" i="23"/>
  <c r="H47" i="23"/>
  <c r="G47" i="23"/>
  <c r="F47" i="23"/>
  <c r="E47" i="23"/>
  <c r="D47" i="23"/>
  <c r="C47" i="23"/>
  <c r="I46" i="23"/>
  <c r="H46" i="23"/>
  <c r="G46" i="23"/>
  <c r="F46" i="23"/>
  <c r="E46" i="23"/>
  <c r="D46" i="23"/>
  <c r="C46" i="23"/>
  <c r="I45" i="23"/>
  <c r="H45" i="23"/>
  <c r="G45" i="23"/>
  <c r="F45" i="23"/>
  <c r="E45" i="23"/>
  <c r="D45" i="23"/>
  <c r="C45" i="23"/>
  <c r="I44" i="23"/>
  <c r="H44" i="23"/>
  <c r="G44" i="23"/>
  <c r="F44" i="23"/>
  <c r="E44" i="23"/>
  <c r="D44" i="23"/>
  <c r="C44" i="23"/>
  <c r="I43" i="23"/>
  <c r="H43" i="23"/>
  <c r="G43" i="23"/>
  <c r="F43" i="23"/>
  <c r="E43" i="23"/>
  <c r="D43" i="23"/>
  <c r="C43" i="23"/>
  <c r="I42" i="23"/>
  <c r="H42" i="23"/>
  <c r="G42" i="23"/>
  <c r="F42" i="23"/>
  <c r="E42" i="23"/>
  <c r="D42" i="23"/>
  <c r="C42" i="23"/>
  <c r="I41" i="23"/>
  <c r="H41" i="23"/>
  <c r="G41" i="23"/>
  <c r="F41" i="23"/>
  <c r="E41" i="23"/>
  <c r="D41" i="23"/>
  <c r="C41" i="23"/>
  <c r="I40" i="23"/>
  <c r="H40" i="23"/>
  <c r="G40" i="23"/>
  <c r="F40" i="23"/>
  <c r="E40" i="23"/>
  <c r="D40" i="23"/>
  <c r="C40" i="23"/>
  <c r="I39" i="23"/>
  <c r="H39" i="23"/>
  <c r="G39" i="23"/>
  <c r="F39" i="23"/>
  <c r="E39" i="23"/>
  <c r="D39" i="23"/>
  <c r="C39" i="23"/>
  <c r="L38" i="23"/>
  <c r="K38" i="23"/>
  <c r="L37" i="23"/>
  <c r="K37" i="23"/>
  <c r="L36" i="23"/>
  <c r="K36" i="23"/>
  <c r="K35" i="23"/>
  <c r="L33" i="23"/>
  <c r="L32" i="23"/>
  <c r="K32" i="23"/>
  <c r="L30" i="23"/>
  <c r="K30" i="23"/>
  <c r="L29" i="23"/>
  <c r="K29" i="23"/>
  <c r="L28" i="23"/>
  <c r="K28" i="23"/>
  <c r="J27" i="23"/>
  <c r="K27" i="23" s="1"/>
  <c r="K26" i="23"/>
  <c r="J26" i="23"/>
  <c r="L26" i="23" s="1"/>
  <c r="J25" i="23"/>
  <c r="L25" i="23" s="1"/>
  <c r="L24" i="23"/>
  <c r="K24" i="23"/>
  <c r="J24" i="23"/>
  <c r="L23" i="23"/>
  <c r="J23" i="23"/>
  <c r="K23" i="23" s="1"/>
  <c r="J22" i="23"/>
  <c r="L22" i="23" s="1"/>
  <c r="L21" i="23"/>
  <c r="J21" i="23"/>
  <c r="K21" i="23" s="1"/>
  <c r="J20" i="23"/>
  <c r="L20" i="23" s="1"/>
  <c r="J19" i="23"/>
  <c r="K19" i="23" s="1"/>
  <c r="K18" i="23"/>
  <c r="J18" i="23"/>
  <c r="L18" i="23" s="1"/>
  <c r="K17" i="23"/>
  <c r="J17" i="23"/>
  <c r="L17" i="23" s="1"/>
  <c r="L16" i="23"/>
  <c r="K16" i="23"/>
  <c r="J16" i="23"/>
  <c r="L15" i="23"/>
  <c r="J15" i="23"/>
  <c r="K15" i="23" s="1"/>
  <c r="J14" i="23"/>
  <c r="L14" i="23" s="1"/>
  <c r="L13" i="23"/>
  <c r="J13" i="23"/>
  <c r="K13" i="23" s="1"/>
  <c r="J12" i="23"/>
  <c r="L12" i="23" s="1"/>
  <c r="J11" i="23"/>
  <c r="K11" i="23" s="1"/>
  <c r="K10" i="23"/>
  <c r="J10" i="23"/>
  <c r="L10" i="23" s="1"/>
  <c r="L9" i="23"/>
  <c r="K9" i="23"/>
  <c r="J9" i="23"/>
  <c r="L8" i="23"/>
  <c r="K8" i="23"/>
  <c r="J8" i="23"/>
  <c r="L7" i="23"/>
  <c r="J7" i="23"/>
  <c r="K7" i="23" s="1"/>
  <c r="J6" i="23"/>
  <c r="L6" i="23" s="1"/>
  <c r="O80" i="22"/>
  <c r="O79" i="22"/>
  <c r="O78" i="22"/>
  <c r="O77" i="22"/>
  <c r="O76" i="22"/>
  <c r="O75" i="22"/>
  <c r="O74" i="22"/>
  <c r="O73" i="22"/>
  <c r="O72" i="22"/>
  <c r="O71" i="22"/>
  <c r="O70" i="22"/>
  <c r="O69" i="22"/>
  <c r="O68" i="22"/>
  <c r="O67" i="22"/>
  <c r="O66" i="22"/>
  <c r="O65" i="22"/>
  <c r="O64" i="22"/>
  <c r="O63" i="22"/>
  <c r="O62" i="22"/>
  <c r="O61" i="22"/>
  <c r="O60" i="22"/>
  <c r="O59" i="22"/>
  <c r="O58" i="22"/>
  <c r="O57" i="22"/>
  <c r="O56" i="22"/>
  <c r="O55" i="22"/>
  <c r="O54" i="22"/>
  <c r="O53" i="22"/>
  <c r="O52" i="22"/>
  <c r="O51" i="22"/>
  <c r="O50" i="22"/>
  <c r="O49" i="22"/>
  <c r="O48" i="22"/>
  <c r="O47" i="22"/>
  <c r="O46" i="22"/>
  <c r="O45" i="22"/>
  <c r="O44" i="22"/>
  <c r="O43" i="22"/>
  <c r="O42" i="22"/>
  <c r="O41" i="22"/>
  <c r="O40" i="22"/>
  <c r="O39" i="22"/>
  <c r="O38" i="22"/>
  <c r="O37" i="22"/>
  <c r="O36" i="22"/>
  <c r="O35" i="22"/>
  <c r="O34" i="22"/>
  <c r="O33" i="22"/>
  <c r="O32" i="22"/>
  <c r="O31" i="22"/>
  <c r="O30" i="22"/>
  <c r="O29" i="22"/>
  <c r="O28" i="22"/>
  <c r="O27" i="22"/>
  <c r="O26" i="22"/>
  <c r="O25" i="22"/>
  <c r="O24" i="22"/>
  <c r="O23" i="22"/>
  <c r="O22" i="22"/>
  <c r="O21" i="22"/>
  <c r="O20" i="22"/>
  <c r="O19" i="22"/>
  <c r="O18" i="22"/>
  <c r="O17" i="22"/>
  <c r="O16" i="22"/>
  <c r="O15" i="22"/>
  <c r="O14" i="22"/>
  <c r="O13" i="22"/>
  <c r="O12" i="22"/>
  <c r="O11" i="22"/>
  <c r="O10" i="22"/>
  <c r="O9" i="22"/>
  <c r="O8" i="22"/>
  <c r="O7" i="22"/>
  <c r="O6" i="22"/>
  <c r="O5" i="22"/>
  <c r="O4" i="22"/>
  <c r="O4" i="21"/>
  <c r="O5" i="21"/>
  <c r="O6" i="21"/>
  <c r="O7" i="21"/>
  <c r="F40" i="21" s="1"/>
  <c r="O8" i="21"/>
  <c r="I41" i="21" s="1"/>
  <c r="O9" i="21"/>
  <c r="L42" i="21" s="1"/>
  <c r="O10" i="21"/>
  <c r="O11" i="21"/>
  <c r="J44" i="21" s="1"/>
  <c r="O12" i="21"/>
  <c r="O13" i="21"/>
  <c r="O14" i="21"/>
  <c r="M40" i="21"/>
  <c r="O36" i="21"/>
  <c r="O35" i="21"/>
  <c r="O34" i="21"/>
  <c r="O33" i="21"/>
  <c r="O32" i="21"/>
  <c r="O31" i="21"/>
  <c r="O30" i="21"/>
  <c r="O29" i="21"/>
  <c r="O28" i="21"/>
  <c r="O27" i="21"/>
  <c r="O26" i="21"/>
  <c r="O25" i="21"/>
  <c r="O24" i="21"/>
  <c r="O23" i="21"/>
  <c r="O22" i="21"/>
  <c r="O21" i="21"/>
  <c r="O20" i="21"/>
  <c r="O19" i="21"/>
  <c r="O18" i="21"/>
  <c r="O17" i="21"/>
  <c r="O16" i="21"/>
  <c r="O47" i="21"/>
  <c r="N46" i="21"/>
  <c r="K45" i="21"/>
  <c r="M37" i="21"/>
  <c r="N43" i="21"/>
  <c r="O42" i="21"/>
  <c r="L47" i="21"/>
  <c r="K47" i="21"/>
  <c r="J47" i="21"/>
  <c r="I47" i="21"/>
  <c r="H47" i="21"/>
  <c r="G47" i="21"/>
  <c r="F47" i="21"/>
  <c r="E47" i="21"/>
  <c r="D47" i="21"/>
  <c r="C47" i="21"/>
  <c r="O46" i="21"/>
  <c r="H46" i="21"/>
  <c r="G46" i="21"/>
  <c r="O43" i="21"/>
  <c r="J43" i="21"/>
  <c r="I43" i="21"/>
  <c r="H43" i="21"/>
  <c r="G43" i="21"/>
  <c r="F43" i="21"/>
  <c r="E43" i="21"/>
  <c r="D43" i="21"/>
  <c r="C43" i="21"/>
  <c r="N42" i="21"/>
  <c r="J42" i="21"/>
  <c r="I42" i="21"/>
  <c r="H42" i="21"/>
  <c r="G42" i="21"/>
  <c r="F42" i="21"/>
  <c r="E42" i="21"/>
  <c r="D42" i="21"/>
  <c r="C42" i="21"/>
  <c r="N41" i="21"/>
  <c r="M41" i="21"/>
  <c r="J41" i="21"/>
  <c r="F41" i="21"/>
  <c r="E41" i="21"/>
  <c r="N40" i="21"/>
  <c r="O39" i="21"/>
  <c r="N39" i="21"/>
  <c r="M39" i="21"/>
  <c r="L39" i="21"/>
  <c r="K39" i="21"/>
  <c r="J39" i="21"/>
  <c r="I39" i="21"/>
  <c r="H39" i="21"/>
  <c r="G39" i="21"/>
  <c r="F39" i="21"/>
  <c r="E39" i="21"/>
  <c r="D39" i="21"/>
  <c r="C39" i="21"/>
  <c r="O38" i="21"/>
  <c r="N38" i="21"/>
  <c r="M38" i="21"/>
  <c r="L38" i="21"/>
  <c r="K38" i="21"/>
  <c r="J38" i="21"/>
  <c r="I38" i="21"/>
  <c r="H38" i="21"/>
  <c r="G38" i="21"/>
  <c r="F38" i="21"/>
  <c r="E38" i="21"/>
  <c r="D38" i="21"/>
  <c r="C38" i="21"/>
  <c r="O15" i="21"/>
  <c r="O4" i="20"/>
  <c r="N4" i="20"/>
  <c r="M4" i="20"/>
  <c r="O12" i="26" l="1"/>
  <c r="N12" i="26"/>
  <c r="P12" i="26"/>
  <c r="P22" i="25"/>
  <c r="O22" i="25"/>
  <c r="F24" i="25"/>
  <c r="G24" i="25"/>
  <c r="N10" i="25"/>
  <c r="E21" i="25"/>
  <c r="M21" i="25"/>
  <c r="O10" i="25"/>
  <c r="E13" i="25"/>
  <c r="E25" i="25" s="1"/>
  <c r="M13" i="25"/>
  <c r="N17" i="25"/>
  <c r="D20" i="25"/>
  <c r="L20" i="25"/>
  <c r="F21" i="25"/>
  <c r="P10" i="25"/>
  <c r="F13" i="25"/>
  <c r="F25" i="25" s="1"/>
  <c r="O17" i="25"/>
  <c r="C19" i="25"/>
  <c r="K19" i="25"/>
  <c r="E20" i="25"/>
  <c r="M20" i="25"/>
  <c r="G21" i="25"/>
  <c r="C23" i="25"/>
  <c r="K23" i="25"/>
  <c r="G13" i="25"/>
  <c r="G25" i="25" s="1"/>
  <c r="D19" i="25"/>
  <c r="L19" i="25"/>
  <c r="F20" i="25"/>
  <c r="D23" i="25"/>
  <c r="L23" i="25"/>
  <c r="H13" i="25"/>
  <c r="H24" i="25" s="1"/>
  <c r="C18" i="25"/>
  <c r="K18" i="25"/>
  <c r="E19" i="25"/>
  <c r="M19" i="25"/>
  <c r="G20" i="25"/>
  <c r="C22" i="25"/>
  <c r="N22" i="25" s="1"/>
  <c r="K22" i="25"/>
  <c r="E23" i="25"/>
  <c r="M23" i="25"/>
  <c r="I25" i="25"/>
  <c r="D18" i="25"/>
  <c r="L18" i="25"/>
  <c r="F19" i="25"/>
  <c r="J25" i="25"/>
  <c r="E18" i="25"/>
  <c r="M18" i="25"/>
  <c r="K31" i="23"/>
  <c r="K34" i="23"/>
  <c r="K6" i="23"/>
  <c r="L11" i="23"/>
  <c r="K14" i="23"/>
  <c r="L19" i="23"/>
  <c r="K22" i="23"/>
  <c r="L27" i="23"/>
  <c r="K25" i="23"/>
  <c r="K12" i="23"/>
  <c r="K20" i="23"/>
  <c r="C41" i="21"/>
  <c r="K41" i="21"/>
  <c r="D41" i="21"/>
  <c r="L41" i="21"/>
  <c r="C44" i="21"/>
  <c r="G41" i="21"/>
  <c r="O41" i="21"/>
  <c r="H41" i="21"/>
  <c r="K42" i="21"/>
  <c r="G40" i="21"/>
  <c r="O40" i="21"/>
  <c r="H40" i="21"/>
  <c r="I40" i="21"/>
  <c r="J40" i="21"/>
  <c r="C40" i="21"/>
  <c r="K40" i="21"/>
  <c r="D40" i="21"/>
  <c r="L40" i="21"/>
  <c r="E40" i="21"/>
  <c r="F37" i="21"/>
  <c r="N37" i="21"/>
  <c r="D44" i="21"/>
  <c r="L44" i="21"/>
  <c r="E44" i="21"/>
  <c r="M44" i="21"/>
  <c r="F44" i="21"/>
  <c r="N44" i="21"/>
  <c r="G44" i="21"/>
  <c r="O44" i="21"/>
  <c r="H44" i="21"/>
  <c r="I44" i="21"/>
  <c r="K44" i="21"/>
  <c r="G37" i="21"/>
  <c r="O37" i="21"/>
  <c r="E45" i="21"/>
  <c r="M45" i="21"/>
  <c r="L45" i="21"/>
  <c r="H37" i="21"/>
  <c r="F45" i="21"/>
  <c r="N45" i="21"/>
  <c r="I46" i="21"/>
  <c r="D45" i="21"/>
  <c r="I37" i="21"/>
  <c r="G45" i="21"/>
  <c r="O45" i="21"/>
  <c r="J46" i="21"/>
  <c r="M47" i="21"/>
  <c r="J37" i="21"/>
  <c r="H45" i="21"/>
  <c r="C46" i="21"/>
  <c r="K46" i="21"/>
  <c r="N47" i="21"/>
  <c r="C37" i="21"/>
  <c r="K37" i="21"/>
  <c r="I45" i="21"/>
  <c r="D46" i="21"/>
  <c r="L46" i="21"/>
  <c r="D37" i="21"/>
  <c r="L37" i="21"/>
  <c r="J45" i="21"/>
  <c r="E46" i="21"/>
  <c r="M46" i="21"/>
  <c r="E37" i="21"/>
  <c r="C45" i="21"/>
  <c r="F46" i="21"/>
  <c r="M42" i="21"/>
  <c r="K43" i="21"/>
  <c r="L43" i="21"/>
  <c r="M43" i="21"/>
  <c r="P13" i="25" l="1"/>
  <c r="O13" i="25"/>
  <c r="N13" i="25"/>
  <c r="M25" i="25"/>
  <c r="P20" i="25"/>
  <c r="O20" i="25"/>
  <c r="N20" i="25"/>
  <c r="O23" i="25"/>
  <c r="N23" i="25"/>
  <c r="P23" i="25"/>
  <c r="M24" i="25"/>
  <c r="O19" i="25"/>
  <c r="N19" i="25"/>
  <c r="P19" i="25"/>
  <c r="N18" i="25"/>
  <c r="P18" i="25"/>
  <c r="O18" i="25"/>
  <c r="E24" i="25"/>
  <c r="H25" i="25"/>
  <c r="P21" i="25"/>
  <c r="O21" i="25"/>
  <c r="N21" i="25"/>
  <c r="P25" i="25" l="1"/>
  <c r="O25" i="25"/>
  <c r="N25" i="25"/>
  <c r="P24" i="25"/>
  <c r="O24" i="25"/>
  <c r="N24" i="25"/>
</calcChain>
</file>

<file path=xl/sharedStrings.xml><?xml version="1.0" encoding="utf-8"?>
<sst xmlns="http://schemas.openxmlformats.org/spreadsheetml/2006/main" count="1469" uniqueCount="346">
  <si>
    <t>Chapter 2: Child first time entrants to the youth justice system</t>
  </si>
  <si>
    <t>Table number</t>
  </si>
  <si>
    <t>Title</t>
  </si>
  <si>
    <t>Table 2.1</t>
  </si>
  <si>
    <t>Number of child first time entrants, years ending December 2013 to 2023</t>
  </si>
  <si>
    <t>Table 2.2</t>
  </si>
  <si>
    <t>Number of child first time entrants by type of first offence and sex, years ending December 2013 to 2023</t>
  </si>
  <si>
    <t>Table 2.3</t>
  </si>
  <si>
    <t>Number of child first time entrants by type of first offence and age, years ending December 2013 to 2023</t>
  </si>
  <si>
    <t>Table 2.4</t>
  </si>
  <si>
    <t>Number of child first time entrants by sex and type of disposal given on first offence, years ending December 2013 to 2023</t>
  </si>
  <si>
    <t>Table 2.5</t>
  </si>
  <si>
    <t>Number of child first time entrants by age and type of disposal, years ending December 2013 to 2023</t>
  </si>
  <si>
    <t>Table 2.6</t>
  </si>
  <si>
    <t>Number and percentage of child first time entrants by age and sex, years ending December 2013 to 2023</t>
  </si>
  <si>
    <t>Table 2.7</t>
  </si>
  <si>
    <t>Table 2.8</t>
  </si>
  <si>
    <t>Number of child first time entrants, by Local Authority of residence, years ending December 2013 to 2023</t>
  </si>
  <si>
    <t>Table 2.9</t>
  </si>
  <si>
    <t>Rates of child first time entrants per 100,000 10 to17 year olds in the population, by Local Authority of residence, years ending December 2013 to 2023</t>
  </si>
  <si>
    <t>Source:</t>
  </si>
  <si>
    <t>First time entrants into the Criminal Justice System and Offender Histories</t>
  </si>
  <si>
    <t>Police National Computer, Ministry of Justice</t>
  </si>
  <si>
    <t xml:space="preserve">Bespoke analysis of the Police National Computer, Ministry of Justice </t>
  </si>
  <si>
    <t>Notes</t>
  </si>
  <si>
    <t>Note Number</t>
  </si>
  <si>
    <t>Note text</t>
  </si>
  <si>
    <t>The first occasion on which children received a caution or conviction for offences committed in England and Wales. Where there were multiple offences on the same occasion, the primary offence as recorded on the Police National Computer would be counted.</t>
  </si>
  <si>
    <t>Reprimands and final warnings were replaced by youth cautions for all 10 to 17 year olds from 8 April 2013 and youth conditional cautions were made available for all 10 to 17 year olds from 8 April 2013.</t>
  </si>
  <si>
    <t>Children recorded on the Police National Computer by an English or Welsh police force as having received their first conviction or caution. Children residing only in England and Wales at the time of their caution or conviction are counted. Offences resulting in Penalty Notices for Disorder are not counted as first offences.</t>
  </si>
  <si>
    <t>Ethnicity identified and recorded on the PNC by police officer according to the appearance of offenders not as those self-identified and recorded in the census.</t>
  </si>
  <si>
    <t>Based on the numbers of FTEs by age on date of offence.</t>
  </si>
  <si>
    <t>Children prosecuted by authorities other than the police have been excluded from all criminal history analysis in this chapter as the records may not capture the complete criminal history of the offenders. For this reason benefit fraud in particular may be under-represented in this table.</t>
  </si>
  <si>
    <t>Figures for areas with less than ten first-time entrants aged 10 to 17 to the criminal justice system in any year have been suppressed and are denoted by "..".</t>
  </si>
  <si>
    <t>Population is based on the 2021 census.</t>
  </si>
  <si>
    <t>Table 2.1: Number of child first time entrants, years ending December 2013 to 2023 [note 1][note 2]</t>
  </si>
  <si>
    <t>This worksheet contains one table.</t>
  </si>
  <si>
    <t>Number of children</t>
  </si>
  <si>
    <t>2013</t>
  </si>
  <si>
    <t>2014</t>
  </si>
  <si>
    <t>2015</t>
  </si>
  <si>
    <t>2016</t>
  </si>
  <si>
    <t>2017</t>
  </si>
  <si>
    <t>2018</t>
  </si>
  <si>
    <t>2019</t>
  </si>
  <si>
    <t>2020</t>
  </si>
  <si>
    <t>2021</t>
  </si>
  <si>
    <t>2022</t>
  </si>
  <si>
    <t>2023</t>
  </si>
  <si>
    <t>Percentage change year ending December 2013 to December 2023</t>
  </si>
  <si>
    <t>Percentage change year ending December 2018 to December 2023</t>
  </si>
  <si>
    <t>Percentage change year ending December 2022 to December 2023</t>
  </si>
  <si>
    <t>This worksheet contains one table. Some cells refer to notes, which can be found in the notes worksheet.</t>
  </si>
  <si>
    <t>Sex</t>
  </si>
  <si>
    <t>Year ending December</t>
  </si>
  <si>
    <t>Violence against the person</t>
  </si>
  <si>
    <t>Sexual offences</t>
  </si>
  <si>
    <t>Robbery</t>
  </si>
  <si>
    <t>Theft offences</t>
  </si>
  <si>
    <t>Criminal damage and arson</t>
  </si>
  <si>
    <t>Drug offences</t>
  </si>
  <si>
    <t>Possession of weapons</t>
  </si>
  <si>
    <t>Public order offences</t>
  </si>
  <si>
    <t>Miscellaneous crimes against society</t>
  </si>
  <si>
    <t>Fraud offences</t>
  </si>
  <si>
    <t>Summary offences excluding motoring</t>
  </si>
  <si>
    <t>Summary motoring offences</t>
  </si>
  <si>
    <t>Boys</t>
  </si>
  <si>
    <t>Girls</t>
  </si>
  <si>
    <t>Share of FTEs by offence (all children)</t>
  </si>
  <si>
    <t>This worksheet contains one table. Some cells refer to notes which can be found in the notes worksheet.</t>
  </si>
  <si>
    <t>Age</t>
  </si>
  <si>
    <t>Year ending March</t>
  </si>
  <si>
    <t>All children</t>
  </si>
  <si>
    <t>Aged 10 to 12</t>
  </si>
  <si>
    <t>Aged 13</t>
  </si>
  <si>
    <t>Aged 14</t>
  </si>
  <si>
    <t>Aged 15</t>
  </si>
  <si>
    <t>Aged 16</t>
  </si>
  <si>
    <t>Aged 17</t>
  </si>
  <si>
    <t>'Aged 17</t>
  </si>
  <si>
    <t>Some cells are blank in the 'share of FTEs by type of disposal given' due to no available data.</t>
  </si>
  <si>
    <t>FTE = First time entrants</t>
  </si>
  <si>
    <t>Absolute discharge</t>
  </si>
  <si>
    <t>Conditional discharge</t>
  </si>
  <si>
    <t>Fine</t>
  </si>
  <si>
    <t>Community sentence</t>
  </si>
  <si>
    <t>Immediate custody</t>
  </si>
  <si>
    <t>FTEs receiving a youth caution (%)</t>
  </si>
  <si>
    <t>FTEs receiving a court sentence (%)</t>
  </si>
  <si>
    <t>Share of FTEs by type of disposal given</t>
  </si>
  <si>
    <t>..</t>
  </si>
  <si>
    <t>Total cautions and sentences</t>
  </si>
  <si>
    <t>Number or proportion</t>
  </si>
  <si>
    <t>Demographic characteristic</t>
  </si>
  <si>
    <t>% change December 2013 to December 2023</t>
  </si>
  <si>
    <t>% change December 2018 to December 2023</t>
  </si>
  <si>
    <t>% change December 2022 to December 2023</t>
  </si>
  <si>
    <t>10 to 14</t>
  </si>
  <si>
    <t>15 to 17</t>
  </si>
  <si>
    <t>Unknown</t>
  </si>
  <si>
    <t>Proportion</t>
  </si>
  <si>
    <t>This worksheet contains one table and refers to ethnicity by different age groups vertical down.</t>
  </si>
  <si>
    <t>Some cells refer to notes, which can be found in the notes worksheet.</t>
  </si>
  <si>
    <t>Some cells have no data available. ".." = Not available</t>
  </si>
  <si>
    <t>Number/Proportion/Age breakdown</t>
  </si>
  <si>
    <t>Ethnicity</t>
  </si>
  <si>
    <t>Number of all children</t>
  </si>
  <si>
    <t>Asian</t>
  </si>
  <si>
    <t>Black</t>
  </si>
  <si>
    <t>Other</t>
  </si>
  <si>
    <t>Ethnic minority groups</t>
  </si>
  <si>
    <t>White</t>
  </si>
  <si>
    <t xml:space="preserve">Proportion </t>
  </si>
  <si>
    <t xml:space="preserve">This worksheet contains one table. Some cells refer to notes, which can be found in the notes worksheet. </t>
  </si>
  <si>
    <t>Some cells have no available data. ".." = Not available</t>
  </si>
  <si>
    <t>Region</t>
  </si>
  <si>
    <t>Local Authority/Region</t>
  </si>
  <si>
    <t>North East</t>
  </si>
  <si>
    <t>Darlington</t>
  </si>
  <si>
    <t>Durham</t>
  </si>
  <si>
    <t>Gateshead</t>
  </si>
  <si>
    <t>Hartlepool</t>
  </si>
  <si>
    <t>Middlesbrough</t>
  </si>
  <si>
    <t>Newcastle-upon Tyne</t>
  </si>
  <si>
    <t>North Tyneside</t>
  </si>
  <si>
    <t>Northumberland</t>
  </si>
  <si>
    <t>Redcar and Cleveland</t>
  </si>
  <si>
    <t>South Tyneside</t>
  </si>
  <si>
    <t>Stockton-on-Tees</t>
  </si>
  <si>
    <t>Sunderland</t>
  </si>
  <si>
    <t>Total North East</t>
  </si>
  <si>
    <t>North West</t>
  </si>
  <si>
    <t>Blackburn with Darwen</t>
  </si>
  <si>
    <t>Blackpool</t>
  </si>
  <si>
    <t>Bolton</t>
  </si>
  <si>
    <t>Bury</t>
  </si>
  <si>
    <t>Cheshire East</t>
  </si>
  <si>
    <t>Cheshire West and Chester</t>
  </si>
  <si>
    <t>Cumbria</t>
  </si>
  <si>
    <t>Halton</t>
  </si>
  <si>
    <t>Knowsley</t>
  </si>
  <si>
    <t>Lancashire</t>
  </si>
  <si>
    <t>Liverpool</t>
  </si>
  <si>
    <t>Manchester</t>
  </si>
  <si>
    <t>Oldham</t>
  </si>
  <si>
    <t>Rochdale</t>
  </si>
  <si>
    <t>Salford</t>
  </si>
  <si>
    <t>Sefton</t>
  </si>
  <si>
    <t>St Helens</t>
  </si>
  <si>
    <t>Stockport</t>
  </si>
  <si>
    <t>Tameside</t>
  </si>
  <si>
    <t>Trafford</t>
  </si>
  <si>
    <t>Warrington</t>
  </si>
  <si>
    <t>Wigan</t>
  </si>
  <si>
    <t>Wirral</t>
  </si>
  <si>
    <t>Total North West</t>
  </si>
  <si>
    <t>Yorkshire</t>
  </si>
  <si>
    <t>Barnsley</t>
  </si>
  <si>
    <t>Bradford</t>
  </si>
  <si>
    <t>Calderdale</t>
  </si>
  <si>
    <t>Doncaster</t>
  </si>
  <si>
    <t>East Riding of Yorkshire</t>
  </si>
  <si>
    <t>Kingston upon Hull, City of</t>
  </si>
  <si>
    <t>Kirklees</t>
  </si>
  <si>
    <t>Leeds</t>
  </si>
  <si>
    <t>North East Lincolnshire</t>
  </si>
  <si>
    <t>North Lincolnshire</t>
  </si>
  <si>
    <t>North Yorkshire</t>
  </si>
  <si>
    <t>Rotherham</t>
  </si>
  <si>
    <t>Sheffield</t>
  </si>
  <si>
    <t>Wakefield</t>
  </si>
  <si>
    <t>York</t>
  </si>
  <si>
    <t>Total Yorkshire</t>
  </si>
  <si>
    <t>East Midlands</t>
  </si>
  <si>
    <t>Derby</t>
  </si>
  <si>
    <t>Derbyshire</t>
  </si>
  <si>
    <t>Leicester</t>
  </si>
  <si>
    <t>Leicestershire</t>
  </si>
  <si>
    <t>Lincolnshire</t>
  </si>
  <si>
    <t>Northamptonshire</t>
  </si>
  <si>
    <t>Nottingham</t>
  </si>
  <si>
    <t>Nottinghamshire</t>
  </si>
  <si>
    <t>Rutland</t>
  </si>
  <si>
    <t>Total East Midlands</t>
  </si>
  <si>
    <t>West Midlands</t>
  </si>
  <si>
    <t>Birmingham</t>
  </si>
  <si>
    <t>Coventry</t>
  </si>
  <si>
    <t>Dudley</t>
  </si>
  <si>
    <t>Herefordshire</t>
  </si>
  <si>
    <t>Sandwell</t>
  </si>
  <si>
    <t>Shropshire</t>
  </si>
  <si>
    <t>Solihull</t>
  </si>
  <si>
    <t>Staffordshire</t>
  </si>
  <si>
    <t>Stoke-on-Trent</t>
  </si>
  <si>
    <t>Telford and Wrekin</t>
  </si>
  <si>
    <t>Walsall</t>
  </si>
  <si>
    <t>Warwickshire</t>
  </si>
  <si>
    <t>Wolverhampton</t>
  </si>
  <si>
    <t>Worcestershire</t>
  </si>
  <si>
    <t>Total West Midlands</t>
  </si>
  <si>
    <t>East of England</t>
  </si>
  <si>
    <t>Bedford</t>
  </si>
  <si>
    <t>Central Bedfordshire</t>
  </si>
  <si>
    <t>Cambridgeshire</t>
  </si>
  <si>
    <t>Essex</t>
  </si>
  <si>
    <t>Hertfordshire</t>
  </si>
  <si>
    <t>Luton</t>
  </si>
  <si>
    <t>Norfolk</t>
  </si>
  <si>
    <t>Peterborough</t>
  </si>
  <si>
    <t>Southend-on-Sea</t>
  </si>
  <si>
    <t>Suffolk</t>
  </si>
  <si>
    <t>Thurrock</t>
  </si>
  <si>
    <t>Total East of England</t>
  </si>
  <si>
    <t>London</t>
  </si>
  <si>
    <t>Barking and Dagenham</t>
  </si>
  <si>
    <t>Barnet</t>
  </si>
  <si>
    <t>Bexley</t>
  </si>
  <si>
    <t>Brent</t>
  </si>
  <si>
    <t>Bromley</t>
  </si>
  <si>
    <t>Camden</t>
  </si>
  <si>
    <t>City of London</t>
  </si>
  <si>
    <t>Croydon</t>
  </si>
  <si>
    <t>Ealing</t>
  </si>
  <si>
    <t>Enfield</t>
  </si>
  <si>
    <t>Greenwich</t>
  </si>
  <si>
    <t>Hackney</t>
  </si>
  <si>
    <t>Hammersmith and Fulham</t>
  </si>
  <si>
    <t>Haringey</t>
  </si>
  <si>
    <t>Harrow</t>
  </si>
  <si>
    <t>Havering</t>
  </si>
  <si>
    <t>Hillingdon</t>
  </si>
  <si>
    <t>Hounslow</t>
  </si>
  <si>
    <t>Islington</t>
  </si>
  <si>
    <t>Kensington and Chelsea</t>
  </si>
  <si>
    <t>Kingston upon Thames</t>
  </si>
  <si>
    <t>Lambeth</t>
  </si>
  <si>
    <t>Lewisham</t>
  </si>
  <si>
    <t>Merton</t>
  </si>
  <si>
    <t>Newham</t>
  </si>
  <si>
    <t>Redbridge</t>
  </si>
  <si>
    <t>Richmond upon Thames</t>
  </si>
  <si>
    <t>Southwark</t>
  </si>
  <si>
    <t>Sutton</t>
  </si>
  <si>
    <t>Tower Hamlets</t>
  </si>
  <si>
    <t>Waltham Forest</t>
  </si>
  <si>
    <t>Wandsworth</t>
  </si>
  <si>
    <t>Westminster</t>
  </si>
  <si>
    <t>Total London</t>
  </si>
  <si>
    <t>South East</t>
  </si>
  <si>
    <t>Bracknell Forest</t>
  </si>
  <si>
    <t>Brighton and Hove</t>
  </si>
  <si>
    <t>Buckinghamshire</t>
  </si>
  <si>
    <t>East Sussex</t>
  </si>
  <si>
    <t>Hampshire</t>
  </si>
  <si>
    <t>Isle of Wight</t>
  </si>
  <si>
    <t>Kent</t>
  </si>
  <si>
    <t>Medway</t>
  </si>
  <si>
    <t>Milton Keynes</t>
  </si>
  <si>
    <t>Oxfordshire</t>
  </si>
  <si>
    <t>Portsmouth</t>
  </si>
  <si>
    <t>Reading</t>
  </si>
  <si>
    <t>Slough</t>
  </si>
  <si>
    <t>Southampton</t>
  </si>
  <si>
    <t>Surrey</t>
  </si>
  <si>
    <t>West Berkshire</t>
  </si>
  <si>
    <t>West Sussex</t>
  </si>
  <si>
    <t>Windsor and Maidenhead</t>
  </si>
  <si>
    <t>Wokingham</t>
  </si>
  <si>
    <t>Total South East</t>
  </si>
  <si>
    <t>South West</t>
  </si>
  <si>
    <t>Bath and North East Somerset</t>
  </si>
  <si>
    <t>*</t>
  </si>
  <si>
    <t>Bristol, City of</t>
  </si>
  <si>
    <t>Cornwall</t>
  </si>
  <si>
    <t>Devon</t>
  </si>
  <si>
    <t>Gloucestershire</t>
  </si>
  <si>
    <t>Isles of Scilly</t>
  </si>
  <si>
    <t>North Somerset</t>
  </si>
  <si>
    <t>Plymouth</t>
  </si>
  <si>
    <t>Somerset</t>
  </si>
  <si>
    <t>South Gloucestershire</t>
  </si>
  <si>
    <t>Swindon</t>
  </si>
  <si>
    <t>Torbay</t>
  </si>
  <si>
    <t>Wiltshire</t>
  </si>
  <si>
    <t>Total South West</t>
  </si>
  <si>
    <t>Wales</t>
  </si>
  <si>
    <t>Blaenau Gwent</t>
  </si>
  <si>
    <t>Bridgend</t>
  </si>
  <si>
    <t>Caerphilly</t>
  </si>
  <si>
    <t>Cardiff</t>
  </si>
  <si>
    <t>Carmarthenshire</t>
  </si>
  <si>
    <t>Ceredigion</t>
  </si>
  <si>
    <t>Conwy</t>
  </si>
  <si>
    <t>Denbighshire</t>
  </si>
  <si>
    <t>Flintshire</t>
  </si>
  <si>
    <t>Gwynedd</t>
  </si>
  <si>
    <t>Isle of Anglesey</t>
  </si>
  <si>
    <t>Merthyr Tydfil</t>
  </si>
  <si>
    <t>Monmouthshire</t>
  </si>
  <si>
    <t>Neath Port Talbot</t>
  </si>
  <si>
    <t>Newport</t>
  </si>
  <si>
    <t>Pembrokeshire</t>
  </si>
  <si>
    <t>Powys</t>
  </si>
  <si>
    <t>Swansea</t>
  </si>
  <si>
    <t>The Vale of Glamorgan</t>
  </si>
  <si>
    <t>Torfaen</t>
  </si>
  <si>
    <t>Wrexham</t>
  </si>
  <si>
    <t>Total Wales</t>
  </si>
  <si>
    <t>England</t>
  </si>
  <si>
    <t>Total England</t>
  </si>
  <si>
    <t>England and Wales</t>
  </si>
  <si>
    <t>Total England and Wales</t>
  </si>
  <si>
    <t>England &amp; Wales</t>
  </si>
  <si>
    <t>Total England &amp; Wales</t>
  </si>
  <si>
    <t>This worksheet contains one table and refers to notes throughout chapter 2 supplementary tables</t>
  </si>
  <si>
    <t>Totals for all children include those whose sex is not recorded on the Police National Computer.</t>
  </si>
  <si>
    <t>Table 2.2: Number of chid first time entrants by type of first offence and sex, years ending December 2013 to 2023 [note 1][note 2][note 3]</t>
  </si>
  <si>
    <t>Youth caution [note 2]</t>
  </si>
  <si>
    <t>Includes some deferred sentences that the police will update on the Police National Computer at a later date when the final decision is known.</t>
  </si>
  <si>
    <t>Total sentences</t>
  </si>
  <si>
    <t>Sentence figures include fully suspended sentences.</t>
  </si>
  <si>
    <t>Total</t>
  </si>
  <si>
    <t>Total [note 3]</t>
  </si>
  <si>
    <t>Number of child first time entrants by ethnicity, years ending December 2013 to 2023</t>
  </si>
  <si>
    <t>Table 2.7: Number of child first time entrants by ethnicity, years ending December 2013 to 2023 [note 2][note 4][note 9][note 10]</t>
  </si>
  <si>
    <t>Proportion [note 8]</t>
  </si>
  <si>
    <t>Other [note 7]</t>
  </si>
  <si>
    <t>Sentence [note 7]</t>
  </si>
  <si>
    <t>Table 2.4: Number of child first time entrants by sex and type of disposal given on first offence, years ending December 2013 to 2023 [note 1][note 2][note 3][note 6]</t>
  </si>
  <si>
    <t>Proportions are based on where sex is known. In the year ending December 2023, sex was unknown for 2% of child FTEs.</t>
  </si>
  <si>
    <t>Proportions are based on where ethnicity is known. In the year ending December 2023, the ethnicity was unknown for 13% of child FTEs.</t>
  </si>
  <si>
    <t>Table 2.3: Number of child first time entrants, by type of first offence and age, years ending December 2013 to 2023 [note 1][note 2][note 4][note 5]</t>
  </si>
  <si>
    <t>Table 2.5: Number of child first time entrants by age and type of disposal, years ending December 2013 to 2023 [note 1][note 5]</t>
  </si>
  <si>
    <t>Table 2.6: Number and percentage of child first time entrants by age and sex, years ending December 2013 to 2023 [note 1][note 2][note 5]</t>
  </si>
  <si>
    <t>These are estimated figures. Juveniles receiving their first conviction, caution or youth caution have been mapped to individual Local Authorities using the home address or postcode recorded by the police on the Police National Computer.  For those with no address recorded, a model based on the patterns of offenders dealt with by police stations has been used to allocate offenders to Local Authorities.  Figures are rounded and may not sum to the total due to rounding. Therefore caution must be taken when using these figures.</t>
  </si>
  <si>
    <t>The boundaries of some local authorities have been changed since April 2019: Bournemouth, Christchurch (formerly part of Dorset) and Poole were merged to form a new unitary authority; at the same time, the boundaries of the county of Dorset were changed accordingly.</t>
  </si>
  <si>
    <t>Bournemouth</t>
  </si>
  <si>
    <t>Bournemouth, Christchurch and Poole</t>
  </si>
  <si>
    <t>Dorset</t>
  </si>
  <si>
    <t>Poole</t>
  </si>
  <si>
    <t>Rhondda Cynon Taf</t>
  </si>
  <si>
    <t>Table 2.8: Number of child first time entrants, by Local Authority of residence, years ending December 2013 to 2023 [note 1][note 4][note 11][note 12][note 13][note 14]</t>
  </si>
  <si>
    <t>Table 2.9: Rates of child first time entrants per 100,000 of the 10 to 17 year old population, by Local Authority of residence, years ending December 2013 to 2023 [note 1][note 4][note 11][note 12][note 13][note 14][note 15]</t>
  </si>
  <si>
    <t>All offences</t>
  </si>
  <si>
    <t>can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</si>
</sst>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0.0"/>
    <numFmt numFmtId="165" formatCode="_-* #,##0_-;\-* #,##0_-;_-* &quot;-&quot;??_-;_-@_-"/>
    <numFmt numFmtId="166" formatCode="General_)"/>
    <numFmt numFmtId="167" formatCode="_-[$€-2]* #,##0.00_-;\-[$€-2]* #,##0.00_-;_-[$€-2]* &quot;-&quot;??_-"/>
    <numFmt numFmtId="168" formatCode="#,##0.00_ ;[Red]\-#,##0.00\ "/>
    <numFmt numFmtId="169" formatCode="&quot; &quot;[$€-809]#,##0.00&quot; &quot;;&quot;-&quot;[$€-809]#,##0.00&quot; &quot;;&quot; &quot;[$€-809]&quot;-&quot;00&quot; &quot;"/>
    <numFmt numFmtId="170" formatCode="#,##0.00&quot; &quot;;[Red]&quot;-&quot;#,##0.00&quot; &quot;"/>
  </numFmts>
  <fonts count="76" x14ac:knownFonts="1">
    <font>
      <sz val="12"/>
      <name val="Arial"/>
    </font>
    <font>
      <sz val="12"/>
      <name val="Arial"/>
      <family val="2"/>
    </font>
    <font>
      <sz val="8"/>
      <name val="Arial"/>
      <family val="2"/>
    </font>
    <font>
      <sz val="10"/>
      <name val="Arial"/>
      <family val="2"/>
    </font>
    <font>
      <u/>
      <sz val="10"/>
      <color indexed="30"/>
      <name val="Arial"/>
      <family val="2"/>
    </font>
    <font>
      <sz val="10"/>
      <color indexed="8"/>
      <name val="Arial"/>
      <family val="2"/>
    </font>
    <font>
      <sz val="11"/>
      <color indexed="8"/>
      <name val="Calibri"/>
      <family val="2"/>
    </font>
    <font>
      <sz val="10"/>
      <name val="Arial"/>
      <family val="2"/>
    </font>
    <font>
      <sz val="8"/>
      <color indexed="9"/>
      <name val="Arial"/>
      <family val="2"/>
    </font>
    <font>
      <u/>
      <sz val="8"/>
      <color indexed="12"/>
      <name val="Arial"/>
      <family val="2"/>
    </font>
    <font>
      <u/>
      <sz val="20"/>
      <name val="Arial"/>
      <family val="2"/>
    </font>
    <font>
      <b/>
      <sz val="8"/>
      <color indexed="9"/>
      <name val="Arial"/>
      <family val="2"/>
    </font>
    <font>
      <b/>
      <sz val="8"/>
      <color indexed="18"/>
      <name val="Arial"/>
      <family val="2"/>
    </font>
    <font>
      <b/>
      <sz val="12"/>
      <name val="Arial"/>
      <family val="2"/>
    </font>
    <font>
      <sz val="8"/>
      <color indexed="1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u/>
      <sz val="10"/>
      <color indexed="12"/>
      <name val="Arial"/>
      <family val="2"/>
    </font>
    <font>
      <sz val="11"/>
      <color theme="1"/>
      <name val="Calibri"/>
      <family val="2"/>
      <scheme val="minor"/>
    </font>
    <font>
      <sz val="11"/>
      <color rgb="FF000000"/>
      <name val="Calibri"/>
      <family val="2"/>
    </font>
    <font>
      <sz val="9"/>
      <name val="Calibri"/>
      <family val="2"/>
      <scheme val="minor"/>
    </font>
    <font>
      <sz val="10"/>
      <color rgb="FF000000"/>
      <name val="Arial"/>
      <family val="2"/>
    </font>
    <font>
      <sz val="11"/>
      <color rgb="FFFFFFFF"/>
      <name val="Calibri"/>
      <family val="2"/>
    </font>
    <font>
      <sz val="11"/>
      <color rgb="FF800080"/>
      <name val="Calibri"/>
      <family val="2"/>
    </font>
    <font>
      <b/>
      <sz val="11"/>
      <color rgb="FFFF9900"/>
      <name val="Calibri"/>
      <family val="2"/>
    </font>
    <font>
      <b/>
      <sz val="11"/>
      <color rgb="FFFFFFFF"/>
      <name val="Calibri"/>
      <family val="2"/>
    </font>
    <font>
      <i/>
      <sz val="11"/>
      <color rgb="FF808080"/>
      <name val="Calibri"/>
      <family val="2"/>
    </font>
    <font>
      <sz val="11"/>
      <color rgb="FF008000"/>
      <name val="Calibri"/>
      <family val="2"/>
    </font>
    <font>
      <b/>
      <sz val="15"/>
      <color rgb="FF003366"/>
      <name val="Calibri"/>
      <family val="2"/>
    </font>
    <font>
      <b/>
      <sz val="13"/>
      <color rgb="FF003366"/>
      <name val="Calibri"/>
      <family val="2"/>
    </font>
    <font>
      <b/>
      <sz val="11"/>
      <color rgb="FF003366"/>
      <name val="Calibri"/>
      <family val="2"/>
    </font>
    <font>
      <u/>
      <sz val="10"/>
      <color rgb="FF0000FF"/>
      <name val="Arial"/>
      <family val="2"/>
    </font>
    <font>
      <sz val="8"/>
      <color rgb="FF000000"/>
      <name val="Arial"/>
      <family val="2"/>
    </font>
    <font>
      <sz val="8"/>
      <color rgb="FFFFFFFF"/>
      <name val="Arial"/>
      <family val="2"/>
    </font>
    <font>
      <u/>
      <sz val="8"/>
      <color rgb="FF0000FF"/>
      <name val="Arial"/>
      <family val="2"/>
    </font>
    <font>
      <u/>
      <sz val="20"/>
      <color rgb="FF000000"/>
      <name val="Arial"/>
      <family val="2"/>
    </font>
    <font>
      <b/>
      <sz val="8"/>
      <color rgb="FFFFFFFF"/>
      <name val="Arial"/>
      <family val="2"/>
    </font>
    <font>
      <b/>
      <sz val="8"/>
      <color rgb="FF000080"/>
      <name val="Arial"/>
      <family val="2"/>
    </font>
    <font>
      <b/>
      <sz val="12"/>
      <color rgb="FF000000"/>
      <name val="Arial"/>
      <family val="2"/>
    </font>
    <font>
      <sz val="8"/>
      <color rgb="FF000080"/>
      <name val="Arial"/>
      <family val="2"/>
    </font>
    <font>
      <sz val="11"/>
      <color rgb="FF333399"/>
      <name val="Calibri"/>
      <family val="2"/>
    </font>
    <font>
      <sz val="11"/>
      <color rgb="FFFF9900"/>
      <name val="Calibri"/>
      <family val="2"/>
    </font>
    <font>
      <sz val="11"/>
      <color rgb="FF993300"/>
      <name val="Calibri"/>
      <family val="2"/>
    </font>
    <font>
      <b/>
      <sz val="11"/>
      <color rgb="FF333333"/>
      <name val="Calibri"/>
      <family val="2"/>
    </font>
    <font>
      <b/>
      <sz val="18"/>
      <color rgb="FF003366"/>
      <name val="Cambria"/>
      <family val="1"/>
    </font>
    <font>
      <b/>
      <sz val="11"/>
      <color rgb="FF000000"/>
      <name val="Calibri"/>
      <family val="2"/>
    </font>
    <font>
      <sz val="11"/>
      <color rgb="FFFF0000"/>
      <name val="Calibri"/>
      <family val="2"/>
    </font>
    <font>
      <b/>
      <sz val="10"/>
      <name val="Arial"/>
      <family val="2"/>
    </font>
    <font>
      <u/>
      <sz val="10"/>
      <name val="Arial"/>
      <family val="2"/>
    </font>
    <font>
      <sz val="9"/>
      <name val="Arial"/>
      <family val="2"/>
    </font>
    <font>
      <sz val="9"/>
      <color indexed="8"/>
      <name val="Arial"/>
      <family val="2"/>
    </font>
    <font>
      <b/>
      <sz val="9"/>
      <name val="Arial"/>
      <family val="2"/>
    </font>
    <font>
      <sz val="12"/>
      <color indexed="8"/>
      <name val="Arial"/>
      <family val="2"/>
    </font>
    <font>
      <sz val="11"/>
      <name val="Arial"/>
      <family val="2"/>
    </font>
    <font>
      <b/>
      <sz val="9"/>
      <name val="Calibri"/>
      <family val="2"/>
      <scheme val="minor"/>
    </font>
    <font>
      <b/>
      <sz val="15"/>
      <color rgb="FF44546A"/>
      <name val="Calibri"/>
      <family val="2"/>
    </font>
    <font>
      <b/>
      <sz val="13"/>
      <color rgb="FF44546A"/>
      <name val="Calibri"/>
      <family val="2"/>
    </font>
    <font>
      <b/>
      <sz val="13"/>
      <color rgb="FF000000"/>
      <name val="Calibri"/>
      <family val="2"/>
    </font>
    <font>
      <b/>
      <sz val="10"/>
      <color rgb="FF000000"/>
      <name val="Arial"/>
      <family val="2"/>
    </font>
    <font>
      <sz val="10"/>
      <color theme="1"/>
      <name val="Arial"/>
      <family val="2"/>
    </font>
    <font>
      <b/>
      <sz val="10"/>
      <color theme="1"/>
      <name val="Arial"/>
      <family val="2"/>
    </font>
  </fonts>
  <fills count="5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16"/>
      </patternFill>
    </fill>
    <fill>
      <patternFill patternType="solid">
        <fgColor indexed="17"/>
      </patternFill>
    </fill>
    <fill>
      <patternFill patternType="solid">
        <fgColor indexed="43"/>
      </patternFill>
    </fill>
    <fill>
      <patternFill patternType="solid">
        <fgColor indexed="48"/>
      </patternFill>
    </fill>
    <fill>
      <patternFill patternType="solid">
        <fgColor indexed="65"/>
        <bgColor indexed="64"/>
      </patternFill>
    </fill>
    <fill>
      <patternFill patternType="solid">
        <fgColor indexed="18"/>
      </patternFill>
    </fill>
    <fill>
      <patternFill patternType="solid">
        <fgColor indexed="26"/>
      </patternFill>
    </fill>
    <fill>
      <patternFill patternType="solid">
        <fgColor rgb="FFCCCCFF"/>
        <bgColor rgb="FFCCCCFF"/>
      </patternFill>
    </fill>
    <fill>
      <patternFill patternType="solid">
        <fgColor rgb="FFFF99CC"/>
        <bgColor rgb="FFFF99CC"/>
      </patternFill>
    </fill>
    <fill>
      <patternFill patternType="solid">
        <fgColor rgb="FFCCFFCC"/>
        <bgColor rgb="FFCCFFCC"/>
      </patternFill>
    </fill>
    <fill>
      <patternFill patternType="solid">
        <fgColor rgb="FFCC99FF"/>
        <bgColor rgb="FFCC99FF"/>
      </patternFill>
    </fill>
    <fill>
      <patternFill patternType="solid">
        <fgColor rgb="FFCCFFFF"/>
        <bgColor rgb="FFCCFFFF"/>
      </patternFill>
    </fill>
    <fill>
      <patternFill patternType="solid">
        <fgColor rgb="FFFFCC99"/>
        <bgColor rgb="FFFFCC99"/>
      </patternFill>
    </fill>
    <fill>
      <patternFill patternType="solid">
        <fgColor rgb="FF99CCFF"/>
        <bgColor rgb="FF99CCFF"/>
      </patternFill>
    </fill>
    <fill>
      <patternFill patternType="solid">
        <fgColor rgb="FFFF8080"/>
        <bgColor rgb="FFFF8080"/>
      </patternFill>
    </fill>
    <fill>
      <patternFill patternType="solid">
        <fgColor rgb="FF00FF00"/>
        <bgColor rgb="FF00FF00"/>
      </patternFill>
    </fill>
    <fill>
      <patternFill patternType="solid">
        <fgColor rgb="FFFFCC00"/>
        <bgColor rgb="FFFFCC00"/>
      </patternFill>
    </fill>
    <fill>
      <patternFill patternType="solid">
        <fgColor rgb="FF0066CC"/>
        <bgColor rgb="FF0066CC"/>
      </patternFill>
    </fill>
    <fill>
      <patternFill patternType="solid">
        <fgColor rgb="FF800080"/>
        <bgColor rgb="FF800080"/>
      </patternFill>
    </fill>
    <fill>
      <patternFill patternType="solid">
        <fgColor rgb="FF33CCCC"/>
        <bgColor rgb="FF33CCCC"/>
      </patternFill>
    </fill>
    <fill>
      <patternFill patternType="solid">
        <fgColor rgb="FFFF9900"/>
        <bgColor rgb="FFFF9900"/>
      </patternFill>
    </fill>
    <fill>
      <patternFill patternType="solid">
        <fgColor rgb="FF333399"/>
        <bgColor rgb="FF333399"/>
      </patternFill>
    </fill>
    <fill>
      <patternFill patternType="solid">
        <fgColor rgb="FFFF0000"/>
        <bgColor rgb="FFFF0000"/>
      </patternFill>
    </fill>
    <fill>
      <patternFill patternType="solid">
        <fgColor rgb="FF339966"/>
        <bgColor rgb="FF339966"/>
      </patternFill>
    </fill>
    <fill>
      <patternFill patternType="solid">
        <fgColor rgb="FFFF6600"/>
        <bgColor rgb="FFFF6600"/>
      </patternFill>
    </fill>
    <fill>
      <patternFill patternType="solid">
        <fgColor rgb="FFC0C0C0"/>
        <bgColor rgb="FFC0C0C0"/>
      </patternFill>
    </fill>
    <fill>
      <patternFill patternType="solid">
        <fgColor rgb="FF969696"/>
        <bgColor rgb="FF969696"/>
      </patternFill>
    </fill>
    <fill>
      <patternFill patternType="solid">
        <fgColor rgb="FF800000"/>
        <bgColor rgb="FF800000"/>
      </patternFill>
    </fill>
    <fill>
      <patternFill patternType="solid">
        <fgColor rgb="FF008000"/>
        <bgColor rgb="FF008000"/>
      </patternFill>
    </fill>
    <fill>
      <patternFill patternType="solid">
        <fgColor rgb="FFFFFF99"/>
        <bgColor rgb="FFFFFF99"/>
      </patternFill>
    </fill>
    <fill>
      <patternFill patternType="solid">
        <fgColor rgb="FF3366FF"/>
        <bgColor rgb="FF3366FF"/>
      </patternFill>
    </fill>
    <fill>
      <patternFill patternType="solid">
        <fgColor rgb="FFFFFFFF"/>
        <bgColor rgb="FFFFFFFF"/>
      </patternFill>
    </fill>
    <fill>
      <patternFill patternType="solid">
        <fgColor rgb="FF000080"/>
        <bgColor rgb="FF000080"/>
      </patternFill>
    </fill>
    <fill>
      <patternFill patternType="solid">
        <fgColor rgb="FFFFFFCC"/>
        <bgColor rgb="FFFFFFCC"/>
      </patternFill>
    </fill>
  </fills>
  <borders count="2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style="thin">
        <color indexed="64"/>
      </bottom>
      <diagonal/>
    </border>
    <border>
      <left/>
      <right/>
      <top/>
      <bottom style="dashed">
        <color indexed="64"/>
      </bottom>
      <diagonal/>
    </border>
    <border>
      <left/>
      <right/>
      <top style="thin">
        <color indexed="64"/>
      </top>
      <bottom/>
      <diagonal/>
    </border>
    <border>
      <left/>
      <right/>
      <top style="dashed">
        <color indexed="64"/>
      </top>
      <bottom style="dashed">
        <color indexed="64"/>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
      <left/>
      <right/>
      <top/>
      <bottom style="thick">
        <color theme="4"/>
      </bottom>
      <diagonal/>
    </border>
    <border>
      <left/>
      <right/>
      <top/>
      <bottom style="thick">
        <color rgb="FF4472C4"/>
      </bottom>
      <diagonal/>
    </border>
    <border>
      <left/>
      <right/>
      <top/>
      <bottom style="thick">
        <color rgb="FFA2B8E1"/>
      </bottom>
      <diagonal/>
    </border>
    <border>
      <left/>
      <right/>
      <top/>
      <bottom style="thin">
        <color rgb="FF000000"/>
      </bottom>
      <diagonal/>
    </border>
    <border>
      <left/>
      <right/>
      <top style="dashed">
        <color indexed="64"/>
      </top>
      <bottom style="thin">
        <color indexed="64"/>
      </bottom>
      <diagonal/>
    </border>
  </borders>
  <cellStyleXfs count="33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6" fillId="3" borderId="0" applyNumberFormat="0" applyBorder="0" applyAlignment="0" applyProtection="0"/>
    <xf numFmtId="0" fontId="17" fillId="20" borderId="1" applyNumberFormat="0" applyAlignment="0" applyProtection="0"/>
    <xf numFmtId="0" fontId="18" fillId="21" borderId="2" applyNumberFormat="0" applyAlignment="0" applyProtection="0"/>
    <xf numFmtId="43" fontId="1" fillId="0" borderId="0" applyFont="0" applyFill="0" applyBorder="0" applyAlignment="0" applyProtection="0"/>
    <xf numFmtId="167" fontId="3" fillId="0" borderId="0" applyFont="0" applyFill="0" applyBorder="0" applyAlignment="0" applyProtection="0"/>
    <xf numFmtId="0" fontId="19" fillId="0" borderId="0" applyNumberFormat="0" applyFill="0" applyBorder="0" applyAlignment="0" applyProtection="0"/>
    <xf numFmtId="0" fontId="20" fillId="4"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4"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2" fillId="0" borderId="0">
      <alignment horizontal="left"/>
    </xf>
    <xf numFmtId="4" fontId="8" fillId="22" borderId="0"/>
    <xf numFmtId="4" fontId="8" fillId="23" borderId="0"/>
    <xf numFmtId="4" fontId="2" fillId="24" borderId="0"/>
    <xf numFmtId="0" fontId="8" fillId="25" borderId="0">
      <alignment horizontal="left"/>
    </xf>
    <xf numFmtId="0" fontId="9" fillId="26" borderId="0"/>
    <xf numFmtId="0" fontId="10" fillId="26" borderId="0"/>
    <xf numFmtId="168" fontId="2" fillId="0" borderId="0">
      <alignment horizontal="right"/>
    </xf>
    <xf numFmtId="0" fontId="11" fillId="27" borderId="0">
      <alignment horizontal="left"/>
    </xf>
    <xf numFmtId="0" fontId="11" fillId="25" borderId="0">
      <alignment horizontal="left"/>
    </xf>
    <xf numFmtId="0" fontId="12" fillId="0" borderId="0">
      <alignment horizontal="left"/>
    </xf>
    <xf numFmtId="0" fontId="2" fillId="0" borderId="0">
      <alignment horizontal="left"/>
    </xf>
    <xf numFmtId="0" fontId="13" fillId="0" borderId="0"/>
    <xf numFmtId="0" fontId="14" fillId="0" borderId="0">
      <alignment horizontal="left"/>
    </xf>
    <xf numFmtId="0" fontId="12" fillId="0" borderId="0"/>
    <xf numFmtId="0" fontId="12" fillId="0" borderId="0"/>
    <xf numFmtId="0" fontId="24" fillId="7" borderId="1" applyNumberFormat="0" applyAlignment="0" applyProtection="0"/>
    <xf numFmtId="0" fontId="25" fillId="0" borderId="6" applyNumberFormat="0" applyFill="0" applyAlignment="0" applyProtection="0"/>
    <xf numFmtId="0" fontId="26" fillId="24" borderId="0" applyNumberFormat="0" applyBorder="0" applyAlignment="0" applyProtection="0"/>
    <xf numFmtId="0" fontId="6" fillId="0" borderId="0"/>
    <xf numFmtId="0" fontId="6" fillId="0" borderId="0"/>
    <xf numFmtId="0" fontId="33" fillId="0" borderId="0"/>
    <xf numFmtId="0" fontId="6" fillId="0" borderId="0"/>
    <xf numFmtId="0" fontId="33" fillId="0" borderId="0"/>
    <xf numFmtId="0" fontId="31" fillId="0" borderId="0"/>
    <xf numFmtId="0" fontId="6" fillId="0" borderId="0" applyNumberFormat="0" applyBorder="0" applyProtection="0"/>
    <xf numFmtId="0" fontId="3" fillId="0" borderId="0"/>
    <xf numFmtId="0" fontId="3" fillId="0" borderId="0"/>
    <xf numFmtId="0" fontId="3" fillId="0" borderId="0"/>
    <xf numFmtId="0" fontId="33" fillId="0" borderId="0"/>
    <xf numFmtId="0" fontId="6" fillId="0" borderId="0"/>
    <xf numFmtId="0" fontId="3" fillId="0" borderId="0"/>
    <xf numFmtId="0" fontId="3" fillId="0" borderId="0"/>
    <xf numFmtId="0" fontId="6" fillId="0" borderId="0"/>
    <xf numFmtId="0" fontId="34" fillId="0" borderId="0" applyNumberFormat="0" applyFont="0" applyBorder="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applyNumberFormat="0" applyBorder="0" applyProtection="0"/>
    <xf numFmtId="0" fontId="7"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3" fillId="0" borderId="0"/>
    <xf numFmtId="0" fontId="6" fillId="0" borderId="0"/>
    <xf numFmtId="0" fontId="33" fillId="0" borderId="0"/>
    <xf numFmtId="0" fontId="6" fillId="0" borderId="0"/>
    <xf numFmtId="0" fontId="33" fillId="0" borderId="0"/>
    <xf numFmtId="0" fontId="6" fillId="0" borderId="0"/>
    <xf numFmtId="0" fontId="33" fillId="0" borderId="0"/>
    <xf numFmtId="0" fontId="6" fillId="0" borderId="0"/>
    <xf numFmtId="0" fontId="33" fillId="0" borderId="0"/>
    <xf numFmtId="0" fontId="3" fillId="0" borderId="0"/>
    <xf numFmtId="0" fontId="5" fillId="0" borderId="0"/>
    <xf numFmtId="0" fontId="3" fillId="28" borderId="7" applyNumberFormat="0" applyFont="0" applyAlignment="0" applyProtection="0"/>
    <xf numFmtId="0" fontId="27" fillId="20" borderId="8" applyNumberFormat="0" applyAlignment="0" applyProtection="0"/>
    <xf numFmtId="9" fontId="1" fillId="0" borderId="0" applyFont="0" applyFill="0" applyBorder="0" applyAlignment="0" applyProtection="0"/>
    <xf numFmtId="0" fontId="3" fillId="0" borderId="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36" fillId="0" borderId="0"/>
    <xf numFmtId="0" fontId="59" fillId="0" borderId="0" applyNumberFormat="0" applyFill="0" applyBorder="0" applyAlignment="0" applyProtection="0"/>
    <xf numFmtId="0" fontId="43" fillId="0" borderId="17" applyNumberFormat="0" applyFill="0" applyAlignment="0" applyProtection="0"/>
    <xf numFmtId="0" fontId="44" fillId="0" borderId="18" applyNumberFormat="0" applyFill="0" applyAlignment="0" applyProtection="0"/>
    <xf numFmtId="0" fontId="45" fillId="0" borderId="19" applyNumberFormat="0" applyFill="0" applyAlignment="0" applyProtection="0"/>
    <xf numFmtId="0" fontId="45" fillId="0" borderId="0" applyNumberFormat="0" applyFill="0" applyBorder="0" applyAlignment="0" applyProtection="0"/>
    <xf numFmtId="0" fontId="42" fillId="31" borderId="0" applyNumberFormat="0" applyBorder="0" applyAlignment="0" applyProtection="0"/>
    <xf numFmtId="0" fontId="38" fillId="30" borderId="0" applyNumberFormat="0" applyBorder="0" applyAlignment="0" applyProtection="0"/>
    <xf numFmtId="0" fontId="57" fillId="51" borderId="0" applyNumberFormat="0" applyBorder="0" applyAlignment="0" applyProtection="0"/>
    <xf numFmtId="0" fontId="55" fillId="34" borderId="15" applyNumberFormat="0" applyAlignment="0" applyProtection="0"/>
    <xf numFmtId="0" fontId="58" fillId="47" borderId="22" applyNumberFormat="0" applyAlignment="0" applyProtection="0"/>
    <xf numFmtId="0" fontId="39" fillId="47" borderId="15" applyNumberFormat="0" applyAlignment="0" applyProtection="0"/>
    <xf numFmtId="0" fontId="56" fillId="0" borderId="20" applyNumberFormat="0" applyFill="0" applyAlignment="0" applyProtection="0"/>
    <xf numFmtId="0" fontId="40" fillId="48" borderId="16" applyNumberFormat="0" applyAlignment="0" applyProtection="0"/>
    <xf numFmtId="0" fontId="61" fillId="0" borderId="0" applyNumberFormat="0" applyFill="0" applyBorder="0" applyAlignment="0" applyProtection="0"/>
    <xf numFmtId="0" fontId="36" fillId="55" borderId="21" applyNumberFormat="0" applyFont="0" applyAlignment="0" applyProtection="0"/>
    <xf numFmtId="0" fontId="41" fillId="0" borderId="0" applyNumberFormat="0" applyFill="0" applyBorder="0" applyAlignment="0" applyProtection="0"/>
    <xf numFmtId="0" fontId="60" fillId="0" borderId="23" applyNumberFormat="0" applyFill="0" applyAlignment="0" applyProtection="0"/>
    <xf numFmtId="0" fontId="37" fillId="43" borderId="0" applyNumberFormat="0" applyBorder="0" applyAlignment="0" applyProtection="0"/>
    <xf numFmtId="0" fontId="34" fillId="29" borderId="0" applyNumberFormat="0" applyBorder="0" applyAlignment="0" applyProtection="0"/>
    <xf numFmtId="0" fontId="34" fillId="35" borderId="0" applyNumberFormat="0" applyBorder="0" applyAlignment="0" applyProtection="0"/>
    <xf numFmtId="0" fontId="37" fillId="39" borderId="0" applyNumberFormat="0" applyBorder="0" applyAlignment="0" applyProtection="0"/>
    <xf numFmtId="0" fontId="37" fillId="44" borderId="0" applyNumberFormat="0" applyBorder="0" applyAlignment="0" applyProtection="0"/>
    <xf numFmtId="0" fontId="34" fillId="30" borderId="0" applyNumberFormat="0" applyBorder="0" applyAlignment="0" applyProtection="0"/>
    <xf numFmtId="0" fontId="34" fillId="36" borderId="0" applyNumberFormat="0" applyBorder="0" applyAlignment="0" applyProtection="0"/>
    <xf numFmtId="0" fontId="37" fillId="36" borderId="0" applyNumberFormat="0" applyBorder="0" applyAlignment="0" applyProtection="0"/>
    <xf numFmtId="0" fontId="37" fillId="45" borderId="0" applyNumberFormat="0" applyBorder="0" applyAlignment="0" applyProtection="0"/>
    <xf numFmtId="0" fontId="34" fillId="31" borderId="0" applyNumberFormat="0" applyBorder="0" applyAlignment="0" applyProtection="0"/>
    <xf numFmtId="0" fontId="34" fillId="37" borderId="0" applyNumberFormat="0" applyBorder="0" applyAlignment="0" applyProtection="0"/>
    <xf numFmtId="0" fontId="37" fillId="37" borderId="0" applyNumberFormat="0" applyBorder="0" applyAlignment="0" applyProtection="0"/>
    <xf numFmtId="0" fontId="37" fillId="40" borderId="0" applyNumberFormat="0" applyBorder="0" applyAlignment="0" applyProtection="0"/>
    <xf numFmtId="0" fontId="34" fillId="32" borderId="0" applyNumberFormat="0" applyBorder="0" applyAlignment="0" applyProtection="0"/>
    <xf numFmtId="0" fontId="34" fillId="32" borderId="0" applyNumberFormat="0" applyBorder="0" applyAlignment="0" applyProtection="0"/>
    <xf numFmtId="0" fontId="37" fillId="40" borderId="0" applyNumberFormat="0" applyBorder="0" applyAlignment="0" applyProtection="0"/>
    <xf numFmtId="0" fontId="37" fillId="41" borderId="0" applyNumberFormat="0" applyBorder="0" applyAlignment="0" applyProtection="0"/>
    <xf numFmtId="0" fontId="34" fillId="33" borderId="0" applyNumberFormat="0" applyBorder="0" applyAlignment="0" applyProtection="0"/>
    <xf numFmtId="0" fontId="34" fillId="35" borderId="0" applyNumberFormat="0" applyBorder="0" applyAlignment="0" applyProtection="0"/>
    <xf numFmtId="0" fontId="37" fillId="41" borderId="0" applyNumberFormat="0" applyBorder="0" applyAlignment="0" applyProtection="0"/>
    <xf numFmtId="0" fontId="37" fillId="46" borderId="0" applyNumberFormat="0" applyBorder="0" applyAlignment="0" applyProtection="0"/>
    <xf numFmtId="0" fontId="34" fillId="34" borderId="0" applyNumberFormat="0" applyBorder="0" applyAlignment="0" applyProtection="0"/>
    <xf numFmtId="0" fontId="34" fillId="38" borderId="0" applyNumberFormat="0" applyBorder="0" applyAlignment="0" applyProtection="0"/>
    <xf numFmtId="0" fontId="37" fillId="42" borderId="0" applyNumberFormat="0" applyBorder="0" applyAlignment="0" applyProtection="0"/>
    <xf numFmtId="169" fontId="36" fillId="0" borderId="0" applyFont="0" applyFill="0" applyBorder="0" applyAlignment="0" applyProtection="0"/>
    <xf numFmtId="0" fontId="46" fillId="0" borderId="0" applyNumberFormat="0" applyFill="0" applyBorder="0" applyAlignment="0" applyProtection="0"/>
    <xf numFmtId="0" fontId="47" fillId="0" borderId="0" applyNumberFormat="0" applyBorder="0" applyProtection="0">
      <alignment horizontal="left"/>
    </xf>
    <xf numFmtId="4" fontId="48" fillId="49" borderId="0" applyBorder="0" applyProtection="0"/>
    <xf numFmtId="4" fontId="48" fillId="50" borderId="0" applyBorder="0" applyProtection="0"/>
    <xf numFmtId="4" fontId="47" fillId="51" borderId="0" applyBorder="0" applyProtection="0"/>
    <xf numFmtId="0" fontId="48" fillId="52" borderId="0" applyNumberFormat="0" applyBorder="0" applyProtection="0">
      <alignment horizontal="left"/>
    </xf>
    <xf numFmtId="0" fontId="49" fillId="53" borderId="0" applyNumberFormat="0" applyBorder="0" applyProtection="0"/>
    <xf numFmtId="0" fontId="50" fillId="53" borderId="0" applyNumberFormat="0" applyBorder="0" applyProtection="0"/>
    <xf numFmtId="170" fontId="47" fillId="0" borderId="0" applyBorder="0" applyProtection="0">
      <alignment horizontal="right"/>
    </xf>
    <xf numFmtId="0" fontId="51" fillId="54" borderId="0" applyNumberFormat="0" applyBorder="0" applyProtection="0">
      <alignment horizontal="left"/>
    </xf>
    <xf numFmtId="0" fontId="51" fillId="52" borderId="0" applyNumberFormat="0" applyBorder="0" applyProtection="0">
      <alignment horizontal="left"/>
    </xf>
    <xf numFmtId="0" fontId="52" fillId="0" borderId="0" applyNumberFormat="0" applyBorder="0" applyProtection="0">
      <alignment horizontal="left"/>
    </xf>
    <xf numFmtId="0" fontId="47" fillId="0" borderId="0" applyNumberFormat="0" applyBorder="0" applyProtection="0">
      <alignment horizontal="left"/>
    </xf>
    <xf numFmtId="0" fontId="53" fillId="0" borderId="0" applyNumberFormat="0" applyBorder="0" applyProtection="0"/>
    <xf numFmtId="0" fontId="54" fillId="0" borderId="0" applyNumberFormat="0" applyBorder="0" applyProtection="0">
      <alignment horizontal="left"/>
    </xf>
    <xf numFmtId="0" fontId="52" fillId="0" borderId="0" applyNumberFormat="0" applyBorder="0" applyProtection="0"/>
    <xf numFmtId="0" fontId="52"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4" fillId="0" borderId="0" applyNumberFormat="0" applyBorder="0" applyProtection="0"/>
    <xf numFmtId="0" fontId="34" fillId="0" borderId="0" applyNumberFormat="0" applyBorder="0" applyProtection="0"/>
    <xf numFmtId="0" fontId="36" fillId="0" borderId="0" applyNumberFormat="0" applyFont="0" applyBorder="0" applyProtection="0"/>
    <xf numFmtId="0" fontId="36" fillId="0" borderId="0" applyNumberFormat="0" applyFont="0" applyBorder="0" applyProtection="0"/>
    <xf numFmtId="0" fontId="34" fillId="0" borderId="0" applyNumberForma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4" fillId="0" borderId="0" applyNumberFormat="0" applyBorder="0" applyProtection="0"/>
    <xf numFmtId="0" fontId="34" fillId="0" borderId="0" applyNumberForma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4" fillId="0" borderId="0" applyNumberFormat="0" applyBorder="0" applyProtection="0"/>
    <xf numFmtId="0" fontId="36" fillId="0" borderId="0" applyNumberFormat="0" applyFon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6" fillId="0" borderId="0" applyNumberFormat="0" applyFont="0" applyBorder="0" applyProtection="0"/>
    <xf numFmtId="0" fontId="36" fillId="0" borderId="0" applyNumberFormat="0" applyFon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6" fillId="0" borderId="0" applyNumberFormat="0" applyFont="0" applyBorder="0" applyProtection="0"/>
    <xf numFmtId="0" fontId="34" fillId="0" borderId="0" applyNumberForma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6" fillId="0" borderId="0" applyNumberFormat="0" applyFon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4" fillId="0" borderId="0" applyNumberFormat="0" applyBorder="0" applyProtection="0"/>
    <xf numFmtId="0" fontId="36" fillId="0" borderId="0" applyNumberFormat="0" applyFont="0" applyBorder="0" applyProtection="0"/>
    <xf numFmtId="0" fontId="13" fillId="0" borderId="24" applyNumberFormat="0" applyFill="0" applyBorder="0" applyAlignment="0" applyProtection="0"/>
    <xf numFmtId="0" fontId="34" fillId="0" borderId="0"/>
    <xf numFmtId="0" fontId="70" fillId="0" borderId="25" applyNumberFormat="0" applyFill="0" applyAlignment="0" applyProtection="0"/>
    <xf numFmtId="0" fontId="71" fillId="0" borderId="26" applyNumberFormat="0" applyFill="0" applyAlignment="0" applyProtection="0"/>
    <xf numFmtId="0" fontId="72" fillId="0" borderId="0" applyNumberFormat="0" applyFill="0" applyBorder="0" applyAlignment="0" applyProtection="0"/>
    <xf numFmtId="0" fontId="34" fillId="0" borderId="0" applyNumberFormat="0" applyFont="0" applyBorder="0" applyProtection="0"/>
    <xf numFmtId="0" fontId="34" fillId="0" borderId="0" applyNumberFormat="0" applyFont="0" applyBorder="0" applyProtection="0"/>
  </cellStyleXfs>
  <cellXfs count="185">
    <xf numFmtId="0" fontId="0" fillId="0" borderId="0" xfId="0"/>
    <xf numFmtId="0" fontId="35" fillId="0" borderId="0" xfId="0" applyFont="1" applyAlignment="1">
      <alignment vertical="center"/>
    </xf>
    <xf numFmtId="0" fontId="13" fillId="0" borderId="0" xfId="326" applyBorder="1"/>
    <xf numFmtId="0" fontId="13" fillId="0" borderId="0" xfId="0" applyFont="1"/>
    <xf numFmtId="0" fontId="3" fillId="0" borderId="0" xfId="0" applyFont="1"/>
    <xf numFmtId="0" fontId="62" fillId="0" borderId="0" xfId="0" applyFont="1" applyAlignment="1">
      <alignment horizontal="center"/>
    </xf>
    <xf numFmtId="0" fontId="3" fillId="0" borderId="0" xfId="0" applyFont="1" applyAlignment="1">
      <alignment wrapText="1"/>
    </xf>
    <xf numFmtId="0" fontId="62" fillId="0" borderId="0" xfId="0" applyFont="1"/>
    <xf numFmtId="0" fontId="2" fillId="0" borderId="0" xfId="0" applyFont="1" applyAlignment="1">
      <alignment wrapText="1"/>
    </xf>
    <xf numFmtId="0" fontId="2" fillId="0" borderId="0" xfId="0" applyFont="1"/>
    <xf numFmtId="0" fontId="2" fillId="0" borderId="0" xfId="158" applyFont="1"/>
    <xf numFmtId="0" fontId="63" fillId="0" borderId="0" xfId="36" applyFont="1" applyFill="1" applyAlignment="1" applyProtection="1"/>
    <xf numFmtId="0" fontId="63" fillId="0" borderId="0" xfId="36" applyFont="1" applyAlignment="1" applyProtection="1"/>
    <xf numFmtId="0" fontId="1" fillId="0" borderId="0" xfId="0" applyFont="1"/>
    <xf numFmtId="0" fontId="13" fillId="0" borderId="0" xfId="0" applyFont="1" applyAlignment="1">
      <alignment vertical="center"/>
    </xf>
    <xf numFmtId="0" fontId="64" fillId="0" borderId="0" xfId="0" applyFont="1" applyAlignment="1">
      <alignment vertical="center"/>
    </xf>
    <xf numFmtId="0" fontId="64" fillId="0" borderId="0" xfId="0" applyFont="1"/>
    <xf numFmtId="9" fontId="3" fillId="0" borderId="0" xfId="162" applyFont="1" applyFill="1" applyBorder="1"/>
    <xf numFmtId="0" fontId="62" fillId="0" borderId="11" xfId="158" applyFont="1" applyBorder="1" applyAlignment="1">
      <alignment horizontal="left" vertical="center" wrapText="1"/>
    </xf>
    <xf numFmtId="0" fontId="64" fillId="0" borderId="0" xfId="0" applyFont="1" applyAlignment="1">
      <alignment vertical="center" wrapText="1"/>
    </xf>
    <xf numFmtId="0" fontId="13" fillId="0" borderId="0" xfId="326" applyFill="1" applyBorder="1" applyAlignment="1" applyProtection="1">
      <alignment vertical="center"/>
    </xf>
    <xf numFmtId="0" fontId="3" fillId="0" borderId="0" xfId="0" quotePrefix="1" applyFont="1" applyAlignment="1">
      <alignment horizontal="left"/>
    </xf>
    <xf numFmtId="9" fontId="3" fillId="0" borderId="0" xfId="162" applyFont="1" applyBorder="1"/>
    <xf numFmtId="0" fontId="62" fillId="0" borderId="10" xfId="158" applyFont="1" applyBorder="1" applyAlignment="1">
      <alignment horizontal="left" vertical="center" wrapText="1"/>
    </xf>
    <xf numFmtId="0" fontId="62" fillId="0" borderId="10" xfId="0" applyFont="1" applyBorder="1" applyAlignment="1">
      <alignment horizontal="left" vertical="center" wrapText="1"/>
    </xf>
    <xf numFmtId="0" fontId="5" fillId="0" borderId="0" xfId="159" applyAlignment="1">
      <alignment vertical="center" wrapText="1"/>
    </xf>
    <xf numFmtId="0" fontId="3" fillId="0" borderId="0" xfId="0" applyFont="1" applyAlignment="1">
      <alignment vertical="center" wrapText="1"/>
    </xf>
    <xf numFmtId="0" fontId="3" fillId="0" borderId="0" xfId="0" applyFont="1" applyAlignment="1">
      <alignment horizontal="center" vertical="center"/>
    </xf>
    <xf numFmtId="0" fontId="3" fillId="0" borderId="0" xfId="159" applyFont="1" applyAlignment="1">
      <alignment vertical="center" wrapText="1"/>
    </xf>
    <xf numFmtId="9" fontId="3" fillId="0" borderId="10" xfId="162" applyFont="1" applyFill="1" applyBorder="1"/>
    <xf numFmtId="9" fontId="3" fillId="0" borderId="0" xfId="162" applyFont="1" applyBorder="1" applyAlignment="1">
      <alignment horizontal="right" vertical="center"/>
    </xf>
    <xf numFmtId="9" fontId="3" fillId="0" borderId="10" xfId="162" applyFont="1" applyBorder="1" applyAlignment="1">
      <alignment horizontal="right" vertical="center"/>
    </xf>
    <xf numFmtId="9" fontId="3" fillId="0" borderId="0" xfId="158" applyNumberFormat="1" applyAlignment="1">
      <alignment horizontal="right" vertical="center"/>
    </xf>
    <xf numFmtId="9" fontId="3" fillId="0" borderId="10" xfId="158" applyNumberFormat="1" applyBorder="1" applyAlignment="1">
      <alignment horizontal="right" vertical="center"/>
    </xf>
    <xf numFmtId="0" fontId="64" fillId="0" borderId="0" xfId="0" applyFont="1" applyAlignment="1">
      <alignment horizontal="right" vertical="center"/>
    </xf>
    <xf numFmtId="0" fontId="64" fillId="0" borderId="0" xfId="0" applyFont="1" applyAlignment="1">
      <alignment horizontal="right" vertical="center" wrapText="1"/>
    </xf>
    <xf numFmtId="0" fontId="3" fillId="0" borderId="0" xfId="0" quotePrefix="1" applyFont="1" applyAlignment="1">
      <alignment horizontal="left" vertical="center"/>
    </xf>
    <xf numFmtId="0" fontId="3" fillId="0" borderId="10" xfId="0" quotePrefix="1" applyFont="1" applyBorder="1" applyAlignment="1">
      <alignment horizontal="left" vertical="center"/>
    </xf>
    <xf numFmtId="0" fontId="13" fillId="0" borderId="0" xfId="63" applyFont="1" applyAlignment="1" applyProtection="1">
      <alignment vertical="center"/>
    </xf>
    <xf numFmtId="0" fontId="66" fillId="0" borderId="0" xfId="63" applyFont="1" applyAlignment="1" applyProtection="1">
      <alignment horizontal="right" vertical="center"/>
    </xf>
    <xf numFmtId="0" fontId="66" fillId="0" borderId="0" xfId="63" applyFont="1" applyAlignment="1" applyProtection="1">
      <alignment horizontal="right" vertical="center" wrapText="1"/>
    </xf>
    <xf numFmtId="0" fontId="62" fillId="0" borderId="11" xfId="158" applyFont="1" applyBorder="1" applyAlignment="1">
      <alignment horizontal="left" vertical="center"/>
    </xf>
    <xf numFmtId="0" fontId="62" fillId="0" borderId="10" xfId="158" applyFont="1" applyBorder="1" applyAlignment="1">
      <alignment horizontal="right" vertical="center" wrapText="1"/>
    </xf>
    <xf numFmtId="0" fontId="65" fillId="0" borderId="0" xfId="159" applyFont="1" applyAlignment="1">
      <alignment vertical="center" wrapText="1"/>
    </xf>
    <xf numFmtId="0" fontId="65" fillId="0" borderId="0" xfId="159" applyFont="1" applyAlignment="1">
      <alignment vertical="center"/>
    </xf>
    <xf numFmtId="0" fontId="67" fillId="0" borderId="0" xfId="63" applyFont="1" applyBorder="1" applyAlignment="1" applyProtection="1">
      <alignment horizontal="left"/>
    </xf>
    <xf numFmtId="0" fontId="3" fillId="0" borderId="0" xfId="0" applyFont="1" applyAlignment="1">
      <alignment horizontal="left" vertical="center"/>
    </xf>
    <xf numFmtId="165" fontId="3" fillId="0" borderId="0" xfId="28" applyNumberFormat="1" applyFont="1" applyFill="1" applyAlignment="1">
      <alignment horizontal="right" vertical="center"/>
    </xf>
    <xf numFmtId="9" fontId="3" fillId="0" borderId="0" xfId="162" applyFont="1" applyFill="1" applyBorder="1" applyAlignment="1">
      <alignment horizontal="right" vertical="center"/>
    </xf>
    <xf numFmtId="0" fontId="3" fillId="0" borderId="13" xfId="0" quotePrefix="1" applyFont="1" applyBorder="1" applyAlignment="1">
      <alignment horizontal="left" vertical="center"/>
    </xf>
    <xf numFmtId="165" fontId="3" fillId="0" borderId="13" xfId="28" applyNumberFormat="1" applyFont="1" applyFill="1" applyBorder="1" applyAlignment="1">
      <alignment horizontal="right" vertical="center"/>
    </xf>
    <xf numFmtId="9" fontId="3" fillId="0" borderId="13" xfId="162" applyFont="1" applyFill="1" applyBorder="1" applyAlignment="1">
      <alignment horizontal="right" vertical="center"/>
    </xf>
    <xf numFmtId="165" fontId="3" fillId="0" borderId="0" xfId="28" applyNumberFormat="1" applyFont="1" applyFill="1" applyBorder="1" applyAlignment="1">
      <alignment horizontal="right" vertical="center"/>
    </xf>
    <xf numFmtId="0" fontId="3" fillId="0" borderId="13" xfId="0" applyFont="1" applyBorder="1" applyAlignment="1">
      <alignment horizontal="left" vertical="center"/>
    </xf>
    <xf numFmtId="3" fontId="3" fillId="0" borderId="13" xfId="0" applyNumberFormat="1" applyFont="1" applyBorder="1" applyAlignment="1">
      <alignment horizontal="right" vertical="center"/>
    </xf>
    <xf numFmtId="3" fontId="3" fillId="0" borderId="0" xfId="0" applyNumberFormat="1" applyFont="1" applyAlignment="1">
      <alignment horizontal="right" vertical="center"/>
    </xf>
    <xf numFmtId="0" fontId="3" fillId="0" borderId="10" xfId="0" applyFont="1" applyBorder="1" applyAlignment="1">
      <alignment horizontal="left" vertical="center"/>
    </xf>
    <xf numFmtId="3" fontId="3" fillId="0" borderId="10" xfId="0" applyNumberFormat="1" applyFont="1" applyBorder="1" applyAlignment="1">
      <alignment horizontal="right" vertical="center"/>
    </xf>
    <xf numFmtId="9" fontId="3" fillId="0" borderId="10" xfId="162" applyFont="1" applyFill="1" applyBorder="1" applyAlignment="1">
      <alignment horizontal="right" vertical="center"/>
    </xf>
    <xf numFmtId="9" fontId="3" fillId="0" borderId="0" xfId="0" applyNumberFormat="1" applyFont="1" applyAlignment="1">
      <alignment horizontal="right" vertical="center"/>
    </xf>
    <xf numFmtId="164" fontId="3" fillId="0" borderId="0" xfId="162" applyNumberFormat="1" applyFont="1" applyFill="1" applyBorder="1" applyAlignment="1">
      <alignment horizontal="right" vertical="center"/>
    </xf>
    <xf numFmtId="164" fontId="3" fillId="0" borderId="13" xfId="162" applyNumberFormat="1" applyFont="1" applyFill="1" applyBorder="1" applyAlignment="1">
      <alignment horizontal="right" vertical="center"/>
    </xf>
    <xf numFmtId="9" fontId="3" fillId="0" borderId="13" xfId="0" applyNumberFormat="1" applyFont="1" applyBorder="1" applyAlignment="1">
      <alignment horizontal="right" vertical="center"/>
    </xf>
    <xf numFmtId="0" fontId="64" fillId="0" borderId="0" xfId="0" applyFont="1" applyAlignment="1">
      <alignment horizontal="left" vertical="center"/>
    </xf>
    <xf numFmtId="9" fontId="3" fillId="0" borderId="0" xfId="162" applyFont="1" applyAlignment="1">
      <alignment horizontal="right"/>
    </xf>
    <xf numFmtId="9" fontId="3" fillId="0" borderId="0" xfId="162" applyFont="1" applyBorder="1" applyAlignment="1">
      <alignment horizontal="right"/>
    </xf>
    <xf numFmtId="9" fontId="3" fillId="0" borderId="12" xfId="162" applyFont="1" applyFill="1" applyBorder="1" applyAlignment="1">
      <alignment horizontal="right"/>
    </xf>
    <xf numFmtId="0" fontId="3" fillId="0" borderId="10" xfId="0" applyFont="1" applyBorder="1" applyAlignment="1">
      <alignment horizontal="right"/>
    </xf>
    <xf numFmtId="9" fontId="3" fillId="0" borderId="12" xfId="162" applyFont="1" applyBorder="1" applyAlignment="1">
      <alignment horizontal="right"/>
    </xf>
    <xf numFmtId="0" fontId="68" fillId="0" borderId="0" xfId="0" applyFont="1" applyAlignment="1">
      <alignment horizontal="left" vertical="center"/>
    </xf>
    <xf numFmtId="0" fontId="3" fillId="0" borderId="0" xfId="0" applyFont="1" applyAlignment="1">
      <alignment horizontal="right"/>
    </xf>
    <xf numFmtId="165" fontId="1" fillId="0" borderId="0" xfId="28" applyNumberFormat="1" applyFont="1" applyBorder="1"/>
    <xf numFmtId="0" fontId="47" fillId="0" borderId="0" xfId="273" applyFont="1" applyAlignment="1">
      <alignment vertical="center" wrapText="1"/>
    </xf>
    <xf numFmtId="0" fontId="47" fillId="0" borderId="0" xfId="240" applyFont="1" applyAlignment="1">
      <alignment vertical="center" wrapText="1"/>
    </xf>
    <xf numFmtId="0" fontId="47" fillId="0" borderId="0" xfId="324" applyFont="1" applyAlignment="1">
      <alignment vertical="center" wrapText="1"/>
    </xf>
    <xf numFmtId="0" fontId="47" fillId="0" borderId="0" xfId="237" applyFont="1" applyAlignment="1">
      <alignment vertical="center" wrapText="1"/>
    </xf>
    <xf numFmtId="0" fontId="47" fillId="0" borderId="0" xfId="167" applyFont="1" applyAlignment="1">
      <alignment vertical="center" wrapText="1"/>
    </xf>
    <xf numFmtId="0" fontId="36" fillId="0" borderId="0" xfId="273" applyFont="1" applyAlignment="1">
      <alignment vertical="center" wrapText="1"/>
    </xf>
    <xf numFmtId="0" fontId="36" fillId="0" borderId="0" xfId="237" applyFont="1" applyAlignment="1">
      <alignment vertical="center" wrapText="1"/>
    </xf>
    <xf numFmtId="0" fontId="36" fillId="0" borderId="0" xfId="324" applyFont="1" applyAlignment="1">
      <alignment vertical="center" wrapText="1"/>
    </xf>
    <xf numFmtId="0" fontId="36" fillId="0" borderId="0" xfId="240" applyFont="1" applyAlignment="1">
      <alignment vertical="center" wrapText="1"/>
    </xf>
    <xf numFmtId="1" fontId="3" fillId="0" borderId="0" xfId="68" applyNumberFormat="1" applyFont="1" applyAlignment="1">
      <alignment horizontal="left"/>
    </xf>
    <xf numFmtId="1" fontId="62" fillId="0" borderId="0" xfId="68" applyNumberFormat="1" applyFont="1" applyAlignment="1" applyProtection="1">
      <alignment horizontal="left"/>
      <protection locked="0"/>
    </xf>
    <xf numFmtId="1" fontId="3" fillId="0" borderId="13" xfId="68" applyNumberFormat="1" applyFont="1" applyBorder="1" applyAlignment="1">
      <alignment horizontal="left"/>
    </xf>
    <xf numFmtId="166" fontId="3" fillId="0" borderId="13" xfId="68" applyNumberFormat="1" applyFont="1" applyBorder="1" applyAlignment="1">
      <alignment horizontal="left"/>
    </xf>
    <xf numFmtId="166" fontId="3" fillId="0" borderId="0" xfId="68" applyNumberFormat="1" applyFont="1" applyAlignment="1">
      <alignment horizontal="left"/>
    </xf>
    <xf numFmtId="0" fontId="3" fillId="0" borderId="0" xfId="68" applyFont="1"/>
    <xf numFmtId="1" fontId="62" fillId="0" borderId="0" xfId="68" applyNumberFormat="1" applyFont="1"/>
    <xf numFmtId="1" fontId="3" fillId="0" borderId="13" xfId="68" applyNumberFormat="1" applyFont="1" applyBorder="1" applyAlignment="1" applyProtection="1">
      <alignment horizontal="left"/>
      <protection locked="0"/>
    </xf>
    <xf numFmtId="1" fontId="3" fillId="0" borderId="0" xfId="68" applyNumberFormat="1" applyFont="1" applyAlignment="1" applyProtection="1">
      <alignment horizontal="left"/>
      <protection locked="0"/>
    </xf>
    <xf numFmtId="1" fontId="62" fillId="0" borderId="10" xfId="68" applyNumberFormat="1" applyFont="1" applyBorder="1"/>
    <xf numFmtId="3" fontId="3" fillId="0" borderId="0" xfId="63" applyNumberFormat="1" applyFont="1" applyAlignment="1" applyProtection="1">
      <alignment horizontal="right"/>
    </xf>
    <xf numFmtId="3" fontId="3" fillId="0" borderId="13" xfId="63" applyNumberFormat="1" applyFont="1" applyBorder="1" applyAlignment="1" applyProtection="1">
      <alignment horizontal="right"/>
    </xf>
    <xf numFmtId="0" fontId="3" fillId="0" borderId="0" xfId="241" applyFont="1" applyAlignment="1">
      <alignment vertical="center" wrapText="1"/>
    </xf>
    <xf numFmtId="0" fontId="2" fillId="0" borderId="0" xfId="237" applyFont="1" applyAlignment="1">
      <alignment vertical="center" wrapText="1"/>
    </xf>
    <xf numFmtId="0" fontId="62" fillId="0" borderId="11" xfId="0" quotePrefix="1" applyFont="1" applyBorder="1" applyAlignment="1">
      <alignment horizontal="right" vertical="center"/>
    </xf>
    <xf numFmtId="0" fontId="62" fillId="0" borderId="11" xfId="0" applyFont="1" applyBorder="1" applyAlignment="1">
      <alignment horizontal="right" vertical="center" wrapText="1"/>
    </xf>
    <xf numFmtId="0" fontId="66" fillId="0" borderId="0" xfId="63" applyFont="1" applyAlignment="1" applyProtection="1">
      <alignment vertical="center"/>
    </xf>
    <xf numFmtId="0" fontId="64" fillId="0" borderId="0" xfId="63" applyFont="1" applyAlignment="1" applyProtection="1">
      <alignment vertical="center"/>
    </xf>
    <xf numFmtId="0" fontId="1" fillId="0" borderId="0" xfId="63" applyFont="1" applyProtection="1"/>
    <xf numFmtId="49" fontId="62" fillId="0" borderId="10" xfId="158" applyNumberFormat="1" applyFont="1" applyBorder="1" applyAlignment="1">
      <alignment horizontal="right" vertical="center" wrapText="1"/>
    </xf>
    <xf numFmtId="0" fontId="1" fillId="0" borderId="0" xfId="63" applyFont="1" applyBorder="1" applyAlignment="1" applyProtection="1">
      <alignment horizontal="left"/>
    </xf>
    <xf numFmtId="0" fontId="13" fillId="0" borderId="0" xfId="63" applyFont="1" applyAlignment="1" applyProtection="1">
      <alignment horizontal="left" vertical="center"/>
    </xf>
    <xf numFmtId="0" fontId="1" fillId="0" borderId="0" xfId="63" applyFont="1" applyAlignment="1" applyProtection="1">
      <alignment horizontal="left" vertical="center"/>
    </xf>
    <xf numFmtId="0" fontId="69" fillId="0" borderId="0" xfId="63" applyFont="1" applyAlignment="1" applyProtection="1">
      <alignment vertical="center"/>
    </xf>
    <xf numFmtId="0" fontId="69" fillId="0" borderId="0" xfId="63" applyFont="1" applyAlignment="1" applyProtection="1">
      <alignment horizontal="left" vertical="center" wrapText="1"/>
    </xf>
    <xf numFmtId="0" fontId="1" fillId="0" borderId="0" xfId="63" applyFont="1" applyAlignment="1" applyProtection="1">
      <alignment horizontal="left"/>
    </xf>
    <xf numFmtId="0" fontId="62" fillId="0" borderId="0" xfId="63" applyFont="1" applyAlignment="1" applyProtection="1">
      <alignment horizontal="left" wrapText="1"/>
    </xf>
    <xf numFmtId="0" fontId="62" fillId="0" borderId="0" xfId="158" applyFont="1" applyAlignment="1">
      <alignment vertical="center"/>
    </xf>
    <xf numFmtId="165" fontId="3" fillId="0" borderId="0" xfId="28" applyNumberFormat="1" applyFont="1" applyFill="1"/>
    <xf numFmtId="0" fontId="13" fillId="0" borderId="0" xfId="63" applyFont="1" applyAlignment="1" applyProtection="1">
      <alignment horizontal="left" vertical="top"/>
    </xf>
    <xf numFmtId="0" fontId="66" fillId="0" borderId="0" xfId="63" applyFont="1" applyAlignment="1" applyProtection="1">
      <alignment vertical="top"/>
    </xf>
    <xf numFmtId="0" fontId="1" fillId="0" borderId="0" xfId="63" applyFont="1" applyAlignment="1" applyProtection="1">
      <alignment horizontal="left" vertical="top"/>
    </xf>
    <xf numFmtId="49" fontId="3" fillId="0" borderId="0" xfId="158" applyNumberFormat="1" applyAlignment="1">
      <alignment horizontal="left" vertical="center" wrapText="1"/>
    </xf>
    <xf numFmtId="49" fontId="3" fillId="0" borderId="12" xfId="158" applyNumberFormat="1" applyBorder="1" applyAlignment="1">
      <alignment horizontal="left" vertical="center" wrapText="1"/>
    </xf>
    <xf numFmtId="49" fontId="3" fillId="0" borderId="10" xfId="158" applyNumberFormat="1" applyBorder="1" applyAlignment="1">
      <alignment horizontal="left" vertical="center" wrapText="1"/>
    </xf>
    <xf numFmtId="0" fontId="1" fillId="0" borderId="0" xfId="63" applyFont="1" applyBorder="1" applyAlignment="1" applyProtection="1">
      <alignment horizontal="left" vertical="center"/>
    </xf>
    <xf numFmtId="0" fontId="1" fillId="0" borderId="0" xfId="63" applyFont="1" applyBorder="1" applyAlignment="1" applyProtection="1">
      <alignment horizontal="left" wrapText="1"/>
    </xf>
    <xf numFmtId="0" fontId="1" fillId="0" borderId="0" xfId="63" applyFont="1" applyBorder="1" applyProtection="1"/>
    <xf numFmtId="1" fontId="3" fillId="0" borderId="0" xfId="68" applyNumberFormat="1" applyFont="1"/>
    <xf numFmtId="1" fontId="62" fillId="0" borderId="0" xfId="63" applyNumberFormat="1" applyFont="1" applyAlignment="1" applyProtection="1">
      <alignment horizontal="left"/>
      <protection locked="0"/>
    </xf>
    <xf numFmtId="0" fontId="62" fillId="0" borderId="10" xfId="63" applyFont="1" applyBorder="1" applyAlignment="1" applyProtection="1">
      <alignment horizontal="left" vertical="center" wrapText="1"/>
    </xf>
    <xf numFmtId="0" fontId="62" fillId="0" borderId="10" xfId="68" quotePrefix="1" applyFont="1" applyBorder="1" applyAlignment="1">
      <alignment horizontal="left" vertical="center"/>
    </xf>
    <xf numFmtId="0" fontId="64" fillId="0" borderId="0" xfId="63" applyFont="1" applyBorder="1" applyAlignment="1" applyProtection="1">
      <alignment horizontal="right" vertical="center"/>
    </xf>
    <xf numFmtId="3" fontId="3" fillId="0" borderId="0" xfId="162" applyNumberFormat="1" applyFont="1" applyFill="1" applyBorder="1" applyAlignment="1">
      <alignment horizontal="right" vertical="center"/>
    </xf>
    <xf numFmtId="3" fontId="3" fillId="0" borderId="12" xfId="162" applyNumberFormat="1" applyFont="1" applyFill="1" applyBorder="1" applyAlignment="1">
      <alignment horizontal="right" vertical="center"/>
    </xf>
    <xf numFmtId="3" fontId="3" fillId="0" borderId="12" xfId="158" applyNumberFormat="1" applyBorder="1" applyAlignment="1">
      <alignment horizontal="right" vertical="center"/>
    </xf>
    <xf numFmtId="9" fontId="3" fillId="0" borderId="12" xfId="162" applyFont="1" applyFill="1" applyBorder="1" applyAlignment="1">
      <alignment horizontal="right" vertical="center"/>
    </xf>
    <xf numFmtId="9" fontId="3" fillId="0" borderId="12" xfId="158" applyNumberFormat="1" applyBorder="1" applyAlignment="1">
      <alignment horizontal="right" vertical="center"/>
    </xf>
    <xf numFmtId="165" fontId="64" fillId="0" borderId="0" xfId="28" applyNumberFormat="1" applyFont="1" applyAlignment="1">
      <alignment horizontal="right" vertical="center"/>
    </xf>
    <xf numFmtId="0" fontId="1" fillId="0" borderId="0" xfId="63" applyFont="1" applyBorder="1" applyAlignment="1" applyProtection="1">
      <alignment horizontal="right" wrapText="1"/>
    </xf>
    <xf numFmtId="0" fontId="1" fillId="0" borderId="0" xfId="63" applyFont="1" applyBorder="1" applyAlignment="1" applyProtection="1">
      <alignment horizontal="right"/>
    </xf>
    <xf numFmtId="165" fontId="1" fillId="0" borderId="0" xfId="28" applyNumberFormat="1" applyFont="1" applyBorder="1" applyAlignment="1">
      <alignment horizontal="right"/>
    </xf>
    <xf numFmtId="0" fontId="62" fillId="0" borderId="10" xfId="64" quotePrefix="1" applyFont="1" applyBorder="1" applyAlignment="1">
      <alignment horizontal="right" vertical="center"/>
    </xf>
    <xf numFmtId="3" fontId="62" fillId="0" borderId="0" xfId="63" applyNumberFormat="1" applyFont="1" applyAlignment="1" applyProtection="1">
      <alignment horizontal="right"/>
    </xf>
    <xf numFmtId="0" fontId="13" fillId="0" borderId="0" xfId="0" applyFont="1" applyAlignment="1">
      <alignment horizontal="left" vertical="top"/>
    </xf>
    <xf numFmtId="0" fontId="3" fillId="0" borderId="0" xfId="0" quotePrefix="1" applyFont="1" applyAlignment="1">
      <alignment horizontal="left" wrapText="1"/>
    </xf>
    <xf numFmtId="0" fontId="3" fillId="0" borderId="10" xfId="0" quotePrefix="1" applyFont="1" applyBorder="1" applyAlignment="1">
      <alignment horizontal="left"/>
    </xf>
    <xf numFmtId="0" fontId="13" fillId="0" borderId="0" xfId="326" applyFill="1" applyBorder="1" applyAlignment="1" applyProtection="1">
      <alignment horizontal="left" vertical="top"/>
    </xf>
    <xf numFmtId="165" fontId="3" fillId="0" borderId="10" xfId="28" applyNumberFormat="1" applyFont="1" applyFill="1" applyBorder="1"/>
    <xf numFmtId="49" fontId="3" fillId="0" borderId="14" xfId="158" applyNumberFormat="1" applyBorder="1" applyAlignment="1">
      <alignment horizontal="left" vertical="center" wrapText="1"/>
    </xf>
    <xf numFmtId="0" fontId="1" fillId="0" borderId="0" xfId="0" applyFont="1" applyAlignment="1">
      <alignment horizontal="left" vertical="center"/>
    </xf>
    <xf numFmtId="0" fontId="63" fillId="0" borderId="0" xfId="37" applyFont="1" applyFill="1" applyAlignment="1" applyProtection="1">
      <alignment horizontal="left" vertical="center"/>
    </xf>
    <xf numFmtId="0" fontId="62" fillId="0" borderId="11" xfId="68" quotePrefix="1" applyFont="1" applyBorder="1" applyAlignment="1">
      <alignment horizontal="left" vertical="center"/>
    </xf>
    <xf numFmtId="1" fontId="62" fillId="0" borderId="10" xfId="68" applyNumberFormat="1" applyFont="1" applyBorder="1" applyAlignment="1" applyProtection="1">
      <alignment horizontal="left"/>
      <protection locked="0"/>
    </xf>
    <xf numFmtId="3" fontId="73" fillId="0" borderId="10" xfId="331" applyNumberFormat="1" applyFont="1" applyBorder="1" applyAlignment="1">
      <alignment horizontal="right"/>
    </xf>
    <xf numFmtId="0" fontId="62" fillId="0" borderId="10" xfId="63" quotePrefix="1" applyFont="1" applyBorder="1" applyAlignment="1" applyProtection="1">
      <alignment horizontal="center" vertical="center"/>
    </xf>
    <xf numFmtId="3" fontId="36" fillId="0" borderId="0" xfId="331" applyNumberFormat="1" applyFont="1" applyAlignment="1">
      <alignment horizontal="right"/>
    </xf>
    <xf numFmtId="3" fontId="36" fillId="0" borderId="0" xfId="327" applyNumberFormat="1" applyFont="1" applyAlignment="1">
      <alignment horizontal="right"/>
    </xf>
    <xf numFmtId="0" fontId="62" fillId="0" borderId="0" xfId="0" applyFont="1" applyAlignment="1">
      <alignment vertical="center"/>
    </xf>
    <xf numFmtId="1" fontId="62" fillId="0" borderId="10" xfId="63" applyNumberFormat="1" applyFont="1" applyBorder="1" applyAlignment="1" applyProtection="1">
      <alignment vertical="center"/>
    </xf>
    <xf numFmtId="3" fontId="73" fillId="0" borderId="10" xfId="327" applyNumberFormat="1" applyFont="1" applyBorder="1" applyAlignment="1">
      <alignment horizontal="right"/>
    </xf>
    <xf numFmtId="0" fontId="62" fillId="0" borderId="10" xfId="0" applyFont="1" applyBorder="1" applyAlignment="1">
      <alignment vertical="center"/>
    </xf>
    <xf numFmtId="3" fontId="62" fillId="0" borderId="10" xfId="63" applyNumberFormat="1" applyFont="1" applyBorder="1" applyAlignment="1" applyProtection="1">
      <alignment horizontal="right"/>
    </xf>
    <xf numFmtId="3" fontId="73" fillId="0" borderId="27" xfId="327" applyNumberFormat="1" applyFont="1" applyBorder="1" applyAlignment="1">
      <alignment horizontal="right" vertical="center"/>
    </xf>
    <xf numFmtId="0" fontId="3" fillId="0" borderId="11" xfId="0" applyFont="1" applyBorder="1" applyAlignment="1">
      <alignment horizontal="left"/>
    </xf>
    <xf numFmtId="9" fontId="3" fillId="0" borderId="11" xfId="162" applyFont="1" applyFill="1" applyBorder="1" applyAlignment="1">
      <alignment horizontal="right"/>
    </xf>
    <xf numFmtId="3" fontId="73" fillId="0" borderId="0" xfId="167" applyNumberFormat="1" applyFont="1" applyAlignment="1">
      <alignment horizontal="right"/>
    </xf>
    <xf numFmtId="9" fontId="74" fillId="0" borderId="13" xfId="0" applyNumberFormat="1" applyFont="1" applyBorder="1" applyAlignment="1">
      <alignment horizontal="right" vertical="center"/>
    </xf>
    <xf numFmtId="164" fontId="74" fillId="0" borderId="13" xfId="162" applyNumberFormat="1" applyFont="1" applyFill="1" applyBorder="1" applyAlignment="1">
      <alignment horizontal="right" vertical="center"/>
    </xf>
    <xf numFmtId="9" fontId="74" fillId="0" borderId="0" xfId="0" applyNumberFormat="1" applyFont="1" applyAlignment="1">
      <alignment horizontal="right" vertical="center"/>
    </xf>
    <xf numFmtId="164" fontId="74" fillId="0" borderId="0" xfId="162" applyNumberFormat="1" applyFont="1" applyFill="1" applyBorder="1" applyAlignment="1">
      <alignment horizontal="right" vertical="center"/>
    </xf>
    <xf numFmtId="3" fontId="75" fillId="0" borderId="0" xfId="167" applyNumberFormat="1" applyFont="1" applyAlignment="1">
      <alignment horizontal="right"/>
    </xf>
    <xf numFmtId="165" fontId="3" fillId="0" borderId="0" xfId="28" applyNumberFormat="1" applyFont="1" applyFill="1" applyBorder="1"/>
    <xf numFmtId="0" fontId="4" fillId="0" borderId="0" xfId="36" applyFill="1" applyAlignment="1" applyProtection="1"/>
    <xf numFmtId="165" fontId="3" fillId="0" borderId="11" xfId="28" applyNumberFormat="1" applyFont="1" applyFill="1" applyBorder="1" applyAlignment="1">
      <alignment horizontal="right"/>
    </xf>
    <xf numFmtId="165" fontId="3" fillId="0" borderId="0" xfId="28" applyNumberFormat="1" applyFont="1"/>
    <xf numFmtId="165" fontId="3" fillId="0" borderId="10" xfId="28" applyNumberFormat="1" applyFont="1" applyBorder="1"/>
    <xf numFmtId="165" fontId="3" fillId="0" borderId="0" xfId="162" applyNumberFormat="1" applyFont="1" applyBorder="1" applyAlignment="1">
      <alignment horizontal="right"/>
    </xf>
    <xf numFmtId="165" fontId="3" fillId="0" borderId="0" xfId="162" applyNumberFormat="1" applyFont="1" applyFill="1" applyBorder="1" applyAlignment="1">
      <alignment horizontal="right"/>
    </xf>
    <xf numFmtId="165" fontId="3" fillId="0" borderId="10" xfId="162" applyNumberFormat="1" applyFont="1" applyFill="1" applyBorder="1" applyAlignment="1">
      <alignment horizontal="right"/>
    </xf>
    <xf numFmtId="165" fontId="3" fillId="0" borderId="10" xfId="162" applyNumberFormat="1" applyFont="1" applyBorder="1" applyAlignment="1">
      <alignment horizontal="right"/>
    </xf>
    <xf numFmtId="165" fontId="3" fillId="0" borderId="0" xfId="158" applyNumberFormat="1" applyAlignment="1">
      <alignment horizontal="right"/>
    </xf>
    <xf numFmtId="165" fontId="3" fillId="0" borderId="10" xfId="158" applyNumberFormat="1" applyBorder="1" applyAlignment="1">
      <alignment horizontal="right"/>
    </xf>
    <xf numFmtId="165" fontId="3" fillId="0" borderId="0" xfId="158" applyNumberFormat="1"/>
    <xf numFmtId="165" fontId="3" fillId="0" borderId="10" xfId="158" applyNumberFormat="1" applyBorder="1"/>
    <xf numFmtId="165" fontId="3" fillId="0" borderId="0" xfId="158" applyNumberFormat="1" applyAlignment="1">
      <alignment horizontal="right" vertical="center"/>
    </xf>
    <xf numFmtId="165" fontId="3" fillId="0" borderId="10" xfId="158" applyNumberFormat="1" applyBorder="1" applyAlignment="1">
      <alignment horizontal="right" vertical="center"/>
    </xf>
    <xf numFmtId="0" fontId="3" fillId="0" borderId="0" xfId="0" quotePrefix="1" applyNumberFormat="1" applyFont="1" applyAlignment="1">
      <alignment horizontal="left"/>
    </xf>
    <xf numFmtId="0" fontId="3" fillId="0" borderId="10" xfId="0" quotePrefix="1" applyNumberFormat="1" applyFont="1" applyBorder="1" applyAlignment="1">
      <alignment horizontal="left"/>
    </xf>
    <xf numFmtId="9" fontId="66" fillId="0" borderId="0" xfId="162" applyFont="1" applyAlignment="1" applyProtection="1">
      <alignment vertical="center"/>
    </xf>
    <xf numFmtId="9" fontId="0" fillId="0" borderId="0" xfId="162" applyFont="1"/>
    <xf numFmtId="49" fontId="62" fillId="0" borderId="28" xfId="158" applyNumberFormat="1" applyFont="1" applyBorder="1" applyAlignment="1">
      <alignment horizontal="left" vertical="center" wrapText="1"/>
    </xf>
    <xf numFmtId="3" fontId="62" fillId="0" borderId="28" xfId="158" applyNumberFormat="1" applyFont="1" applyBorder="1" applyAlignment="1">
      <alignment horizontal="right" vertical="center"/>
    </xf>
    <xf numFmtId="9" fontId="62" fillId="0" borderId="28" xfId="162" applyFont="1" applyBorder="1" applyAlignment="1">
      <alignment horizontal="right"/>
    </xf>
  </cellXfs>
  <cellStyles count="333">
    <cellStyle name="20% - Accent1 2" xfId="1" xr:uid="{00000000-0005-0000-0000-000000000000}"/>
    <cellStyle name="20% - Accent1 3" xfId="186" xr:uid="{0D520FCD-C604-4200-93DD-F302A9BC8F94}"/>
    <cellStyle name="20% - Accent2 2" xfId="2" xr:uid="{00000000-0005-0000-0000-000001000000}"/>
    <cellStyle name="20% - Accent2 3" xfId="190" xr:uid="{233B0CC2-F6C7-4040-85BD-080D4C791CA2}"/>
    <cellStyle name="20% - Accent3 2" xfId="3" xr:uid="{00000000-0005-0000-0000-000002000000}"/>
    <cellStyle name="20% - Accent3 3" xfId="194" xr:uid="{3CB46A6E-31DC-430F-A979-E8BF8AECEFE4}"/>
    <cellStyle name="20% - Accent4 2" xfId="4" xr:uid="{00000000-0005-0000-0000-000003000000}"/>
    <cellStyle name="20% - Accent4 3" xfId="198" xr:uid="{5159EF1E-737B-4E5D-80BE-85CCC9815C83}"/>
    <cellStyle name="20% - Accent5 2" xfId="5" xr:uid="{00000000-0005-0000-0000-000004000000}"/>
    <cellStyle name="20% - Accent5 3" xfId="202" xr:uid="{A92EC44A-79D0-41CD-B301-01307BF7E675}"/>
    <cellStyle name="20% - Accent6 2" xfId="6" xr:uid="{00000000-0005-0000-0000-000005000000}"/>
    <cellStyle name="20% - Accent6 3" xfId="206" xr:uid="{9D1BB58C-038D-4910-B47C-FCB89EF82FDB}"/>
    <cellStyle name="40% - Accent1 2" xfId="7" xr:uid="{00000000-0005-0000-0000-000006000000}"/>
    <cellStyle name="40% - Accent1 3" xfId="187" xr:uid="{89FDB854-6B6A-41DD-8760-BFBA0343C2F1}"/>
    <cellStyle name="40% - Accent2 2" xfId="8" xr:uid="{00000000-0005-0000-0000-000007000000}"/>
    <cellStyle name="40% - Accent2 3" xfId="191" xr:uid="{3AF25466-9D5C-4C97-B0FF-95199E10C0C9}"/>
    <cellStyle name="40% - Accent3 2" xfId="9" xr:uid="{00000000-0005-0000-0000-000008000000}"/>
    <cellStyle name="40% - Accent3 3" xfId="195" xr:uid="{7E7DA193-4D2F-4CBC-BF51-1BD30A3D6D15}"/>
    <cellStyle name="40% - Accent4 2" xfId="10" xr:uid="{00000000-0005-0000-0000-000009000000}"/>
    <cellStyle name="40% - Accent4 3" xfId="199" xr:uid="{C493E062-C43C-411D-80EF-BDB60A2D278A}"/>
    <cellStyle name="40% - Accent5 2" xfId="11" xr:uid="{00000000-0005-0000-0000-00000A000000}"/>
    <cellStyle name="40% - Accent5 3" xfId="203" xr:uid="{98C05E62-A820-4926-8B7E-BD83BDA5299A}"/>
    <cellStyle name="40% - Accent6 2" xfId="12" xr:uid="{00000000-0005-0000-0000-00000B000000}"/>
    <cellStyle name="40% - Accent6 3" xfId="207" xr:uid="{1B3ECF47-5BE9-4AC7-936C-0A07FD60A89C}"/>
    <cellStyle name="60% - Accent1 2" xfId="13" xr:uid="{00000000-0005-0000-0000-00000C000000}"/>
    <cellStyle name="60% - Accent1 3" xfId="188" xr:uid="{13118967-84EF-45B1-BBCF-5B4F41B2B1C9}"/>
    <cellStyle name="60% - Accent2 2" xfId="14" xr:uid="{00000000-0005-0000-0000-00000D000000}"/>
    <cellStyle name="60% - Accent2 3" xfId="192" xr:uid="{ABF67D99-5691-41E7-9A89-1E28AE72CC7A}"/>
    <cellStyle name="60% - Accent3 2" xfId="15" xr:uid="{00000000-0005-0000-0000-00000E000000}"/>
    <cellStyle name="60% - Accent3 3" xfId="196" xr:uid="{333C8AC0-5D3F-44CB-BC44-FACBCBD81A81}"/>
    <cellStyle name="60% - Accent4 2" xfId="16" xr:uid="{00000000-0005-0000-0000-00000F000000}"/>
    <cellStyle name="60% - Accent4 3" xfId="200" xr:uid="{0FE98640-F686-4C5C-A146-06199DD3AD23}"/>
    <cellStyle name="60% - Accent5 2" xfId="17" xr:uid="{00000000-0005-0000-0000-000010000000}"/>
    <cellStyle name="60% - Accent5 3" xfId="204" xr:uid="{07337490-496E-45FC-9789-65C8754CFE7A}"/>
    <cellStyle name="60% - Accent6 2" xfId="18" xr:uid="{00000000-0005-0000-0000-000011000000}"/>
    <cellStyle name="60% - Accent6 3" xfId="208" xr:uid="{9BAF5F52-2299-4DB3-A96E-C214DC7762B4}"/>
    <cellStyle name="Accent1 2" xfId="19" xr:uid="{00000000-0005-0000-0000-000012000000}"/>
    <cellStyle name="Accent1 3" xfId="185" xr:uid="{15E184B4-C68A-4847-B5E7-877D82E82DAE}"/>
    <cellStyle name="Accent2 2" xfId="20" xr:uid="{00000000-0005-0000-0000-000013000000}"/>
    <cellStyle name="Accent2 3" xfId="189" xr:uid="{C180D99A-1F66-49E7-A29E-18A2F94051BD}"/>
    <cellStyle name="Accent3 2" xfId="21" xr:uid="{00000000-0005-0000-0000-000014000000}"/>
    <cellStyle name="Accent3 3" xfId="193" xr:uid="{1431D6A4-FA02-49FB-BF00-C78366DE4390}"/>
    <cellStyle name="Accent4 2" xfId="22" xr:uid="{00000000-0005-0000-0000-000015000000}"/>
    <cellStyle name="Accent4 3" xfId="197" xr:uid="{753E820B-498B-4FDC-B629-3968CC287CBC}"/>
    <cellStyle name="Accent5 2" xfId="23" xr:uid="{00000000-0005-0000-0000-000016000000}"/>
    <cellStyle name="Accent5 3" xfId="201" xr:uid="{9F0F5472-6D7B-4215-8437-98ACB7D1C1DB}"/>
    <cellStyle name="Accent6 2" xfId="24" xr:uid="{00000000-0005-0000-0000-000017000000}"/>
    <cellStyle name="Accent6 3" xfId="205" xr:uid="{D6A7087F-E5D4-45F6-809A-B401CD708768}"/>
    <cellStyle name="Bad 2" xfId="25" xr:uid="{00000000-0005-0000-0000-000018000000}"/>
    <cellStyle name="Bad 3" xfId="174" xr:uid="{05BCF909-44FA-4848-91F4-B7DB8E62F8C4}"/>
    <cellStyle name="Calculation 2" xfId="26" xr:uid="{00000000-0005-0000-0000-000019000000}"/>
    <cellStyle name="Calculation 3" xfId="178" xr:uid="{80E0ACF5-49C0-45F0-99ED-85FD94554A31}"/>
    <cellStyle name="Check Cell 2" xfId="27" xr:uid="{00000000-0005-0000-0000-00001A000000}"/>
    <cellStyle name="Check Cell 3" xfId="180" xr:uid="{E7DD6792-412A-4CF4-BE53-E10CF201F5DA}"/>
    <cellStyle name="Comma" xfId="28" builtinId="3"/>
    <cellStyle name="Euro" xfId="29" xr:uid="{00000000-0005-0000-0000-00001C000000}"/>
    <cellStyle name="Euro 2" xfId="209" xr:uid="{F6C332FA-3F0E-4A60-B823-47CD84360F84}"/>
    <cellStyle name="Explanatory Text 2" xfId="30" xr:uid="{00000000-0005-0000-0000-00001D000000}"/>
    <cellStyle name="Explanatory Text 3" xfId="183" xr:uid="{A5261819-8AD3-4C45-ADCF-842E2B8CC9EF}"/>
    <cellStyle name="Good 2" xfId="31" xr:uid="{00000000-0005-0000-0000-00001E000000}"/>
    <cellStyle name="Good 3" xfId="173" xr:uid="{5D5885D9-CB5F-4782-9E44-9422A3A50297}"/>
    <cellStyle name="Heading 1" xfId="326" builtinId="16" customBuiltin="1"/>
    <cellStyle name="Heading 1 2" xfId="32" xr:uid="{00000000-0005-0000-0000-00001F000000}"/>
    <cellStyle name="Heading 1 3" xfId="169" xr:uid="{CE79E455-0134-4FAE-9B96-A026B23532C4}"/>
    <cellStyle name="Heading 1 4" xfId="328" xr:uid="{81212FAF-5C67-439D-9C85-F7D51AF9573F}"/>
    <cellStyle name="Heading 2 2" xfId="33" xr:uid="{00000000-0005-0000-0000-000020000000}"/>
    <cellStyle name="Heading 2 2 2" xfId="330" xr:uid="{9A809919-8D33-4E05-9001-24FD68154F1D}"/>
    <cellStyle name="Heading 2 3" xfId="170" xr:uid="{55275160-92D2-4835-A56E-24CE60050DEE}"/>
    <cellStyle name="Heading 2 4" xfId="329" xr:uid="{02EA7FDF-591C-4B74-83CF-F9C90E1AB7D0}"/>
    <cellStyle name="Heading 3 2" xfId="34" xr:uid="{00000000-0005-0000-0000-000021000000}"/>
    <cellStyle name="Heading 3 3" xfId="171" xr:uid="{CC5B2CB6-1DFB-4BD0-BBC2-9E1A64B2C719}"/>
    <cellStyle name="Heading 4 2" xfId="35" xr:uid="{00000000-0005-0000-0000-000022000000}"/>
    <cellStyle name="Heading 4 3" xfId="172" xr:uid="{2E85D0A2-B563-472B-A154-B6284B8205E9}"/>
    <cellStyle name="Hyperlink" xfId="36" builtinId="8"/>
    <cellStyle name="Hyperlink 2" xfId="37" xr:uid="{00000000-0005-0000-0000-000024000000}"/>
    <cellStyle name="Hyperlink 3" xfId="210" xr:uid="{D3D11819-9806-42E3-88B7-D61A6B44C513}"/>
    <cellStyle name="IABackgroundMembers" xfId="38" xr:uid="{00000000-0005-0000-0000-000025000000}"/>
    <cellStyle name="IABackgroundMembers 2" xfId="211" xr:uid="{F1AE9AA0-E91D-40DA-B37D-083C52A3297D}"/>
    <cellStyle name="IAColorCodingBad" xfId="39" xr:uid="{00000000-0005-0000-0000-000026000000}"/>
    <cellStyle name="IAColorCodingBad 2" xfId="212" xr:uid="{74470925-43BD-4934-8697-0D2877CD00DA}"/>
    <cellStyle name="IAColorCodingGood" xfId="40" xr:uid="{00000000-0005-0000-0000-000027000000}"/>
    <cellStyle name="IAColorCodingGood 2" xfId="213" xr:uid="{DBC974D1-4AB1-4C15-B5CF-8ABA154AA14A}"/>
    <cellStyle name="IAColorCodingOK" xfId="41" xr:uid="{00000000-0005-0000-0000-000028000000}"/>
    <cellStyle name="IAColorCodingOK 2" xfId="214" xr:uid="{434F567E-40D5-4E23-A59A-EE0AA7BDA882}"/>
    <cellStyle name="IAColumnHeader" xfId="42" xr:uid="{00000000-0005-0000-0000-000029000000}"/>
    <cellStyle name="IAColumnHeader 2" xfId="215" xr:uid="{381C5533-8600-4BC6-AC38-02E6FD898375}"/>
    <cellStyle name="IAContentsList" xfId="43" xr:uid="{00000000-0005-0000-0000-00002A000000}"/>
    <cellStyle name="IAContentsList 2" xfId="216" xr:uid="{0361E53D-6C2A-4BD7-A745-2D1B43D85D78}"/>
    <cellStyle name="IAContentsTitle" xfId="44" xr:uid="{00000000-0005-0000-0000-00002B000000}"/>
    <cellStyle name="IAContentsTitle 2" xfId="217" xr:uid="{A2B7F46E-8CCF-47E1-BB06-401F33A59A34}"/>
    <cellStyle name="IADataCells" xfId="45" xr:uid="{00000000-0005-0000-0000-00002C000000}"/>
    <cellStyle name="IADataCells 2" xfId="218" xr:uid="{063976F1-D3C7-4222-867B-6282F11F7792}"/>
    <cellStyle name="IADimensionNames" xfId="46" xr:uid="{00000000-0005-0000-0000-00002D000000}"/>
    <cellStyle name="IADimensionNames 2" xfId="219" xr:uid="{A0F743AE-AAC3-4438-AF7C-B267D9B94678}"/>
    <cellStyle name="IAParentColumnHeader" xfId="47" xr:uid="{00000000-0005-0000-0000-00002E000000}"/>
    <cellStyle name="IAParentColumnHeader 2" xfId="220" xr:uid="{757220C0-5970-4F69-B676-C7144752C159}"/>
    <cellStyle name="IAParentRowHeader" xfId="48" xr:uid="{00000000-0005-0000-0000-00002F000000}"/>
    <cellStyle name="IAParentRowHeader 2" xfId="221" xr:uid="{732B0C3B-0299-40BC-8428-4ABFADC824FC}"/>
    <cellStyle name="IAQueryInfo" xfId="49" xr:uid="{00000000-0005-0000-0000-000030000000}"/>
    <cellStyle name="IAQueryInfo 2" xfId="222" xr:uid="{230EC9B6-0477-49D6-B39D-AE3E57B9888B}"/>
    <cellStyle name="IAReportTitle" xfId="50" xr:uid="{00000000-0005-0000-0000-000031000000}"/>
    <cellStyle name="IAReportTitle 2" xfId="223" xr:uid="{FD3EA6FD-476F-41B8-9590-F0C12253E801}"/>
    <cellStyle name="IARowHeader" xfId="51" xr:uid="{00000000-0005-0000-0000-000032000000}"/>
    <cellStyle name="IARowHeader 2" xfId="224" xr:uid="{E4615106-BE2A-46B8-B313-17DCCF453180}"/>
    <cellStyle name="IASubTotalsCol" xfId="52" xr:uid="{00000000-0005-0000-0000-000033000000}"/>
    <cellStyle name="IASubTotalsCol 2" xfId="225" xr:uid="{7638E535-37DD-4F09-8391-1539E9D37B45}"/>
    <cellStyle name="IASubTotalsRow" xfId="53" xr:uid="{00000000-0005-0000-0000-000034000000}"/>
    <cellStyle name="IASubTotalsRow 2" xfId="226" xr:uid="{30F15749-1491-4901-9117-07F2BB9E7F3B}"/>
    <cellStyle name="Input 2" xfId="54" xr:uid="{00000000-0005-0000-0000-000035000000}"/>
    <cellStyle name="Input 3" xfId="176" xr:uid="{EC4648D2-2F6E-47F9-93DA-E172521E1D6E}"/>
    <cellStyle name="Linked Cell 2" xfId="55" xr:uid="{00000000-0005-0000-0000-000036000000}"/>
    <cellStyle name="Linked Cell 3" xfId="179" xr:uid="{D809F7BC-6A23-4E8A-BAFB-30DBF996704E}"/>
    <cellStyle name="Neutral 2" xfId="56" xr:uid="{00000000-0005-0000-0000-000037000000}"/>
    <cellStyle name="Neutral 3" xfId="175" xr:uid="{5408F790-4401-44C4-A411-666BDFD748E7}"/>
    <cellStyle name="Normal" xfId="0" builtinId="0"/>
    <cellStyle name="Normal 10" xfId="57" xr:uid="{00000000-0005-0000-0000-000039000000}"/>
    <cellStyle name="Normal 10 2" xfId="227" xr:uid="{56FA3177-1C2E-478E-A96F-8E51BE531F3B}"/>
    <cellStyle name="Normal 11" xfId="58" xr:uid="{00000000-0005-0000-0000-00003A000000}"/>
    <cellStyle name="Normal 11 2" xfId="59" xr:uid="{00000000-0005-0000-0000-00003B000000}"/>
    <cellStyle name="Normal 11 2 2" xfId="229" xr:uid="{51B29CC6-9478-471F-80BA-5128368835B2}"/>
    <cellStyle name="Normal 11 3" xfId="228" xr:uid="{8EBEAE8F-FEE9-4688-8855-EE903B0BFB1A}"/>
    <cellStyle name="Normal 12" xfId="60" xr:uid="{00000000-0005-0000-0000-00003C000000}"/>
    <cellStyle name="Normal 12 2" xfId="61" xr:uid="{00000000-0005-0000-0000-00003D000000}"/>
    <cellStyle name="Normal 12 2 2" xfId="231" xr:uid="{927879D8-75FA-4720-8FFD-B48C286D8E6D}"/>
    <cellStyle name="Normal 12 3" xfId="230" xr:uid="{A2D7E9D4-C3F2-43DA-95EF-E9C63B688BD9}"/>
    <cellStyle name="Normal 13" xfId="62" xr:uid="{00000000-0005-0000-0000-00003E000000}"/>
    <cellStyle name="Normal 14" xfId="167" xr:uid="{69B2F206-2273-4F90-B090-CC85F75FBC5D}"/>
    <cellStyle name="Normal 15" xfId="327" xr:uid="{E92D853C-C207-47D3-8569-A881DCAECDD5}"/>
    <cellStyle name="Normal 2" xfId="63" xr:uid="{00000000-0005-0000-0000-00003F000000}"/>
    <cellStyle name="Normal 2 10" xfId="64" xr:uid="{00000000-0005-0000-0000-000040000000}"/>
    <cellStyle name="Normal 2 10 2" xfId="233" xr:uid="{019CDB19-8732-4E96-A17E-FEFEEB1A8523}"/>
    <cellStyle name="Normal 2 10 3" xfId="331" xr:uid="{A71C0745-C3E2-4801-9303-DD949C9CD246}"/>
    <cellStyle name="Normal 2 11" xfId="65" xr:uid="{00000000-0005-0000-0000-000041000000}"/>
    <cellStyle name="Normal 2 11 2" xfId="234" xr:uid="{CE72A738-00C0-4167-BB34-AE80E5E14998}"/>
    <cellStyle name="Normal 2 12" xfId="66" xr:uid="{00000000-0005-0000-0000-000042000000}"/>
    <cellStyle name="Normal 2 12 2" xfId="235" xr:uid="{4D36997C-F9E5-4CD2-93A5-9AE31655BA27}"/>
    <cellStyle name="Normal 2 13" xfId="67" xr:uid="{00000000-0005-0000-0000-000043000000}"/>
    <cellStyle name="Normal 2 13 2" xfId="236" xr:uid="{B7EF448A-2DCD-4058-AEEF-742C80BF76D6}"/>
    <cellStyle name="Normal 2 14" xfId="232" xr:uid="{A197FB81-2844-46EA-887A-8F744A5A64D0}"/>
    <cellStyle name="Normal 2 2" xfId="68" xr:uid="{00000000-0005-0000-0000-000044000000}"/>
    <cellStyle name="Normal 2 2 10" xfId="69" xr:uid="{00000000-0005-0000-0000-000045000000}"/>
    <cellStyle name="Normal 2 2 10 2" xfId="238" xr:uid="{89596BCA-D9BC-44BD-A9EB-FC1329F2BC32}"/>
    <cellStyle name="Normal 2 2 11" xfId="70" xr:uid="{00000000-0005-0000-0000-000046000000}"/>
    <cellStyle name="Normal 2 2 11 2" xfId="239" xr:uid="{4DA4D87E-F88E-4384-9762-4AE86E4BABC0}"/>
    <cellStyle name="Normal 2 2 12" xfId="237" xr:uid="{4140FAD7-7D14-47C4-ADB3-F516E163E0E5}"/>
    <cellStyle name="Normal 2 2 2" xfId="71" xr:uid="{00000000-0005-0000-0000-000047000000}"/>
    <cellStyle name="Normal 2 2 2 2" xfId="240" xr:uid="{F0788DB0-94D7-407C-BD41-E93EBE6E90C8}"/>
    <cellStyle name="Normal 2 2 2 4" xfId="72" xr:uid="{00000000-0005-0000-0000-000048000000}"/>
    <cellStyle name="Normal 2 2 3" xfId="73" xr:uid="{00000000-0005-0000-0000-000049000000}"/>
    <cellStyle name="Normal 2 2 3 2" xfId="241" xr:uid="{0180F563-C5DA-4B92-B99A-9675F34094BA}"/>
    <cellStyle name="Normal 2 2 4" xfId="74" xr:uid="{00000000-0005-0000-0000-00004A000000}"/>
    <cellStyle name="Normal 2 2 4 2" xfId="242" xr:uid="{F0808E98-0CFC-4ACF-B20F-67D5797E5F7E}"/>
    <cellStyle name="Normal 2 2 5" xfId="75" xr:uid="{00000000-0005-0000-0000-00004B000000}"/>
    <cellStyle name="Normal 2 2 5 2" xfId="243" xr:uid="{C9B036E1-03B1-49AC-BAA0-A49F0DEB4BC9}"/>
    <cellStyle name="Normal 2 2 6" xfId="76" xr:uid="{00000000-0005-0000-0000-00004C000000}"/>
    <cellStyle name="Normal 2 2 6 2" xfId="244" xr:uid="{86B82FA2-F510-4D26-9663-35BAB361D274}"/>
    <cellStyle name="Normal 2 2 7" xfId="77" xr:uid="{00000000-0005-0000-0000-00004D000000}"/>
    <cellStyle name="Normal 2 2 7 2" xfId="245" xr:uid="{9E81D416-94B3-4166-B6CF-CEBA8D31A1B5}"/>
    <cellStyle name="Normal 2 2 8" xfId="78" xr:uid="{00000000-0005-0000-0000-00004E000000}"/>
    <cellStyle name="Normal 2 2 8 2" xfId="246" xr:uid="{3533DE5B-AA19-4081-9B43-08246BC07AE0}"/>
    <cellStyle name="Normal 2 2 9" xfId="79" xr:uid="{00000000-0005-0000-0000-00004F000000}"/>
    <cellStyle name="Normal 2 2 9 2" xfId="247" xr:uid="{42C354C5-CB95-4706-9E4A-0BE9A7F9316C}"/>
    <cellStyle name="Normal 2 2_7 Offending Histories tables" xfId="80" xr:uid="{00000000-0005-0000-0000-000050000000}"/>
    <cellStyle name="Normal 2 3" xfId="81" xr:uid="{00000000-0005-0000-0000-000051000000}"/>
    <cellStyle name="Normal 2 3 10" xfId="82" xr:uid="{00000000-0005-0000-0000-000052000000}"/>
    <cellStyle name="Normal 2 3 10 2" xfId="249" xr:uid="{2F79E089-7533-47C7-9221-CDA3008E282F}"/>
    <cellStyle name="Normal 2 3 11" xfId="248" xr:uid="{BDBCF927-B364-49E6-BF11-8791C26518B9}"/>
    <cellStyle name="Normal 2 3 2" xfId="83" xr:uid="{00000000-0005-0000-0000-000053000000}"/>
    <cellStyle name="Normal 2 3 2 10" xfId="84" xr:uid="{00000000-0005-0000-0000-000054000000}"/>
    <cellStyle name="Normal 2 3 2 10 2" xfId="251" xr:uid="{681D8938-4747-4064-AB46-0E0AA4766F39}"/>
    <cellStyle name="Normal 2 3 2 11" xfId="250" xr:uid="{0F7D8175-AC0C-4CF2-AD1B-E770EF58A7BA}"/>
    <cellStyle name="Normal 2 3 2 2" xfId="85" xr:uid="{00000000-0005-0000-0000-000055000000}"/>
    <cellStyle name="Normal 2 3 2 2 2" xfId="252" xr:uid="{DA0AAAD4-E8F1-481A-81C4-F8D9F4B334C7}"/>
    <cellStyle name="Normal 2 3 2 3" xfId="86" xr:uid="{00000000-0005-0000-0000-000056000000}"/>
    <cellStyle name="Normal 2 3 2 3 2" xfId="253" xr:uid="{43C5707A-419D-4A49-B7E7-E407972DE28A}"/>
    <cellStyle name="Normal 2 3 2 4" xfId="87" xr:uid="{00000000-0005-0000-0000-000057000000}"/>
    <cellStyle name="Normal 2 3 2 4 2" xfId="254" xr:uid="{C2D5B8B1-64A6-4313-AF63-039AB5412013}"/>
    <cellStyle name="Normal 2 3 2 5" xfId="88" xr:uid="{00000000-0005-0000-0000-000058000000}"/>
    <cellStyle name="Normal 2 3 2 5 2" xfId="255" xr:uid="{98B47B1E-A392-45E1-ADB2-1A56C730DDEA}"/>
    <cellStyle name="Normal 2 3 2 6" xfId="89" xr:uid="{00000000-0005-0000-0000-000059000000}"/>
    <cellStyle name="Normal 2 3 2 6 2" xfId="256" xr:uid="{35E97618-191E-4F8B-9C11-421E4E9D9BB5}"/>
    <cellStyle name="Normal 2 3 2 7" xfId="90" xr:uid="{00000000-0005-0000-0000-00005A000000}"/>
    <cellStyle name="Normal 2 3 2 7 2" xfId="257" xr:uid="{97F9B3CA-D4EC-4539-970B-F20AC753CDB4}"/>
    <cellStyle name="Normal 2 3 2 8" xfId="91" xr:uid="{00000000-0005-0000-0000-00005B000000}"/>
    <cellStyle name="Normal 2 3 2 8 2" xfId="258" xr:uid="{6DEDB591-E4EE-460D-8ED8-68631475C821}"/>
    <cellStyle name="Normal 2 3 2 9" xfId="92" xr:uid="{00000000-0005-0000-0000-00005C000000}"/>
    <cellStyle name="Normal 2 3 2 9 2" xfId="259" xr:uid="{EBA3A439-7BE0-492A-BC15-D8B64B28EE49}"/>
    <cellStyle name="Normal 2 3 3" xfId="93" xr:uid="{00000000-0005-0000-0000-00005D000000}"/>
    <cellStyle name="Normal 2 3 3 2" xfId="260" xr:uid="{5528C613-4124-4C90-BF43-77E5EC04DE09}"/>
    <cellStyle name="Normal 2 3 4" xfId="94" xr:uid="{00000000-0005-0000-0000-00005E000000}"/>
    <cellStyle name="Normal 2 3 4 2" xfId="261" xr:uid="{1037FD7F-E992-4543-97FA-FA987BB73B81}"/>
    <cellStyle name="Normal 2 3 5" xfId="95" xr:uid="{00000000-0005-0000-0000-00005F000000}"/>
    <cellStyle name="Normal 2 3 5 2" xfId="262" xr:uid="{4211F557-42B3-4826-9518-B05F9D3E5729}"/>
    <cellStyle name="Normal 2 3 6" xfId="96" xr:uid="{00000000-0005-0000-0000-000060000000}"/>
    <cellStyle name="Normal 2 3 6 2" xfId="263" xr:uid="{A487F6B4-C4BC-4512-8ECC-127441E2C713}"/>
    <cellStyle name="Normal 2 3 7" xfId="97" xr:uid="{00000000-0005-0000-0000-000061000000}"/>
    <cellStyle name="Normal 2 3 7 2" xfId="264" xr:uid="{C834A1B1-3FEE-496D-B116-946963ABFAE1}"/>
    <cellStyle name="Normal 2 3 8" xfId="98" xr:uid="{00000000-0005-0000-0000-000062000000}"/>
    <cellStyle name="Normal 2 3 8 2" xfId="265" xr:uid="{C053B739-9595-47BD-9E39-645D18357E46}"/>
    <cellStyle name="Normal 2 3 9" xfId="99" xr:uid="{00000000-0005-0000-0000-000063000000}"/>
    <cellStyle name="Normal 2 3 9 2" xfId="266" xr:uid="{128A548A-D772-4AF5-AAE1-45B9B898E8C1}"/>
    <cellStyle name="Normal 2 4" xfId="100" xr:uid="{00000000-0005-0000-0000-000064000000}"/>
    <cellStyle name="Normal 2 4 2" xfId="267" xr:uid="{6F84339A-0399-4046-A182-6510A510CA3D}"/>
    <cellStyle name="Normal 2 5" xfId="101" xr:uid="{00000000-0005-0000-0000-000065000000}"/>
    <cellStyle name="Normal 2 5 2" xfId="268" xr:uid="{B28DADAA-D2FC-4033-8782-2F6FBBA55D95}"/>
    <cellStyle name="Normal 2 6" xfId="102" xr:uid="{00000000-0005-0000-0000-000066000000}"/>
    <cellStyle name="Normal 2 6 2" xfId="269" xr:uid="{7343B3DC-C4E9-4907-8B99-7D6DC0237B5B}"/>
    <cellStyle name="Normal 2 7" xfId="103" xr:uid="{00000000-0005-0000-0000-000067000000}"/>
    <cellStyle name="Normal 2 7 2" xfId="270" xr:uid="{CF31C2F0-6EF0-49C3-99E5-76777F53E323}"/>
    <cellStyle name="Normal 2 8" xfId="104" xr:uid="{00000000-0005-0000-0000-000068000000}"/>
    <cellStyle name="Normal 2 8 2" xfId="271" xr:uid="{55600A19-1EC1-4B52-A16F-F77C66E7E04C}"/>
    <cellStyle name="Normal 2 9" xfId="105" xr:uid="{00000000-0005-0000-0000-000069000000}"/>
    <cellStyle name="Normal 2 9 2" xfId="272" xr:uid="{8717757B-BFC7-4763-8221-3B284A7680E5}"/>
    <cellStyle name="Normal 2_7 Offending Histories tables" xfId="106" xr:uid="{00000000-0005-0000-0000-00006A000000}"/>
    <cellStyle name="Normal 2_FTE tables 3" xfId="273" xr:uid="{019FDBDD-22F7-408F-A762-4542FD9DA64A}"/>
    <cellStyle name="Normal 3" xfId="107" xr:uid="{00000000-0005-0000-0000-00006D000000}"/>
    <cellStyle name="Normal 3 10" xfId="108" xr:uid="{00000000-0005-0000-0000-00006E000000}"/>
    <cellStyle name="Normal 3 10 2" xfId="275" xr:uid="{E2031FB4-25B6-41F2-8E64-3C9A7B6FED14}"/>
    <cellStyle name="Normal 3 11" xfId="109" xr:uid="{00000000-0005-0000-0000-00006F000000}"/>
    <cellStyle name="Normal 3 11 2" xfId="276" xr:uid="{1ADC2C23-D91F-473A-8E1E-2D8F2E31C9FE}"/>
    <cellStyle name="Normal 3 12" xfId="274" xr:uid="{DCBDA5C3-626B-4E6C-8F21-96F6011D9578}"/>
    <cellStyle name="Normal 3 13" xfId="332" xr:uid="{D3147B17-1899-44A1-80CE-727CC3A62D3C}"/>
    <cellStyle name="Normal 3 2" xfId="110" xr:uid="{00000000-0005-0000-0000-000070000000}"/>
    <cellStyle name="Normal 3 2 10" xfId="111" xr:uid="{00000000-0005-0000-0000-000071000000}"/>
    <cellStyle name="Normal 3 2 10 2" xfId="278" xr:uid="{E2414F3C-B655-4856-856A-BF0AE195286B}"/>
    <cellStyle name="Normal 3 2 11" xfId="277" xr:uid="{C392A9A2-BB84-436D-B736-0167BF7A2270}"/>
    <cellStyle name="Normal 3 2 2" xfId="112" xr:uid="{00000000-0005-0000-0000-000072000000}"/>
    <cellStyle name="Normal 3 2 2 10" xfId="113" xr:uid="{00000000-0005-0000-0000-000073000000}"/>
    <cellStyle name="Normal 3 2 2 10 2" xfId="280" xr:uid="{936E2CE0-74FD-4AFD-8E3F-0BF81B789B9C}"/>
    <cellStyle name="Normal 3 2 2 11" xfId="279" xr:uid="{191798E3-58EE-4D23-B71C-37D7C9B15D55}"/>
    <cellStyle name="Normal 3 2 2 2" xfId="114" xr:uid="{00000000-0005-0000-0000-000074000000}"/>
    <cellStyle name="Normal 3 2 2 2 2" xfId="281" xr:uid="{0A4660EE-9017-4AE9-8B82-25F382B58CAD}"/>
    <cellStyle name="Normal 3 2 2 3" xfId="115" xr:uid="{00000000-0005-0000-0000-000075000000}"/>
    <cellStyle name="Normal 3 2 2 3 2" xfId="282" xr:uid="{9728A3E5-4E70-4C88-BBAC-449622AA8AE6}"/>
    <cellStyle name="Normal 3 2 2 4" xfId="116" xr:uid="{00000000-0005-0000-0000-000076000000}"/>
    <cellStyle name="Normal 3 2 2 4 2" xfId="283" xr:uid="{3D854148-12E7-4A4A-9A2E-63B001B1E09E}"/>
    <cellStyle name="Normal 3 2 2 5" xfId="117" xr:uid="{00000000-0005-0000-0000-000077000000}"/>
    <cellStyle name="Normal 3 2 2 5 2" xfId="284" xr:uid="{E2E66906-2AD2-4FA6-8F9D-CCF30F79ED71}"/>
    <cellStyle name="Normal 3 2 2 6" xfId="118" xr:uid="{00000000-0005-0000-0000-000078000000}"/>
    <cellStyle name="Normal 3 2 2 6 2" xfId="285" xr:uid="{3AEE6F77-C534-4F6F-B995-CB17BE4BE63C}"/>
    <cellStyle name="Normal 3 2 2 7" xfId="119" xr:uid="{00000000-0005-0000-0000-000079000000}"/>
    <cellStyle name="Normal 3 2 2 7 2" xfId="286" xr:uid="{4EE68994-4D1F-4593-9DAF-09EF8566D579}"/>
    <cellStyle name="Normal 3 2 2 8" xfId="120" xr:uid="{00000000-0005-0000-0000-00007A000000}"/>
    <cellStyle name="Normal 3 2 2 8 2" xfId="287" xr:uid="{DA6F1AA8-61ED-4E96-8136-8B084AD5B31C}"/>
    <cellStyle name="Normal 3 2 2 9" xfId="121" xr:uid="{00000000-0005-0000-0000-00007B000000}"/>
    <cellStyle name="Normal 3 2 2 9 2" xfId="288" xr:uid="{F4175552-7A70-44A4-8147-595F5E533393}"/>
    <cellStyle name="Normal 3 2 3" xfId="122" xr:uid="{00000000-0005-0000-0000-00007C000000}"/>
    <cellStyle name="Normal 3 2 3 2" xfId="289" xr:uid="{3958ED39-ABBB-4802-83B3-989B3E404CC6}"/>
    <cellStyle name="Normal 3 2 4" xfId="123" xr:uid="{00000000-0005-0000-0000-00007D000000}"/>
    <cellStyle name="Normal 3 2 4 2" xfId="290" xr:uid="{8C67F1F7-97EB-426C-B2A4-A4CBF9906AFB}"/>
    <cellStyle name="Normal 3 2 5" xfId="124" xr:uid="{00000000-0005-0000-0000-00007E000000}"/>
    <cellStyle name="Normal 3 2 5 2" xfId="291" xr:uid="{F9C328CB-452B-43BA-8286-CDD51DB252A1}"/>
    <cellStyle name="Normal 3 2 6" xfId="125" xr:uid="{00000000-0005-0000-0000-00007F000000}"/>
    <cellStyle name="Normal 3 2 6 2" xfId="292" xr:uid="{7D6808FD-F767-4C82-9062-210446F05D41}"/>
    <cellStyle name="Normal 3 2 7" xfId="126" xr:uid="{00000000-0005-0000-0000-000080000000}"/>
    <cellStyle name="Normal 3 2 7 2" xfId="293" xr:uid="{AC646933-F11B-47F8-A987-08F3E173CD9F}"/>
    <cellStyle name="Normal 3 2 8" xfId="127" xr:uid="{00000000-0005-0000-0000-000081000000}"/>
    <cellStyle name="Normal 3 2 8 2" xfId="294" xr:uid="{D554E6D4-97CA-4314-9E78-96BD9B2256DD}"/>
    <cellStyle name="Normal 3 2 9" xfId="128" xr:uid="{00000000-0005-0000-0000-000082000000}"/>
    <cellStyle name="Normal 3 2 9 2" xfId="295" xr:uid="{143CF436-C330-4829-A71B-721B63E724F9}"/>
    <cellStyle name="Normal 3 2_7 Offending Histories tables" xfId="129" xr:uid="{00000000-0005-0000-0000-000083000000}"/>
    <cellStyle name="Normal 3 3" xfId="130" xr:uid="{00000000-0005-0000-0000-000084000000}"/>
    <cellStyle name="Normal 3 3 2" xfId="296" xr:uid="{BA4C6C27-C536-4401-A672-AC91A89A17BB}"/>
    <cellStyle name="Normal 3 4" xfId="131" xr:uid="{00000000-0005-0000-0000-000085000000}"/>
    <cellStyle name="Normal 3 4 2" xfId="297" xr:uid="{7EF0CFE4-00CA-4193-930B-CFC9B4F114A3}"/>
    <cellStyle name="Normal 3 5" xfId="132" xr:uid="{00000000-0005-0000-0000-000086000000}"/>
    <cellStyle name="Normal 3 5 2" xfId="298" xr:uid="{A14A5A5C-3B28-49DF-A47E-3D2BE45AF2F4}"/>
    <cellStyle name="Normal 3 6" xfId="133" xr:uid="{00000000-0005-0000-0000-000087000000}"/>
    <cellStyle name="Normal 3 6 2" xfId="299" xr:uid="{34C25638-ADF4-4C58-8B4F-9E61F352CA14}"/>
    <cellStyle name="Normal 3 7" xfId="134" xr:uid="{00000000-0005-0000-0000-000088000000}"/>
    <cellStyle name="Normal 3 7 2" xfId="300" xr:uid="{2C74B44D-4E29-48F5-84B8-B281D42EA245}"/>
    <cellStyle name="Normal 3 8" xfId="135" xr:uid="{00000000-0005-0000-0000-000089000000}"/>
    <cellStyle name="Normal 3 8 2" xfId="301" xr:uid="{5EF321A7-0A27-4320-8666-D65628CA6B22}"/>
    <cellStyle name="Normal 3 9" xfId="136" xr:uid="{00000000-0005-0000-0000-00008A000000}"/>
    <cellStyle name="Normal 3 9 2" xfId="302" xr:uid="{841E94E9-EFFE-4766-8885-81CA78B1D5BF}"/>
    <cellStyle name="Normal 4" xfId="137" xr:uid="{00000000-0005-0000-0000-00008B000000}"/>
    <cellStyle name="Normal 4 10" xfId="138" xr:uid="{00000000-0005-0000-0000-00008C000000}"/>
    <cellStyle name="Normal 4 10 2" xfId="304" xr:uid="{7BD9E66E-7912-424E-AC44-8A915B19AA0B}"/>
    <cellStyle name="Normal 4 11" xfId="139" xr:uid="{00000000-0005-0000-0000-00008D000000}"/>
    <cellStyle name="Normal 4 11 2" xfId="305" xr:uid="{C9A75EFC-586A-44C1-A7D5-ED93C67360C3}"/>
    <cellStyle name="Normal 4 12" xfId="303" xr:uid="{225A12FC-BB64-4AF3-BE79-59411DEE8A7B}"/>
    <cellStyle name="Normal 4 2" xfId="140" xr:uid="{00000000-0005-0000-0000-00008E000000}"/>
    <cellStyle name="Normal 4 2 2" xfId="306" xr:uid="{E6DD639E-F895-42C9-BC0C-5163B208043E}"/>
    <cellStyle name="Normal 4 3" xfId="141" xr:uid="{00000000-0005-0000-0000-00008F000000}"/>
    <cellStyle name="Normal 4 3 2" xfId="307" xr:uid="{1C34CE3C-21B0-457B-8466-FAFFFCEACE72}"/>
    <cellStyle name="Normal 4 4" xfId="142" xr:uid="{00000000-0005-0000-0000-000090000000}"/>
    <cellStyle name="Normal 4 4 2" xfId="308" xr:uid="{5D81D076-F867-49AF-B8D2-A15D03098B44}"/>
    <cellStyle name="Normal 4 5" xfId="143" xr:uid="{00000000-0005-0000-0000-000091000000}"/>
    <cellStyle name="Normal 4 5 2" xfId="309" xr:uid="{1898E002-F9D6-4DC5-AEA9-4977A8876ACE}"/>
    <cellStyle name="Normal 4 6" xfId="144" xr:uid="{00000000-0005-0000-0000-000092000000}"/>
    <cellStyle name="Normal 4 6 2" xfId="310" xr:uid="{C6D94516-2586-4D4D-B60E-EE38517BB582}"/>
    <cellStyle name="Normal 4 7" xfId="145" xr:uid="{00000000-0005-0000-0000-000093000000}"/>
    <cellStyle name="Normal 4 7 2" xfId="311" xr:uid="{902E15CB-F7CF-4470-A641-F245F1CB83D8}"/>
    <cellStyle name="Normal 4 8" xfId="146" xr:uid="{00000000-0005-0000-0000-000094000000}"/>
    <cellStyle name="Normal 4 8 2" xfId="312" xr:uid="{046F1540-88E9-49E1-9BF8-66910EC34BE3}"/>
    <cellStyle name="Normal 4 9" xfId="147" xr:uid="{00000000-0005-0000-0000-000095000000}"/>
    <cellStyle name="Normal 4 9 2" xfId="313" xr:uid="{B07CCDF6-F212-4FA5-A39E-DEA6ECF73757}"/>
    <cellStyle name="Normal 5" xfId="148" xr:uid="{00000000-0005-0000-0000-000096000000}"/>
    <cellStyle name="Normal 5 2" xfId="149" xr:uid="{00000000-0005-0000-0000-000097000000}"/>
    <cellStyle name="Normal 5 2 2" xfId="315" xr:uid="{90FFB39D-265E-4060-9F1A-E23A9AB7CD26}"/>
    <cellStyle name="Normal 5 3" xfId="314" xr:uid="{840FB7E9-B54A-4D42-83C5-29884CDA1048}"/>
    <cellStyle name="Normal 6" xfId="150" xr:uid="{00000000-0005-0000-0000-000098000000}"/>
    <cellStyle name="Normal 6 2" xfId="151" xr:uid="{00000000-0005-0000-0000-000099000000}"/>
    <cellStyle name="Normal 6 2 2" xfId="317" xr:uid="{D2C5E739-F84C-45E6-9D36-722CF96ADBA3}"/>
    <cellStyle name="Normal 6 3" xfId="316" xr:uid="{C4DEA00B-EBF3-4871-8184-F8C3A642F7B7}"/>
    <cellStyle name="Normal 7" xfId="152" xr:uid="{00000000-0005-0000-0000-00009A000000}"/>
    <cellStyle name="Normal 7 2" xfId="153" xr:uid="{00000000-0005-0000-0000-00009B000000}"/>
    <cellStyle name="Normal 7 2 2" xfId="319" xr:uid="{7DE406AD-BD00-4DF4-B213-4CAB313A0B3A}"/>
    <cellStyle name="Normal 7 3" xfId="318" xr:uid="{7DB7B135-758D-4717-AD06-CB6E6FB0D1F5}"/>
    <cellStyle name="Normal 8" xfId="154" xr:uid="{00000000-0005-0000-0000-00009C000000}"/>
    <cellStyle name="Normal 8 2" xfId="155" xr:uid="{00000000-0005-0000-0000-00009D000000}"/>
    <cellStyle name="Normal 8 2 2" xfId="321" xr:uid="{AEC2AAA7-CC35-417E-BAA0-F2B75BDD1BDF}"/>
    <cellStyle name="Normal 8 3" xfId="320" xr:uid="{C31613DE-53CD-465B-8322-20F6576B2808}"/>
    <cellStyle name="Normal 9" xfId="156" xr:uid="{00000000-0005-0000-0000-00009E000000}"/>
    <cellStyle name="Normal 9 2" xfId="157" xr:uid="{00000000-0005-0000-0000-00009F000000}"/>
    <cellStyle name="Normal 9 2 2" xfId="323" xr:uid="{DA8C6DB0-B21B-46CA-A63F-5AA8B174C7D3}"/>
    <cellStyle name="Normal 9 3" xfId="322" xr:uid="{6E69BE6F-A7E0-435E-9259-FD9B6F82AB2D}"/>
    <cellStyle name="Normal_FTE tables" xfId="158" xr:uid="{00000000-0005-0000-0000-0000A0000000}"/>
    <cellStyle name="Normal_offending-histories-tables-1211(1)" xfId="324" xr:uid="{38276A2B-3B92-46E6-ABE9-31EC8293C857}"/>
    <cellStyle name="Normal_Quarterly FTE tables combined" xfId="159" xr:uid="{00000000-0005-0000-0000-0000A1000000}"/>
    <cellStyle name="Note 2" xfId="160" xr:uid="{00000000-0005-0000-0000-0000A2000000}"/>
    <cellStyle name="Note 3" xfId="182" xr:uid="{BA0DF7E2-9174-4352-B71F-4D2C5F8137F0}"/>
    <cellStyle name="Output 2" xfId="161" xr:uid="{00000000-0005-0000-0000-0000A3000000}"/>
    <cellStyle name="Output 3" xfId="177" xr:uid="{060D88A2-C878-4D92-9559-D963AD7CB264}"/>
    <cellStyle name="Percent" xfId="162" builtinId="5"/>
    <cellStyle name="Refdb standard" xfId="163" xr:uid="{00000000-0005-0000-0000-0000A5000000}"/>
    <cellStyle name="Refdb standard 2" xfId="325" xr:uid="{2BDCA691-51D1-4D49-A5AA-9D53A9FADA72}"/>
    <cellStyle name="Title 2" xfId="164" xr:uid="{00000000-0005-0000-0000-0000A6000000}"/>
    <cellStyle name="Title 3" xfId="168" xr:uid="{F10BDF95-4C32-4FA8-A142-2EF855D45F29}"/>
    <cellStyle name="Total 2" xfId="165" xr:uid="{00000000-0005-0000-0000-0000A7000000}"/>
    <cellStyle name="Total 3" xfId="184" xr:uid="{F3202EC2-95F6-4F13-9B15-C8DBDD25E910}"/>
    <cellStyle name="Warning Text 2" xfId="166" xr:uid="{00000000-0005-0000-0000-0000A8000000}"/>
    <cellStyle name="Warning Text 3" xfId="181" xr:uid="{98308E4A-D2F1-4B4B-9574-37E34446301E}"/>
  </cellStyles>
  <dxfs count="172">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bottom" textRotation="0" wrapText="0" indent="0" justifyLastLine="0" shrinkToFit="0" readingOrder="0"/>
      <protection locked="1" hidden="0"/>
    </dxf>
    <dxf>
      <font>
        <strike val="0"/>
        <outline val="0"/>
        <shadow val="0"/>
        <u val="none"/>
        <color auto="1"/>
        <name val="Arial"/>
        <family val="2"/>
        <scheme val="none"/>
      </font>
    </dxf>
    <dxf>
      <border outline="0">
        <top style="thin">
          <color indexed="64"/>
        </top>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bottom" textRotation="0" wrapText="0"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numFmt numFmtId="3" formatCode="#,##0"/>
      <alignment horizontal="right" textRotation="0" indent="0" justifyLastLine="0" shrinkToFit="0" readingOrder="0"/>
    </dxf>
    <dxf>
      <font>
        <strike val="0"/>
        <outline val="0"/>
        <shadow val="0"/>
        <u val="none"/>
        <vertAlign val="baseline"/>
        <sz val="10"/>
        <color auto="1"/>
        <name val="Arial"/>
        <family val="2"/>
        <scheme val="none"/>
      </font>
    </dxf>
    <dxf>
      <border outline="0">
        <top style="thin">
          <color indexed="64"/>
        </top>
      </border>
    </dxf>
    <dxf>
      <font>
        <strike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color auto="1"/>
        <name val="Arial"/>
        <family val="2"/>
        <scheme val="none"/>
      </font>
      <alignment horizontal="right" textRotation="0" indent="0" justifyLastLine="0" shrinkToFit="0" readingOrder="0"/>
    </dxf>
    <dxf>
      <font>
        <strike val="0"/>
        <outline val="0"/>
        <shadow val="0"/>
        <u val="none"/>
        <vertAlign val="baseline"/>
        <color auto="1"/>
        <name val="Arial"/>
        <family val="2"/>
        <scheme val="none"/>
      </font>
      <alignment horizontal="right" textRotation="0" indent="0" justifyLastLine="0" shrinkToFit="0" readingOrder="0"/>
    </dxf>
    <dxf>
      <font>
        <strike val="0"/>
        <outline val="0"/>
        <shadow val="0"/>
        <u val="none"/>
        <vertAlign val="baseline"/>
        <color auto="1"/>
        <name val="Arial"/>
        <family val="2"/>
        <scheme val="none"/>
      </font>
      <alignment horizontal="right"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1" indent="0" justifyLastLine="0" shrinkToFit="0" readingOrder="0"/>
    </dxf>
    <dxf>
      <border outline="0">
        <top style="thin">
          <color indexed="64"/>
        </top>
        <bottom style="thin">
          <color indexed="64"/>
        </bottom>
      </border>
    </dxf>
    <dxf>
      <font>
        <strike val="0"/>
        <outline val="0"/>
        <shadow val="0"/>
        <u val="none"/>
        <vertAlign val="baseline"/>
        <color auto="1"/>
        <name val="Arial"/>
        <family val="2"/>
        <scheme val="none"/>
      </font>
    </dxf>
    <dxf>
      <border>
        <bottom style="thin">
          <color indexed="64"/>
        </bottom>
      </border>
    </dxf>
    <dxf>
      <font>
        <b/>
        <i val="0"/>
        <strike val="0"/>
        <condense val="0"/>
        <extend val="0"/>
        <outline val="0"/>
        <shadow val="0"/>
        <u val="none"/>
        <vertAlign val="baseline"/>
        <sz val="10"/>
        <color auto="1"/>
        <name val="Arial"/>
        <family val="2"/>
        <scheme val="none"/>
      </font>
      <alignment horizontal="center"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4" formatCode="0.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ttom style="thin">
          <color indexed="64"/>
        </bottom>
      </border>
    </dxf>
    <dxf>
      <font>
        <strike val="0"/>
        <outline val="0"/>
        <shadow val="0"/>
        <vertAlign val="baseline"/>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30" formatCode="@"/>
      <fill>
        <patternFill patternType="none">
          <fgColor indexed="64"/>
          <bgColor indexed="65"/>
        </patternFill>
      </fill>
      <alignment horizontal="right" vertical="bottom" textRotation="0" wrapText="0" indent="0" justifyLastLine="0" shrinkToFit="0" readingOrder="0"/>
    </dxf>
    <dxf>
      <border>
        <bottom style="thin">
          <color indexed="64"/>
        </bottom>
      </border>
    </dxf>
    <dxf>
      <font>
        <b/>
        <i val="0"/>
        <strike val="0"/>
        <condense val="0"/>
        <extend val="0"/>
        <outline val="0"/>
        <shadow val="0"/>
        <u val="none"/>
        <vertAlign val="baseline"/>
        <sz val="10"/>
        <color auto="1"/>
        <name val="Arial"/>
        <family val="2"/>
        <scheme val="none"/>
      </font>
      <numFmt numFmtId="30" formatCode="@"/>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border diagonalUp="0" diagonalDown="0" outline="0">
        <left/>
        <right/>
        <top/>
        <bottom/>
      </border>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auto="1"/>
        <name val="Arial"/>
        <family val="2"/>
        <scheme val="none"/>
      </font>
      <alignment horizontal="left" vertical="bottom"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30" formatCode="@"/>
    </dxf>
    <dxf>
      <border outline="0">
        <bottom style="thin">
          <color indexed="64"/>
        </bottom>
      </border>
    </dxf>
    <dxf>
      <font>
        <b/>
        <i val="0"/>
        <strike val="0"/>
        <condense val="0"/>
        <extend val="0"/>
        <outline val="0"/>
        <shadow val="0"/>
        <u val="none"/>
        <vertAlign val="baseline"/>
        <sz val="10"/>
        <color auto="1"/>
        <name val="Arial"/>
        <family val="2"/>
        <scheme val="none"/>
      </font>
      <numFmt numFmtId="30" formatCode="@"/>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5" formatCode="_-* #,##0_-;\-* #,##0_-;_-* &quot;-&quot;??_-;_-@_-"/>
      <fill>
        <patternFill patternType="none">
          <fgColor indexed="64"/>
          <bgColor indexed="65"/>
        </patternFill>
      </fill>
      <alignment horizontal="right" vertical="bottom" textRotation="0" wrapText="0"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bottom" textRotation="0" wrapText="0" indent="0" justifyLastLine="0" shrinkToFit="0" readingOrder="0"/>
    </dxf>
    <dxf>
      <border>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0"/>
        <color rgb="FF000000"/>
        <name val="Arial"/>
        <family val="2"/>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dxf>
    <dxf>
      <font>
        <b/>
        <i val="0"/>
        <strike val="0"/>
        <condense val="0"/>
        <extend val="0"/>
        <outline val="0"/>
        <shadow val="0"/>
        <u val="none"/>
        <vertAlign val="baseline"/>
        <sz val="12"/>
        <color auto="1"/>
        <name val="Arial"/>
        <family val="2"/>
        <scheme val="none"/>
      </font>
    </dxf>
  </dxfs>
  <tableStyles count="0" defaultTableStyle="TableStyleMedium9" defaultPivotStyle="PivotStyleLight16"/>
  <colors>
    <mruColors>
      <color rgb="FFFF0000"/>
      <color rgb="FFFFE4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DFA05F2-A341-44C7-8355-344AEC6555F8}" name="Notes" displayName="Notes" ref="A3:B18" totalsRowShown="0" headerRowDxfId="171">
  <autoFilter ref="A3:B18" xr:uid="{05608D2E-2520-43DE-A142-731CF128D676}">
    <filterColumn colId="0" hiddenButton="1"/>
    <filterColumn colId="1" hiddenButton="1"/>
  </autoFilter>
  <tableColumns count="2">
    <tableColumn id="1" xr3:uid="{96002698-B0AA-49F9-82D8-CDACB3EF2F55}" name="Note Number" dataDxfId="170"/>
    <tableColumn id="2" xr3:uid="{F06C7CEA-765B-4BA4-A0E2-71B72A16C062}" name="Note text" dataDxfId="169" dataCellStyle="Normal 2 2 12"/>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8435CE55-ACBF-4B0B-A348-3BAD8BAA5E4C}" name="FTEs_LAs_Rates" displayName="FTEs_LAs_Rates" ref="B4:M192" totalsRowShown="0" headerRowDxfId="15" dataDxfId="13" headerRowBorderDxfId="14" tableBorderDxfId="12" headerRowCellStyle="Normal 2" dataCellStyle="Normal 2">
  <autoFilter ref="B4:M192" xr:uid="{5A6FF41A-9F7A-4766-BE8E-46D67D249E8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49D9C103-6FC3-4BEE-BB2D-F77BF972FFBF}" name="Local Authority/Region" dataDxfId="11"/>
    <tableColumn id="2" xr3:uid="{B6B3FE41-1612-41E2-B696-DB4EAB87F92D}" name="2013" dataDxfId="10" dataCellStyle="Normal 2"/>
    <tableColumn id="3" xr3:uid="{0AFAA2C1-CCC7-4325-9B70-80AE2425FD4C}" name="2014" dataDxfId="9" dataCellStyle="Normal 2"/>
    <tableColumn id="4" xr3:uid="{00B1785B-889B-420D-AFC1-F8D572E6CADB}" name="2015" dataDxfId="8" dataCellStyle="Normal 2"/>
    <tableColumn id="5" xr3:uid="{967A60E8-34B0-4A5A-9C14-F0CBB3B5C496}" name="2016" dataDxfId="7" dataCellStyle="Normal 2"/>
    <tableColumn id="6" xr3:uid="{F06676C0-FB26-427E-B3B1-CBEA4C5E2CCB}" name="2017" dataDxfId="6" dataCellStyle="Normal 2"/>
    <tableColumn id="7" xr3:uid="{6004BA9E-2BEE-4636-8214-B731D54F4E43}" name="2018" dataDxfId="5" dataCellStyle="Normal 2"/>
    <tableColumn id="8" xr3:uid="{F8F86320-6052-45DC-8578-F554AE42D103}" name="2019" dataDxfId="4" dataCellStyle="Normal 2"/>
    <tableColumn id="9" xr3:uid="{DEFFC5A2-BD8F-45AC-B4E7-6A9F45CFE384}" name="2020" dataDxfId="3" dataCellStyle="Normal 2"/>
    <tableColumn id="10" xr3:uid="{7E13B439-31D8-4A38-959E-AA6CDBE3D336}" name="2021" dataDxfId="2" dataCellStyle="Normal 2"/>
    <tableColumn id="11" xr3:uid="{837C4491-80D2-44D9-B03C-D6806F7835B7}" name="2022" dataDxfId="1" dataCellStyle="Normal 2"/>
    <tableColumn id="12" xr3:uid="{31CF13B7-0D54-42E3-89E7-27012F36D420}" name="2023" dataDxfId="0" dataCellStyle="Normal 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F248797-308F-4B15-894E-F93A48D675D0}" name="FTEs7" displayName="FTEs7" ref="A3:O4" totalsRowShown="0" headerRowDxfId="168" dataDxfId="166" headerRowBorderDxfId="167" dataCellStyle="Percent">
  <tableColumns count="15">
    <tableColumn id="1" xr3:uid="{A2F03DE6-4C34-4A4A-A242-52B1F18BD683}" name="Number of children" dataDxfId="165"/>
    <tableColumn id="2" xr3:uid="{635F482B-02A3-4EF7-B6B4-B86A55D70143}" name="2013" dataDxfId="164" dataCellStyle="Comma"/>
    <tableColumn id="3" xr3:uid="{CD1F8203-2741-4C3A-ACCC-3B80FF1E6D1A}" name="2014" dataDxfId="163" dataCellStyle="Comma"/>
    <tableColumn id="4" xr3:uid="{CC59AA34-8279-4980-B159-49EAE2E6304E}" name="2015" dataDxfId="162" dataCellStyle="Comma"/>
    <tableColumn id="5" xr3:uid="{5A488FC5-CBB4-4144-BE12-7BEBD889E5BD}" name="2016" dataDxfId="161" dataCellStyle="Comma"/>
    <tableColumn id="6" xr3:uid="{F81412B2-DDAC-4B0D-8241-559AE0F4030E}" name="2017" dataDxfId="160" dataCellStyle="Comma"/>
    <tableColumn id="7" xr3:uid="{9613E549-192D-4338-AA1C-6A6C7674135E}" name="2018" dataDxfId="159" dataCellStyle="Comma"/>
    <tableColumn id="8" xr3:uid="{7255DCB5-FAD7-4A57-A21A-CBD8AAC39E52}" name="2019" dataDxfId="158" dataCellStyle="Comma"/>
    <tableColumn id="9" xr3:uid="{A5AEA9FE-C303-4C3E-B7E6-07C7D0AF2837}" name="2020" dataDxfId="157" dataCellStyle="Comma"/>
    <tableColumn id="10" xr3:uid="{85712FFC-E10F-4174-93F8-465F6F8ED163}" name="2021" dataDxfId="156" dataCellStyle="Comma"/>
    <tableColumn id="11" xr3:uid="{537C067A-C6F7-43F3-B306-0934D6E80495}" name="2022" dataDxfId="155" dataCellStyle="Comma"/>
    <tableColumn id="12" xr3:uid="{950F2B4A-1E18-402C-A36D-7F7F996C4F13}" name="2023" dataDxfId="154" dataCellStyle="Comma"/>
    <tableColumn id="13" xr3:uid="{AA3ABFED-CA1B-4630-BFA0-653266F1670D}" name="Percentage change year ending December 2013 to December 2023" dataDxfId="153" dataCellStyle="Percent">
      <calculatedColumnFormula>L4/B4-1</calculatedColumnFormula>
    </tableColumn>
    <tableColumn id="14" xr3:uid="{6CC20AFC-3E98-428D-8D4B-6A6DF2A09287}" name="Percentage change year ending December 2018 to December 2023" dataDxfId="152" dataCellStyle="Percent">
      <calculatedColumnFormula>L4/G4-1</calculatedColumnFormula>
    </tableColumn>
    <tableColumn id="15" xr3:uid="{BE741AEB-7302-4C01-9606-57251A5F7C14}" name="Percentage change year ending December 2022 to December 2023" dataDxfId="151" dataCellStyle="Percent">
      <calculatedColumnFormula>L4/K4-1</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1456DB4-75A8-4F18-8AE3-F42A747FDD5B}" name="FTEs_Sex_Offence9" displayName="FTEs_Sex_Offence9" ref="A3:O47" totalsRowShown="0" headerRowDxfId="150" dataDxfId="148" headerRowBorderDxfId="149" tableBorderDxfId="147" headerRowCellStyle="Normal_FTE tables" dataCellStyle="Percent">
  <tableColumns count="15">
    <tableColumn id="15" xr3:uid="{B7687ABD-933D-4A10-9D74-79AEEB673729}" name="Sex" dataDxfId="146" totalsRowDxfId="145"/>
    <tableColumn id="1" xr3:uid="{E6823AD0-DD07-499F-919D-4017137D9B4A}" name="Year ending December" dataDxfId="144" totalsRowDxfId="143"/>
    <tableColumn id="2" xr3:uid="{67355590-CB2F-4F73-A2F8-C668D16F8170}" name="Violence against the person" dataDxfId="142" totalsRowDxfId="141" dataCellStyle="Percent" totalsRowCellStyle="Percent"/>
    <tableColumn id="3" xr3:uid="{36C60F1C-3220-424B-9E89-3BA9AEA49D44}" name="Sexual offences" dataDxfId="140" totalsRowDxfId="139" dataCellStyle="Percent" totalsRowCellStyle="Percent"/>
    <tableColumn id="4" xr3:uid="{AE2D65CA-CEDA-4BBA-9119-654E29BF9E8F}" name="Robbery" dataDxfId="138" totalsRowDxfId="137" dataCellStyle="Percent" totalsRowCellStyle="Percent"/>
    <tableColumn id="5" xr3:uid="{7E553588-BA26-4A25-864A-2D1DD6E5B2C2}" name="Theft offences" dataDxfId="136" totalsRowDxfId="135" dataCellStyle="Percent" totalsRowCellStyle="Percent"/>
    <tableColumn id="6" xr3:uid="{B93A1942-6956-465B-B749-46F023B31597}" name="Criminal damage and arson" dataDxfId="134" totalsRowDxfId="133" dataCellStyle="Percent" totalsRowCellStyle="Percent"/>
    <tableColumn id="7" xr3:uid="{C45A3C89-A8AF-4C9D-BC25-C4E76246EC09}" name="Drug offences" dataDxfId="132" totalsRowDxfId="131" dataCellStyle="Percent" totalsRowCellStyle="Percent"/>
    <tableColumn id="8" xr3:uid="{3056CD4E-6F87-4103-9FEC-4C8DD422CDF5}" name="Possession of weapons" dataDxfId="130" totalsRowDxfId="129" dataCellStyle="Percent" totalsRowCellStyle="Percent"/>
    <tableColumn id="9" xr3:uid="{0292F5F3-DB72-4F20-B5C9-E781BBDCF9AD}" name="Public order offences" dataDxfId="128" totalsRowDxfId="127" dataCellStyle="Percent" totalsRowCellStyle="Percent"/>
    <tableColumn id="10" xr3:uid="{B876FFCA-F4ED-434E-A61A-96EB751CD246}" name="Miscellaneous crimes against society" dataDxfId="126" totalsRowDxfId="125" dataCellStyle="Percent" totalsRowCellStyle="Percent"/>
    <tableColumn id="11" xr3:uid="{E4ECE1CD-CE14-41F6-9734-1C4819AB0544}" name="Fraud offences" dataDxfId="124" totalsRowDxfId="123" dataCellStyle="Percent" totalsRowCellStyle="Percent"/>
    <tableColumn id="12" xr3:uid="{4C8FA46A-5128-4045-B98C-F5D374290A41}" name="Summary offences excluding motoring" dataDxfId="122" totalsRowDxfId="121" dataCellStyle="Percent" totalsRowCellStyle="Percent"/>
    <tableColumn id="13" xr3:uid="{BF095C44-43FC-41CE-8866-4F03749F7412}" name="Summary motoring offences" dataDxfId="120" totalsRowDxfId="119" dataCellStyle="Percent" totalsRowCellStyle="Percent"/>
    <tableColumn id="14" xr3:uid="{CDEF8FE4-856E-4040-A355-FAB20EDC847B}" name="All offences" dataDxfId="118" totalsRowDxfId="117" dataCellStyle="Percent" totalsRowCellStyle="Percent"/>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FBE42ECC-D9F3-48DD-87A2-C60AA750702A}" name="FTEs_Age_Offence14" displayName="FTEs_Age_Offence14" ref="A3:O80" totalsRowShown="0" headerRowDxfId="116" dataDxfId="114" headerRowBorderDxfId="115" tableBorderDxfId="113" headerRowCellStyle="Normal_FTE tables" dataCellStyle="Normal_FTE tables">
  <tableColumns count="15">
    <tableColumn id="15" xr3:uid="{06769FB4-7571-483D-BF4A-84EFA2AB6DC3}" name="Age" dataDxfId="112"/>
    <tableColumn id="1" xr3:uid="{2138DE8E-1E73-4001-AA9A-298E053C0033}" name="Year ending March" dataDxfId="111"/>
    <tableColumn id="2" xr3:uid="{2EAF728D-AEEB-4D73-B0FD-444B05A7D200}" name="Violence against the person" dataDxfId="110" dataCellStyle="Normal_FTE tables"/>
    <tableColumn id="3" xr3:uid="{5B6ED46A-99FC-4678-B6DF-47934A5FFFBD}" name="Sexual offences" dataDxfId="109" dataCellStyle="Normal_FTE tables"/>
    <tableColumn id="4" xr3:uid="{5F6ABDB7-6217-46D6-8C35-FB2153BEA1AE}" name="Robbery" dataDxfId="108" dataCellStyle="Normal_FTE tables"/>
    <tableColumn id="5" xr3:uid="{51FD3AE5-12A0-4A39-9BAD-FE0AC50C7516}" name="Theft offences" dataDxfId="107" dataCellStyle="Normal_FTE tables"/>
    <tableColumn id="6" xr3:uid="{D2FD647B-AAA5-4C2C-8A5F-72A1EDAEBCD6}" name="Criminal damage and arson" dataDxfId="106" dataCellStyle="Normal_FTE tables"/>
    <tableColumn id="7" xr3:uid="{157E0609-F555-44D6-92F0-0B7E92A7DDD3}" name="Drug offences" dataDxfId="105" dataCellStyle="Normal_FTE tables"/>
    <tableColumn id="8" xr3:uid="{FAF302A5-DF64-4DD3-8396-749947D218EA}" name="Possession of weapons" dataDxfId="104" dataCellStyle="Normal_FTE tables"/>
    <tableColumn id="9" xr3:uid="{512854A9-8270-461C-B0CE-D3E260732CBC}" name="Public order offences" dataDxfId="103" dataCellStyle="Normal_FTE tables"/>
    <tableColumn id="10" xr3:uid="{056B56C9-8806-4C54-BDEF-25C81B8539C8}" name="Miscellaneous crimes against society" dataDxfId="102" dataCellStyle="Normal_FTE tables"/>
    <tableColumn id="11" xr3:uid="{C34EED76-D206-49A1-A103-C145E64286D8}" name="Fraud offences" dataDxfId="101" dataCellStyle="Normal_FTE tables"/>
    <tableColumn id="12" xr3:uid="{71882EB2-708B-4F52-A1C0-B91972CAC906}" name="Summary offences excluding motoring" dataDxfId="100" dataCellStyle="Normal_FTE tables"/>
    <tableColumn id="13" xr3:uid="{0D66B335-4FC0-460A-90F7-ACDAFD9BEBE2}" name="Summary motoring offences" dataDxfId="99" dataCellStyle="Normal_FTE tables"/>
    <tableColumn id="14" xr3:uid="{B5DF179F-F6F3-404C-AC6B-1FA51B8BF6A3}" name="All offences" dataDxfId="98" dataCellStyle="Normal_FTE tables">
      <calculatedColumnFormula>SUM(C4:N4)</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1D8C885-55C5-449F-8590-1488D6090BFE}" name="FTEs_Sex_DisposalType15" displayName="FTEs_Sex_DisposalType15" ref="A5:L49" totalsRowShown="0" headerRowDxfId="97" dataDxfId="95" headerRowBorderDxfId="96" tableBorderDxfId="94" headerRowCellStyle="Normal_FTE tables" dataCellStyle="Percent">
  <tableColumns count="12">
    <tableColumn id="12" xr3:uid="{C9B33726-6792-4D4C-BEFC-BBB683E8F094}" name="Sex" dataDxfId="93"/>
    <tableColumn id="1" xr3:uid="{7BC38333-58C2-4011-AF08-C044AF604BBE}" name="Year ending December" dataDxfId="92"/>
    <tableColumn id="2" xr3:uid="{A5053597-7BDC-472B-BA56-1BAFCEA7CC0E}" name="Youth caution [note 2]" dataDxfId="91" dataCellStyle="Percent"/>
    <tableColumn id="3" xr3:uid="{8CECE961-4AF5-4E11-A452-E5B23045A538}" name="Absolute discharge" dataDxfId="90" dataCellStyle="Percent"/>
    <tableColumn id="4" xr3:uid="{EA6CE503-B2F0-4A06-B953-8555BDDE4896}" name="Conditional discharge" dataDxfId="89" dataCellStyle="Percent"/>
    <tableColumn id="5" xr3:uid="{E5CED06F-F1B1-443E-A23B-722D5F72CA7E}" name="Fine" dataDxfId="88" dataCellStyle="Percent"/>
    <tableColumn id="6" xr3:uid="{5EF0D21E-B37E-4165-AF24-4EFC737CA589}" name="Community sentence" dataDxfId="87" dataCellStyle="Percent"/>
    <tableColumn id="7" xr3:uid="{9066AE85-4BB6-455E-B85E-5B3F30D6487C}" name="Immediate custody" dataDxfId="86" dataCellStyle="Percent"/>
    <tableColumn id="8" xr3:uid="{A64A71D0-2D37-47EE-9688-530964668BFF}" name="Other [note 7]" dataDxfId="85" dataCellStyle="Percent"/>
    <tableColumn id="9" xr3:uid="{714253BB-0851-4552-9DD8-D0FC73F990B9}" name="Total sentences" dataDxfId="84" dataCellStyle="Percent"/>
    <tableColumn id="10" xr3:uid="{B171D13F-38E1-4AD8-AF6F-FF3776CDB98E}" name="FTEs receiving a youth caution (%)" dataDxfId="83" dataCellStyle="Percent"/>
    <tableColumn id="11" xr3:uid="{2148FE31-5A8E-43F3-8C6A-234D018040E6}" name="FTEs receiving a court sentence (%)" dataDxfId="82" dataCellStyle="Percent"/>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13CBC78-B4E8-4C52-A9A0-2D0E8317A573}" name="FTEs_Age_DisposalType16" displayName="FTEs_Age_DisposalType16" ref="A3:F80" totalsRowShown="0" headerRowDxfId="81" dataDxfId="79" headerRowBorderDxfId="80" tableBorderDxfId="78" headerRowCellStyle="Normal_FTE tables">
  <tableColumns count="6">
    <tableColumn id="6" xr3:uid="{B8657315-E5B2-4F35-80AF-9803BDCBFF9D}" name="Age" dataDxfId="77"/>
    <tableColumn id="1" xr3:uid="{8FD5EC6C-ED2F-4CB6-9D92-EAC16302D0D2}" name="Year ending December" dataDxfId="76"/>
    <tableColumn id="2" xr3:uid="{1FF7E965-EE5D-4114-B9ED-8935D4F6CF52}" name="Youth caution [note 2]" dataDxfId="75" dataCellStyle="Normal_FTE tables"/>
    <tableColumn id="3" xr3:uid="{34E9002E-FCA3-487A-A7CD-C26FAF883D4A}" name="Sentence [note 7]" dataDxfId="74" dataCellStyle="Normal_FTE tables"/>
    <tableColumn id="4" xr3:uid="{7335DD3D-8D1C-40F8-BA36-1960F1F50757}" name="Total cautions and sentences" dataDxfId="73" dataCellStyle="Normal_FTE tables">
      <calculatedColumnFormula>SUM(C4:D4)</calculatedColumnFormula>
    </tableColumn>
    <tableColumn id="5" xr3:uid="{011BD971-3AA4-4BBF-A435-93222E34E56E}" name="FTEs receiving a youth caution (%)" dataDxfId="72" dataCellStyle="Normal_FTE tables">
      <calculatedColumnFormula>C4/E4</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F7EED81D-FF97-4B10-B132-5E7C717D00C2}" name="FTEs_Age_Sex17" displayName="FTEs_Age_Sex17" ref="A3:P27" totalsRowShown="0" headerRowDxfId="71" dataDxfId="69" headerRowBorderDxfId="70" tableBorderDxfId="68" dataCellStyle="Percent">
  <tableColumns count="16">
    <tableColumn id="16" xr3:uid="{A3518E44-6D4F-494B-8545-8409502F549F}" name="Number or proportion" dataDxfId="67"/>
    <tableColumn id="1" xr3:uid="{D4267D6A-5131-4369-A394-1F99AB8899DB}" name="Demographic characteristic" dataDxfId="66"/>
    <tableColumn id="2" xr3:uid="{9EFC67DC-45F8-4C3F-B134-4E2FBC45E13C}" name="2013" dataDxfId="65" dataCellStyle="Comma"/>
    <tableColumn id="3" xr3:uid="{B69530F5-C00C-4FC8-9613-F7A2A8AA9C39}" name="2014" dataDxfId="64" dataCellStyle="Comma"/>
    <tableColumn id="4" xr3:uid="{40BC5095-65DB-42C1-802A-8AE4CA881848}" name="2015" dataDxfId="63" dataCellStyle="Comma"/>
    <tableColumn id="5" xr3:uid="{6F25B827-B0AE-4364-A94A-89BB97C7E6E8}" name="2016" dataDxfId="62" dataCellStyle="Comma"/>
    <tableColumn id="6" xr3:uid="{9BC799BB-6B15-4F80-B6CA-98BDDE6A487E}" name="2017" dataDxfId="61" dataCellStyle="Comma"/>
    <tableColumn id="7" xr3:uid="{A56FA205-CD79-4B33-8A42-F1D00C024EBD}" name="2018" dataDxfId="60" dataCellStyle="Comma"/>
    <tableColumn id="8" xr3:uid="{AD84C2A0-066B-44E2-81F3-B61F34180D9D}" name="2019" dataDxfId="59" dataCellStyle="Comma"/>
    <tableColumn id="9" xr3:uid="{16F71ADF-FED6-4898-A685-1D25DEC2B4EC}" name="2020" dataDxfId="58" dataCellStyle="Comma"/>
    <tableColumn id="10" xr3:uid="{86B5158E-26AF-4FB5-8D99-AE1F69A59C62}" name="2021" dataDxfId="57" dataCellStyle="Comma"/>
    <tableColumn id="11" xr3:uid="{5917EFBE-40AC-49E6-A9AE-DD46E21C4DB4}" name="2022" dataDxfId="56" dataCellStyle="Comma"/>
    <tableColumn id="12" xr3:uid="{70246DAE-92A3-4E23-9C3E-7C962FF99AF4}" name="2023" dataDxfId="55" dataCellStyle="Comma"/>
    <tableColumn id="13" xr3:uid="{FB8B70EE-6E12-4026-81D3-1821463E2D8C}" name="% change December 2013 to December 2023" dataDxfId="54" dataCellStyle="Percent">
      <calculatedColumnFormula>(M4-C4)*100</calculatedColumnFormula>
    </tableColumn>
    <tableColumn id="14" xr3:uid="{2F2F73B3-B926-4D78-B363-CF1CD491DDCD}" name="% change December 2018 to December 2023" dataDxfId="53" dataCellStyle="Percent">
      <calculatedColumnFormula>(M4-H4)*100</calculatedColumnFormula>
    </tableColumn>
    <tableColumn id="15" xr3:uid="{A9DE8936-A847-4DA3-9489-3555D9B86EDA}" name="% change December 2022 to December 2023" dataDxfId="52" dataCellStyle="Percent">
      <calculatedColumnFormula>(M4-L4)*100</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CFAA72DF-91AC-4625-949D-FDFD2213089B}" name="FTEs_Ethnicity18" displayName="FTEs_Ethnicity18" ref="A5:P17" totalsRowShown="0" headerRowDxfId="51" dataDxfId="49" headerRowBorderDxfId="50" tableBorderDxfId="48">
  <tableColumns count="16">
    <tableColumn id="17" xr3:uid="{73C73E2B-360E-41ED-B659-EE3B5F86C6DA}" name="Number/Proportion/Age breakdown" dataDxfId="47" dataCellStyle="Normal_FTE tables"/>
    <tableColumn id="1" xr3:uid="{FB50B9BF-FA6D-426D-B362-45BA5FEFF970}" name="Ethnicity" dataDxfId="46" dataCellStyle="Normal_FTE tables"/>
    <tableColumn id="2" xr3:uid="{35C69B1D-6FF4-4323-8AFC-D02EAAE10E56}" name="2013" dataDxfId="45" dataCellStyle="Normal_FTE tables"/>
    <tableColumn id="3" xr3:uid="{14409064-DF24-42ED-AF1C-7F0889F9DED7}" name="2014" dataDxfId="44" dataCellStyle="Normal_FTE tables"/>
    <tableColumn id="4" xr3:uid="{9E46D207-920B-4F74-AA47-449D02224EFE}" name="2015" dataDxfId="43" dataCellStyle="Normal_FTE tables"/>
    <tableColumn id="5" xr3:uid="{93CFC1A1-1B7A-41A4-87B6-B74A924D7460}" name="2016" dataDxfId="42" dataCellStyle="Normal_FTE tables"/>
    <tableColumn id="6" xr3:uid="{1A3EC283-3485-403A-BF8C-9BEF816E6486}" name="2017" dataDxfId="41" dataCellStyle="Normal_FTE tables"/>
    <tableColumn id="7" xr3:uid="{61B93ED9-2182-4C1C-A667-130EEA2F39DF}" name="2018" dataDxfId="40" dataCellStyle="Normal_FTE tables"/>
    <tableColumn id="8" xr3:uid="{C2A60F2F-E675-46EA-8153-5DF0E64188B7}" name="2019" dataDxfId="39" dataCellStyle="Normal_FTE tables"/>
    <tableColumn id="9" xr3:uid="{4FBB66F3-F75E-4FF1-9F95-4816DDB8D7BF}" name="2020" dataDxfId="38" dataCellStyle="Normal_FTE tables"/>
    <tableColumn id="10" xr3:uid="{83B60B24-BE89-447C-9EBD-B9F1091A1E40}" name="2021" dataDxfId="37" dataCellStyle="Normal_FTE tables"/>
    <tableColumn id="11" xr3:uid="{9FCFC41D-F662-4620-B73A-57A1BB13C133}" name="2022" dataDxfId="36" dataCellStyle="Normal_FTE tables"/>
    <tableColumn id="12" xr3:uid="{00F93FBF-0B14-4BA6-B95C-951DACF80145}" name="2023" dataDxfId="35" dataCellStyle="Normal_FTE tables"/>
    <tableColumn id="14" xr3:uid="{27ADBDAD-BE80-4700-9643-FF049DBACA23}" name="% change December 2013 to December 2023" dataDxfId="34">
      <calculatedColumnFormula>SUM(M6/C6)-1</calculatedColumnFormula>
    </tableColumn>
    <tableColumn id="15" xr3:uid="{DAFA7A64-6F66-4596-85DC-DB5618DA83E1}" name="% change December 2018 to December 2023" dataDxfId="33">
      <calculatedColumnFormula>SUM(M6/H6)-1</calculatedColumnFormula>
    </tableColumn>
    <tableColumn id="16" xr3:uid="{9D9D3F31-6F8F-46D0-BC75-AA3AAE0C6983}" name="% change December 2022 to December 2023" dataDxfId="32">
      <calculatedColumnFormula>SUM(M6/L6)-1</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A739FF0-1B9E-4978-9962-F0899D949D56}" name="FTEs_LAs_Nos2" displayName="FTEs_LAs_Nos2" ref="B4:M192" totalsRowShown="0" headerRowDxfId="31" dataDxfId="29" headerRowBorderDxfId="30" tableBorderDxfId="28" headerRowCellStyle="Normal 2 10">
  <tableColumns count="12">
    <tableColumn id="1" xr3:uid="{7DF5D023-9F98-495A-8175-AF542F0D7EF3}" name="Local Authority/Region" dataDxfId="27"/>
    <tableColumn id="2" xr3:uid="{5D96E966-857B-496F-B47D-721494ECD3C3}" name="2013" dataDxfId="26"/>
    <tableColumn id="3" xr3:uid="{A55E062F-282B-441C-AA92-22BDAE50F284}" name="2014" dataDxfId="25"/>
    <tableColumn id="4" xr3:uid="{6FA48509-D180-4F5B-85CD-608DFCBB4B09}" name="2015" dataDxfId="24"/>
    <tableColumn id="5" xr3:uid="{0045FD9D-D7D7-4FA4-8BBD-A16BC7EEF823}" name="2016" dataDxfId="23"/>
    <tableColumn id="6" xr3:uid="{73B55367-6AA7-4FE5-9DFF-A398D9CBE919}" name="2017" dataDxfId="22"/>
    <tableColumn id="7" xr3:uid="{CBA1F149-4F2B-4C23-877F-0B4BAA49C0A1}" name="2018" dataDxfId="21"/>
    <tableColumn id="8" xr3:uid="{40078702-7A58-453D-868A-AA799AA70313}" name="2019" dataDxfId="20"/>
    <tableColumn id="9" xr3:uid="{EF1F6779-E0FC-4543-A183-11EC4F581497}" name="2020" dataDxfId="19"/>
    <tableColumn id="10" xr3:uid="{5EB398E8-6623-4A37-A36C-8C7AF43E95F2}" name="2021" dataDxfId="18"/>
    <tableColumn id="11" xr3:uid="{4D1BBBE4-AE23-4614-8339-655BB91A8FC0}" name="2022" dataDxfId="17"/>
    <tableColumn id="12" xr3:uid="{D7E43C42-9CE5-4116-9633-CF4FFE640ADB}" name="2023" dataDxfId="16"/>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gov.uk/government/statistics/first-time-entrants-fte-into-the-criminal-justice-system-and-offender-histories-year-ending-december-2023" TargetMode="External"/></Relationships>
</file>

<file path=xl/worksheets/_rels/sheet10.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table" Target="../tables/table7.xml"/></Relationships>
</file>

<file path=xl/worksheets/_rels/sheet9.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17"/>
  <sheetViews>
    <sheetView tabSelected="1" zoomScaleNormal="100" workbookViewId="0"/>
  </sheetViews>
  <sheetFormatPr defaultColWidth="11.109375" defaultRowHeight="15" customHeight="1" x14ac:dyDescent="0.2"/>
  <cols>
    <col min="1" max="1" width="13.21875" style="4" customWidth="1"/>
    <col min="2" max="2" width="110.6640625" style="4" customWidth="1"/>
    <col min="3" max="16384" width="11.109375" style="4"/>
  </cols>
  <sheetData>
    <row r="1" spans="1:3" ht="15" customHeight="1" x14ac:dyDescent="0.25">
      <c r="A1" s="3" t="s">
        <v>0</v>
      </c>
    </row>
    <row r="2" spans="1:3" s="5" customFormat="1" ht="15" customHeight="1" x14ac:dyDescent="0.2">
      <c r="A2" s="135" t="s">
        <v>1</v>
      </c>
      <c r="B2" s="135" t="s">
        <v>2</v>
      </c>
    </row>
    <row r="3" spans="1:3" ht="15" customHeight="1" x14ac:dyDescent="0.2">
      <c r="A3" s="142" t="s">
        <v>3</v>
      </c>
      <c r="B3" s="6" t="s">
        <v>4</v>
      </c>
      <c r="C3" s="12"/>
    </row>
    <row r="4" spans="1:3" ht="15" customHeight="1" x14ac:dyDescent="0.2">
      <c r="A4" s="142" t="s">
        <v>5</v>
      </c>
      <c r="B4" s="6" t="s">
        <v>6</v>
      </c>
      <c r="C4" s="12"/>
    </row>
    <row r="5" spans="1:3" ht="15" customHeight="1" x14ac:dyDescent="0.2">
      <c r="A5" s="142" t="s">
        <v>7</v>
      </c>
      <c r="B5" s="6" t="s">
        <v>8</v>
      </c>
      <c r="C5" s="12"/>
    </row>
    <row r="6" spans="1:3" ht="15" customHeight="1" x14ac:dyDescent="0.2">
      <c r="A6" s="142" t="s">
        <v>9</v>
      </c>
      <c r="B6" s="6" t="s">
        <v>10</v>
      </c>
      <c r="C6" s="11"/>
    </row>
    <row r="7" spans="1:3" ht="15" customHeight="1" x14ac:dyDescent="0.2">
      <c r="A7" s="142" t="s">
        <v>11</v>
      </c>
      <c r="B7" s="6" t="s">
        <v>12</v>
      </c>
      <c r="C7" s="11"/>
    </row>
    <row r="8" spans="1:3" ht="15" customHeight="1" x14ac:dyDescent="0.2">
      <c r="A8" s="142" t="s">
        <v>13</v>
      </c>
      <c r="B8" s="6" t="s">
        <v>14</v>
      </c>
      <c r="C8" s="11"/>
    </row>
    <row r="9" spans="1:3" ht="15" customHeight="1" x14ac:dyDescent="0.2">
      <c r="A9" s="142" t="s">
        <v>15</v>
      </c>
      <c r="B9" s="6" t="s">
        <v>324</v>
      </c>
      <c r="C9" s="11"/>
    </row>
    <row r="10" spans="1:3" ht="15" customHeight="1" x14ac:dyDescent="0.2">
      <c r="A10" s="142" t="s">
        <v>16</v>
      </c>
      <c r="B10" s="6" t="s">
        <v>17</v>
      </c>
      <c r="C10" s="11"/>
    </row>
    <row r="11" spans="1:3" ht="15" customHeight="1" x14ac:dyDescent="0.2">
      <c r="A11" s="142" t="s">
        <v>18</v>
      </c>
      <c r="B11" s="6" t="s">
        <v>19</v>
      </c>
      <c r="C11" s="11"/>
    </row>
    <row r="12" spans="1:3" ht="15" customHeight="1" x14ac:dyDescent="0.2">
      <c r="A12" s="7" t="s">
        <v>20</v>
      </c>
      <c r="B12" s="6"/>
      <c r="C12" s="12"/>
    </row>
    <row r="13" spans="1:3" ht="15" customHeight="1" x14ac:dyDescent="0.2">
      <c r="A13" s="164" t="s">
        <v>21</v>
      </c>
      <c r="B13" s="8"/>
      <c r="C13" s="12"/>
    </row>
    <row r="14" spans="1:3" ht="15" customHeight="1" x14ac:dyDescent="0.2">
      <c r="A14" s="4" t="s">
        <v>22</v>
      </c>
      <c r="B14" s="8"/>
    </row>
    <row r="15" spans="1:3" ht="15" customHeight="1" x14ac:dyDescent="0.2">
      <c r="A15" s="15" t="s">
        <v>23</v>
      </c>
      <c r="B15" s="8"/>
    </row>
    <row r="16" spans="1:3" ht="15" customHeight="1" x14ac:dyDescent="0.2">
      <c r="A16" s="9"/>
      <c r="B16" s="8"/>
    </row>
    <row r="17" spans="2:2" ht="15" customHeight="1" x14ac:dyDescent="0.2">
      <c r="B17" s="10"/>
    </row>
  </sheetData>
  <phoneticPr fontId="2" type="noConversion"/>
  <hyperlinks>
    <hyperlink ref="A4" location="'2.2'!A1" display="Table 2.2" xr:uid="{00000000-0004-0000-0000-000001000000}"/>
    <hyperlink ref="A6" location="'2.4'!A1" display="Table 2.4" xr:uid="{00000000-0004-0000-0000-000002000000}"/>
    <hyperlink ref="A7" location="'2.5'!A1" display="Table 2.5" xr:uid="{00000000-0004-0000-0000-000003000000}"/>
    <hyperlink ref="A8" location="'2.6'!A1" display="Table 2.6" xr:uid="{00000000-0004-0000-0000-000004000000}"/>
    <hyperlink ref="A9" location="'2.7'!A1" display="Table 2.7" xr:uid="{00000000-0004-0000-0000-000005000000}"/>
    <hyperlink ref="A5" location="'2.3'!A1" display="Table 2.3" xr:uid="{00000000-0004-0000-0000-000008000000}"/>
    <hyperlink ref="A13" r:id="rId1" xr:uid="{00000000-0004-0000-0000-00000A000000}"/>
    <hyperlink ref="A3" location="'2.1'!A1" display="Table 2.1" xr:uid="{CCA42F5C-7D24-418B-A358-D76F65F953DB}"/>
    <hyperlink ref="A10" location="'2.8'!A1" display="Table 2.8" xr:uid="{AD989588-FF51-4CA2-B5AB-C265AA3DEBB1}"/>
    <hyperlink ref="A11" location="'2.9'!A1" display="Table 2.9" xr:uid="{7A1C7C1D-E351-424D-B8F0-24CA0EBE489E}"/>
  </hyperlinks>
  <pageMargins left="0.74803149606299213" right="0.74803149606299213" top="0.98425196850393704" bottom="0.98425196850393704" header="0.51181102362204722" footer="0.51181102362204722"/>
  <pageSetup paperSize="9" scale="77"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C0EFA-4F60-45FB-BD6A-A495560CA788}">
  <dimension ref="A1:M192"/>
  <sheetViews>
    <sheetView workbookViewId="0"/>
  </sheetViews>
  <sheetFormatPr defaultRowHeight="15" x14ac:dyDescent="0.2"/>
  <cols>
    <col min="1" max="1" width="15.44140625" customWidth="1"/>
    <col min="2" max="2" width="32.21875" customWidth="1"/>
  </cols>
  <sheetData>
    <row r="1" spans="1:13" ht="15.75" x14ac:dyDescent="0.2">
      <c r="A1" s="38" t="s">
        <v>342</v>
      </c>
      <c r="B1" s="15"/>
      <c r="C1" s="39"/>
      <c r="D1" s="39"/>
      <c r="E1" s="39"/>
      <c r="F1" s="39"/>
      <c r="G1" s="39"/>
      <c r="H1" s="39"/>
      <c r="I1" s="39"/>
      <c r="J1" s="39"/>
      <c r="K1" s="39"/>
      <c r="L1" s="39"/>
      <c r="M1" s="129"/>
    </row>
    <row r="2" spans="1:13" x14ac:dyDescent="0.2">
      <c r="A2" s="116" t="s">
        <v>114</v>
      </c>
      <c r="B2" s="13"/>
      <c r="C2" s="130"/>
      <c r="D2" s="130"/>
      <c r="E2" s="130"/>
      <c r="F2" s="130"/>
      <c r="G2" s="130"/>
      <c r="H2" s="130"/>
      <c r="I2" s="130"/>
      <c r="J2" s="130"/>
      <c r="K2" s="130"/>
      <c r="L2" s="131"/>
      <c r="M2" s="132"/>
    </row>
    <row r="3" spans="1:13" x14ac:dyDescent="0.2">
      <c r="A3" s="116" t="s">
        <v>115</v>
      </c>
      <c r="B3" s="13"/>
      <c r="C3" s="130"/>
      <c r="D3" s="130"/>
      <c r="E3" s="130"/>
      <c r="F3" s="130"/>
      <c r="G3" s="130"/>
      <c r="H3" s="130"/>
      <c r="I3" s="130"/>
      <c r="J3" s="130"/>
      <c r="K3" s="130"/>
      <c r="L3" s="131"/>
      <c r="M3" s="132"/>
    </row>
    <row r="4" spans="1:13" x14ac:dyDescent="0.2">
      <c r="A4" s="143" t="s">
        <v>116</v>
      </c>
      <c r="B4" s="122" t="s">
        <v>117</v>
      </c>
      <c r="C4" s="133" t="s">
        <v>38</v>
      </c>
      <c r="D4" s="133" t="s">
        <v>39</v>
      </c>
      <c r="E4" s="133" t="s">
        <v>40</v>
      </c>
      <c r="F4" s="133" t="s">
        <v>41</v>
      </c>
      <c r="G4" s="133" t="s">
        <v>42</v>
      </c>
      <c r="H4" s="133" t="s">
        <v>43</v>
      </c>
      <c r="I4" s="133" t="s">
        <v>44</v>
      </c>
      <c r="J4" s="133" t="s">
        <v>45</v>
      </c>
      <c r="K4" s="133" t="s">
        <v>46</v>
      </c>
      <c r="L4" s="133" t="s">
        <v>47</v>
      </c>
      <c r="M4" s="133" t="s">
        <v>48</v>
      </c>
    </row>
    <row r="5" spans="1:13" x14ac:dyDescent="0.2">
      <c r="A5" s="89" t="s">
        <v>118</v>
      </c>
      <c r="B5" s="81" t="s">
        <v>119</v>
      </c>
      <c r="C5" s="148">
        <v>40.049999999999997</v>
      </c>
      <c r="D5" s="148">
        <v>35.01</v>
      </c>
      <c r="E5" s="148">
        <v>47.26</v>
      </c>
      <c r="F5" s="148">
        <v>30.59</v>
      </c>
      <c r="G5" s="148">
        <v>36.880000000000003</v>
      </c>
      <c r="H5" s="148">
        <v>26.66</v>
      </c>
      <c r="I5" s="148">
        <v>24.26</v>
      </c>
      <c r="J5" s="148">
        <v>18.079999999999998</v>
      </c>
      <c r="K5" s="148">
        <v>22.9</v>
      </c>
      <c r="L5" s="148">
        <v>25.8</v>
      </c>
      <c r="M5" s="148">
        <v>29.21</v>
      </c>
    </row>
    <row r="6" spans="1:13" x14ac:dyDescent="0.2">
      <c r="A6" s="89" t="s">
        <v>118</v>
      </c>
      <c r="B6" s="81" t="s">
        <v>120</v>
      </c>
      <c r="C6" s="148">
        <v>210.66</v>
      </c>
      <c r="D6" s="148">
        <v>212.9</v>
      </c>
      <c r="E6" s="148">
        <v>148.11000000000001</v>
      </c>
      <c r="F6" s="148">
        <v>168.66</v>
      </c>
      <c r="G6" s="148">
        <v>124.03</v>
      </c>
      <c r="H6" s="148">
        <v>113.85</v>
      </c>
      <c r="I6" s="148">
        <v>77.06</v>
      </c>
      <c r="J6" s="148">
        <v>84.03</v>
      </c>
      <c r="K6" s="148">
        <v>65.400000000000006</v>
      </c>
      <c r="L6" s="148">
        <v>67.56</v>
      </c>
      <c r="M6" s="148">
        <v>102.66</v>
      </c>
    </row>
    <row r="7" spans="1:13" x14ac:dyDescent="0.2">
      <c r="A7" s="89" t="s">
        <v>118</v>
      </c>
      <c r="B7" s="81" t="s">
        <v>121</v>
      </c>
      <c r="C7" s="148">
        <v>91.02</v>
      </c>
      <c r="D7" s="148">
        <v>81.87</v>
      </c>
      <c r="E7" s="148">
        <v>54.39</v>
      </c>
      <c r="F7" s="148">
        <v>56.16</v>
      </c>
      <c r="G7" s="148">
        <v>71.319999999999993</v>
      </c>
      <c r="H7" s="148">
        <v>61.03</v>
      </c>
      <c r="I7" s="148">
        <v>38.97</v>
      </c>
      <c r="J7" s="148">
        <v>23.48</v>
      </c>
      <c r="K7" s="148">
        <v>22.8</v>
      </c>
      <c r="L7" s="148">
        <v>26.35</v>
      </c>
      <c r="M7" s="148">
        <v>24.39</v>
      </c>
    </row>
    <row r="8" spans="1:13" x14ac:dyDescent="0.2">
      <c r="A8" s="89" t="s">
        <v>118</v>
      </c>
      <c r="B8" s="81" t="s">
        <v>122</v>
      </c>
      <c r="C8" s="148">
        <v>62.17</v>
      </c>
      <c r="D8" s="148">
        <v>41.01</v>
      </c>
      <c r="E8" s="148">
        <v>36.94</v>
      </c>
      <c r="F8" s="148">
        <v>41.14</v>
      </c>
      <c r="G8" s="148">
        <v>29.51</v>
      </c>
      <c r="H8" s="148">
        <v>15.46</v>
      </c>
      <c r="I8" s="148">
        <v>20.260000000000002</v>
      </c>
      <c r="J8" s="148">
        <v>16.95</v>
      </c>
      <c r="K8" s="148">
        <v>19.739999999999998</v>
      </c>
      <c r="L8" s="148">
        <v>19.29</v>
      </c>
      <c r="M8" s="148">
        <v>17.329999999999998</v>
      </c>
    </row>
    <row r="9" spans="1:13" x14ac:dyDescent="0.2">
      <c r="A9" s="89" t="s">
        <v>118</v>
      </c>
      <c r="B9" s="81" t="s">
        <v>123</v>
      </c>
      <c r="C9" s="148">
        <v>95.09</v>
      </c>
      <c r="D9" s="148">
        <v>67.819999999999993</v>
      </c>
      <c r="E9" s="148">
        <v>54.53</v>
      </c>
      <c r="F9" s="148">
        <v>54.73</v>
      </c>
      <c r="G9" s="148">
        <v>53.42</v>
      </c>
      <c r="H9" s="148">
        <v>52.58</v>
      </c>
      <c r="I9" s="148">
        <v>29.69</v>
      </c>
      <c r="J9" s="148">
        <v>19.190000000000001</v>
      </c>
      <c r="K9" s="148">
        <v>24.48</v>
      </c>
      <c r="L9" s="148">
        <v>33.479999999999997</v>
      </c>
      <c r="M9" s="148">
        <v>26.01</v>
      </c>
    </row>
    <row r="10" spans="1:13" x14ac:dyDescent="0.2">
      <c r="A10" s="89" t="s">
        <v>118</v>
      </c>
      <c r="B10" s="81" t="s">
        <v>124</v>
      </c>
      <c r="C10" s="148">
        <v>173.52</v>
      </c>
      <c r="D10" s="148">
        <v>154.55000000000001</v>
      </c>
      <c r="E10" s="148">
        <v>144.63</v>
      </c>
      <c r="F10" s="148">
        <v>131.82</v>
      </c>
      <c r="G10" s="148">
        <v>117.31</v>
      </c>
      <c r="H10" s="148">
        <v>141.04</v>
      </c>
      <c r="I10" s="148">
        <v>81.27</v>
      </c>
      <c r="J10" s="148">
        <v>41.43</v>
      </c>
      <c r="K10" s="148">
        <v>42.79</v>
      </c>
      <c r="L10" s="148">
        <v>36.81</v>
      </c>
      <c r="M10" s="148">
        <v>48.42</v>
      </c>
    </row>
    <row r="11" spans="1:13" x14ac:dyDescent="0.2">
      <c r="A11" s="89" t="s">
        <v>118</v>
      </c>
      <c r="B11" s="81" t="s">
        <v>125</v>
      </c>
      <c r="C11" s="148">
        <v>78.53</v>
      </c>
      <c r="D11" s="148">
        <v>78</v>
      </c>
      <c r="E11" s="148">
        <v>59.54</v>
      </c>
      <c r="F11" s="148">
        <v>56.72</v>
      </c>
      <c r="G11" s="148">
        <v>76.14</v>
      </c>
      <c r="H11" s="148">
        <v>57.63</v>
      </c>
      <c r="I11" s="148">
        <v>34.89</v>
      </c>
      <c r="J11" s="148" t="s">
        <v>91</v>
      </c>
      <c r="K11" s="148">
        <v>24.7</v>
      </c>
      <c r="L11" s="148">
        <v>20.97</v>
      </c>
      <c r="M11" s="148">
        <v>29.38</v>
      </c>
    </row>
    <row r="12" spans="1:13" x14ac:dyDescent="0.2">
      <c r="A12" s="89" t="s">
        <v>118</v>
      </c>
      <c r="B12" s="81" t="s">
        <v>126</v>
      </c>
      <c r="C12" s="148">
        <v>127.47</v>
      </c>
      <c r="D12" s="148">
        <v>93.38</v>
      </c>
      <c r="E12" s="148">
        <v>117.35</v>
      </c>
      <c r="F12" s="148">
        <v>82.54</v>
      </c>
      <c r="G12" s="148">
        <v>96.56</v>
      </c>
      <c r="H12" s="148">
        <v>89.91</v>
      </c>
      <c r="I12" s="148">
        <v>89.81</v>
      </c>
      <c r="J12" s="148">
        <v>17.89</v>
      </c>
      <c r="K12" s="148">
        <v>22.98</v>
      </c>
      <c r="L12" s="148">
        <v>24.35</v>
      </c>
      <c r="M12" s="148">
        <v>39.29</v>
      </c>
    </row>
    <row r="13" spans="1:13" x14ac:dyDescent="0.2">
      <c r="A13" s="89" t="s">
        <v>118</v>
      </c>
      <c r="B13" s="81" t="s">
        <v>127</v>
      </c>
      <c r="C13" s="148">
        <v>78.55</v>
      </c>
      <c r="D13" s="148">
        <v>30.35</v>
      </c>
      <c r="E13" s="148">
        <v>41.18</v>
      </c>
      <c r="F13" s="148">
        <v>57.17</v>
      </c>
      <c r="G13" s="148">
        <v>28.86</v>
      </c>
      <c r="H13" s="148">
        <v>30.03</v>
      </c>
      <c r="I13" s="148">
        <v>22.06</v>
      </c>
      <c r="J13" s="148">
        <v>20.59</v>
      </c>
      <c r="K13" s="148">
        <v>22.82</v>
      </c>
      <c r="L13" s="148">
        <v>28.2</v>
      </c>
      <c r="M13" s="148">
        <v>22.01</v>
      </c>
    </row>
    <row r="14" spans="1:13" x14ac:dyDescent="0.2">
      <c r="A14" s="89" t="s">
        <v>118</v>
      </c>
      <c r="B14" s="81" t="s">
        <v>128</v>
      </c>
      <c r="C14" s="148">
        <v>64.42</v>
      </c>
      <c r="D14" s="148">
        <v>79.2</v>
      </c>
      <c r="E14" s="148">
        <v>91.83</v>
      </c>
      <c r="F14" s="148">
        <v>97.34</v>
      </c>
      <c r="G14" s="148">
        <v>56.16</v>
      </c>
      <c r="H14" s="148">
        <v>51.69</v>
      </c>
      <c r="I14" s="148">
        <v>87.3</v>
      </c>
      <c r="J14" s="148">
        <v>22.85</v>
      </c>
      <c r="K14" s="148" t="s">
        <v>91</v>
      </c>
      <c r="L14" s="148">
        <v>18.28</v>
      </c>
      <c r="M14" s="148">
        <v>10.39</v>
      </c>
    </row>
    <row r="15" spans="1:13" x14ac:dyDescent="0.2">
      <c r="A15" s="89" t="s">
        <v>118</v>
      </c>
      <c r="B15" s="81" t="s">
        <v>129</v>
      </c>
      <c r="C15" s="148">
        <v>113.06</v>
      </c>
      <c r="D15" s="148">
        <v>72.010000000000005</v>
      </c>
      <c r="E15" s="148">
        <v>52.67</v>
      </c>
      <c r="F15" s="148">
        <v>56.12</v>
      </c>
      <c r="G15" s="148">
        <v>49.28</v>
      </c>
      <c r="H15" s="148">
        <v>44.21</v>
      </c>
      <c r="I15" s="148">
        <v>36.1</v>
      </c>
      <c r="J15" s="148">
        <v>30.39</v>
      </c>
      <c r="K15" s="148">
        <v>31.36</v>
      </c>
      <c r="L15" s="148">
        <v>41</v>
      </c>
      <c r="M15" s="148">
        <v>24.05</v>
      </c>
    </row>
    <row r="16" spans="1:13" x14ac:dyDescent="0.2">
      <c r="A16" s="89" t="s">
        <v>118</v>
      </c>
      <c r="B16" s="81" t="s">
        <v>130</v>
      </c>
      <c r="C16" s="148">
        <v>116.24</v>
      </c>
      <c r="D16" s="148">
        <v>149.34</v>
      </c>
      <c r="E16" s="148">
        <v>153.91</v>
      </c>
      <c r="F16" s="148">
        <v>97.96</v>
      </c>
      <c r="G16" s="148">
        <v>85.37</v>
      </c>
      <c r="H16" s="148">
        <v>70.77</v>
      </c>
      <c r="I16" s="148">
        <v>86.29</v>
      </c>
      <c r="J16" s="148">
        <v>30.3</v>
      </c>
      <c r="K16" s="148">
        <v>26.56</v>
      </c>
      <c r="L16" s="148">
        <v>33.869999999999997</v>
      </c>
      <c r="M16" s="148">
        <v>36.94</v>
      </c>
    </row>
    <row r="17" spans="1:13" x14ac:dyDescent="0.2">
      <c r="A17" s="152" t="s">
        <v>118</v>
      </c>
      <c r="B17" s="149" t="s">
        <v>131</v>
      </c>
      <c r="C17" s="145">
        <v>1250.78</v>
      </c>
      <c r="D17" s="145">
        <v>1095.42</v>
      </c>
      <c r="E17" s="145">
        <v>1002.34</v>
      </c>
      <c r="F17" s="145">
        <v>930.94</v>
      </c>
      <c r="G17" s="145">
        <v>824.83</v>
      </c>
      <c r="H17" s="145">
        <v>754.88</v>
      </c>
      <c r="I17" s="145">
        <v>627.96</v>
      </c>
      <c r="J17" s="145">
        <v>334.68</v>
      </c>
      <c r="K17" s="145">
        <v>331.36</v>
      </c>
      <c r="L17" s="145">
        <v>375.98</v>
      </c>
      <c r="M17" s="145">
        <v>410.08</v>
      </c>
    </row>
    <row r="18" spans="1:13" x14ac:dyDescent="0.2">
      <c r="A18" s="89" t="s">
        <v>132</v>
      </c>
      <c r="B18" s="83" t="s">
        <v>133</v>
      </c>
      <c r="C18" s="148">
        <v>72.239999999999995</v>
      </c>
      <c r="D18" s="148">
        <v>35.29</v>
      </c>
      <c r="E18" s="148">
        <v>34.18</v>
      </c>
      <c r="F18" s="148">
        <v>34.03</v>
      </c>
      <c r="G18" s="148">
        <v>33.83</v>
      </c>
      <c r="H18" s="148">
        <v>28.58</v>
      </c>
      <c r="I18" s="148">
        <v>24.87</v>
      </c>
      <c r="J18" s="148">
        <v>13.55</v>
      </c>
      <c r="K18" s="148">
        <v>14.55</v>
      </c>
      <c r="L18" s="148">
        <v>19.79</v>
      </c>
      <c r="M18" s="148">
        <v>21.76</v>
      </c>
    </row>
    <row r="19" spans="1:13" x14ac:dyDescent="0.2">
      <c r="A19" s="89" t="s">
        <v>132</v>
      </c>
      <c r="B19" s="81" t="s">
        <v>134</v>
      </c>
      <c r="C19" s="148">
        <v>68.45</v>
      </c>
      <c r="D19" s="148">
        <v>57.9</v>
      </c>
      <c r="E19" s="148">
        <v>67.680000000000007</v>
      </c>
      <c r="F19" s="148">
        <v>51.74</v>
      </c>
      <c r="G19" s="148">
        <v>56.12</v>
      </c>
      <c r="H19" s="148">
        <v>37.71</v>
      </c>
      <c r="I19" s="148">
        <v>28.37</v>
      </c>
      <c r="J19" s="148">
        <v>35.96</v>
      </c>
      <c r="K19" s="148">
        <v>26.66</v>
      </c>
      <c r="L19" s="148">
        <v>45.48</v>
      </c>
      <c r="M19" s="148">
        <v>35.619999999999997</v>
      </c>
    </row>
    <row r="20" spans="1:13" x14ac:dyDescent="0.2">
      <c r="A20" s="89" t="s">
        <v>132</v>
      </c>
      <c r="B20" s="81" t="s">
        <v>135</v>
      </c>
      <c r="C20" s="148">
        <v>145.02000000000001</v>
      </c>
      <c r="D20" s="148">
        <v>118.51</v>
      </c>
      <c r="E20" s="148">
        <v>94.62</v>
      </c>
      <c r="F20" s="148">
        <v>91.34</v>
      </c>
      <c r="G20" s="148">
        <v>65.86</v>
      </c>
      <c r="H20" s="148">
        <v>66.05</v>
      </c>
      <c r="I20" s="148">
        <v>51.5</v>
      </c>
      <c r="J20" s="148">
        <v>39.24</v>
      </c>
      <c r="K20" s="148">
        <v>36.369999999999997</v>
      </c>
      <c r="L20" s="148">
        <v>64.31</v>
      </c>
      <c r="M20" s="148">
        <v>58.64</v>
      </c>
    </row>
    <row r="21" spans="1:13" x14ac:dyDescent="0.2">
      <c r="A21" s="89" t="s">
        <v>132</v>
      </c>
      <c r="B21" s="81" t="s">
        <v>136</v>
      </c>
      <c r="C21" s="148">
        <v>57.85</v>
      </c>
      <c r="D21" s="148">
        <v>43.04</v>
      </c>
      <c r="E21" s="148">
        <v>58.08</v>
      </c>
      <c r="F21" s="148">
        <v>29.95</v>
      </c>
      <c r="G21" s="148">
        <v>33.57</v>
      </c>
      <c r="H21" s="148">
        <v>40.71</v>
      </c>
      <c r="I21" s="148">
        <v>38.57</v>
      </c>
      <c r="J21" s="148">
        <v>31.8</v>
      </c>
      <c r="K21" s="148">
        <v>17.78</v>
      </c>
      <c r="L21" s="148">
        <v>50.53</v>
      </c>
      <c r="M21" s="148">
        <v>65.540000000000006</v>
      </c>
    </row>
    <row r="22" spans="1:13" x14ac:dyDescent="0.2">
      <c r="A22" s="89" t="s">
        <v>132</v>
      </c>
      <c r="B22" s="81" t="s">
        <v>137</v>
      </c>
      <c r="C22" s="148">
        <v>120.31</v>
      </c>
      <c r="D22" s="148">
        <v>123.02</v>
      </c>
      <c r="E22" s="148">
        <v>95.87</v>
      </c>
      <c r="F22" s="148">
        <v>59.41</v>
      </c>
      <c r="G22" s="148">
        <v>53.7</v>
      </c>
      <c r="H22" s="148">
        <v>65.5</v>
      </c>
      <c r="I22" s="148">
        <v>41.83</v>
      </c>
      <c r="J22" s="148">
        <v>29.2</v>
      </c>
      <c r="K22" s="148">
        <v>27.92</v>
      </c>
      <c r="L22" s="148">
        <v>28.36</v>
      </c>
      <c r="M22" s="148">
        <v>32.56</v>
      </c>
    </row>
    <row r="23" spans="1:13" x14ac:dyDescent="0.2">
      <c r="A23" s="89" t="s">
        <v>132</v>
      </c>
      <c r="B23" s="81" t="s">
        <v>138</v>
      </c>
      <c r="C23" s="148">
        <v>97.41</v>
      </c>
      <c r="D23" s="148">
        <v>56.2</v>
      </c>
      <c r="E23" s="148">
        <v>60.95</v>
      </c>
      <c r="F23" s="148">
        <v>54.87</v>
      </c>
      <c r="G23" s="148">
        <v>74.27</v>
      </c>
      <c r="H23" s="148">
        <v>56.03</v>
      </c>
      <c r="I23" s="148">
        <v>68.28</v>
      </c>
      <c r="J23" s="148">
        <v>41.96</v>
      </c>
      <c r="K23" s="148">
        <v>32.1</v>
      </c>
      <c r="L23" s="148">
        <v>43.99</v>
      </c>
      <c r="M23" s="148">
        <v>41.37</v>
      </c>
    </row>
    <row r="24" spans="1:13" x14ac:dyDescent="0.2">
      <c r="A24" s="89" t="s">
        <v>132</v>
      </c>
      <c r="B24" s="81" t="s">
        <v>139</v>
      </c>
      <c r="C24" s="148">
        <v>146.04</v>
      </c>
      <c r="D24" s="148">
        <v>191.93</v>
      </c>
      <c r="E24" s="148">
        <v>176.99</v>
      </c>
      <c r="F24" s="148">
        <v>174.01</v>
      </c>
      <c r="G24" s="148">
        <v>136.99</v>
      </c>
      <c r="H24" s="148">
        <v>119.56</v>
      </c>
      <c r="I24" s="148">
        <v>97.94</v>
      </c>
      <c r="J24" s="148">
        <v>77.59</v>
      </c>
      <c r="K24" s="148">
        <v>59.76</v>
      </c>
      <c r="L24" s="148">
        <v>74.45</v>
      </c>
      <c r="M24" s="148">
        <v>75.8</v>
      </c>
    </row>
    <row r="25" spans="1:13" x14ac:dyDescent="0.2">
      <c r="A25" s="89" t="s">
        <v>132</v>
      </c>
      <c r="B25" s="81" t="s">
        <v>140</v>
      </c>
      <c r="C25" s="148">
        <v>42.41</v>
      </c>
      <c r="D25" s="148">
        <v>39.409999999999997</v>
      </c>
      <c r="E25" s="148">
        <v>36.35</v>
      </c>
      <c r="F25" s="148">
        <v>36.39</v>
      </c>
      <c r="G25" s="148">
        <v>60.15</v>
      </c>
      <c r="H25" s="148">
        <v>36.04</v>
      </c>
      <c r="I25" s="148">
        <v>31.01</v>
      </c>
      <c r="J25" s="148">
        <v>28.78</v>
      </c>
      <c r="K25" s="148">
        <v>15.47</v>
      </c>
      <c r="L25" s="148">
        <v>31.39</v>
      </c>
      <c r="M25" s="148">
        <v>19.93</v>
      </c>
    </row>
    <row r="26" spans="1:13" x14ac:dyDescent="0.2">
      <c r="A26" s="89" t="s">
        <v>132</v>
      </c>
      <c r="B26" s="81" t="s">
        <v>141</v>
      </c>
      <c r="C26" s="148">
        <v>65.91</v>
      </c>
      <c r="D26" s="148">
        <v>69.989999999999995</v>
      </c>
      <c r="E26" s="148">
        <v>54.63</v>
      </c>
      <c r="F26" s="148">
        <v>55.79</v>
      </c>
      <c r="G26" s="148">
        <v>42.9</v>
      </c>
      <c r="H26" s="148">
        <v>48.58</v>
      </c>
      <c r="I26" s="148">
        <v>30.32</v>
      </c>
      <c r="J26" s="148">
        <v>26.62</v>
      </c>
      <c r="K26" s="148">
        <v>25.01</v>
      </c>
      <c r="L26" s="148">
        <v>23.5</v>
      </c>
      <c r="M26" s="148">
        <v>34.58</v>
      </c>
    </row>
    <row r="27" spans="1:13" x14ac:dyDescent="0.2">
      <c r="A27" s="89" t="s">
        <v>132</v>
      </c>
      <c r="B27" s="81" t="s">
        <v>142</v>
      </c>
      <c r="C27" s="148">
        <v>496.73</v>
      </c>
      <c r="D27" s="148">
        <v>387.96</v>
      </c>
      <c r="E27" s="148">
        <v>333.18</v>
      </c>
      <c r="F27" s="148">
        <v>244.93</v>
      </c>
      <c r="G27" s="148">
        <v>194.81</v>
      </c>
      <c r="H27" s="148">
        <v>211.51</v>
      </c>
      <c r="I27" s="148">
        <v>150.09</v>
      </c>
      <c r="J27" s="148">
        <v>148.53</v>
      </c>
      <c r="K27" s="148">
        <v>127.39</v>
      </c>
      <c r="L27" s="148">
        <v>139.38999999999999</v>
      </c>
      <c r="M27" s="148">
        <v>182.36</v>
      </c>
    </row>
    <row r="28" spans="1:13" x14ac:dyDescent="0.2">
      <c r="A28" s="89" t="s">
        <v>132</v>
      </c>
      <c r="B28" s="81" t="s">
        <v>143</v>
      </c>
      <c r="C28" s="148">
        <v>191.75</v>
      </c>
      <c r="D28" s="148">
        <v>172.79</v>
      </c>
      <c r="E28" s="148">
        <v>141.80000000000001</v>
      </c>
      <c r="F28" s="148">
        <v>142.56</v>
      </c>
      <c r="G28" s="148">
        <v>176.22</v>
      </c>
      <c r="H28" s="148">
        <v>121.82</v>
      </c>
      <c r="I28" s="148">
        <v>138.80000000000001</v>
      </c>
      <c r="J28" s="148">
        <v>92.07</v>
      </c>
      <c r="K28" s="148">
        <v>52.08</v>
      </c>
      <c r="L28" s="148">
        <v>83.38</v>
      </c>
      <c r="M28" s="148">
        <v>71.959999999999994</v>
      </c>
    </row>
    <row r="29" spans="1:13" x14ac:dyDescent="0.2">
      <c r="A29" s="89" t="s">
        <v>132</v>
      </c>
      <c r="B29" s="81" t="s">
        <v>144</v>
      </c>
      <c r="C29" s="148">
        <v>320.08</v>
      </c>
      <c r="D29" s="148">
        <v>308.12</v>
      </c>
      <c r="E29" s="148">
        <v>241.58</v>
      </c>
      <c r="F29" s="148">
        <v>234.48</v>
      </c>
      <c r="G29" s="148">
        <v>196.84</v>
      </c>
      <c r="H29" s="148">
        <v>190.91</v>
      </c>
      <c r="I29" s="148">
        <v>176.66</v>
      </c>
      <c r="J29" s="148">
        <v>121.04</v>
      </c>
      <c r="K29" s="148">
        <v>129.97</v>
      </c>
      <c r="L29" s="148">
        <v>154.47999999999999</v>
      </c>
      <c r="M29" s="148">
        <v>174.91</v>
      </c>
    </row>
    <row r="30" spans="1:13" x14ac:dyDescent="0.2">
      <c r="A30" s="89" t="s">
        <v>132</v>
      </c>
      <c r="B30" s="81" t="s">
        <v>145</v>
      </c>
      <c r="C30" s="148">
        <v>127.4</v>
      </c>
      <c r="D30" s="148">
        <v>117.31</v>
      </c>
      <c r="E30" s="148">
        <v>93.64</v>
      </c>
      <c r="F30" s="148">
        <v>88.06</v>
      </c>
      <c r="G30" s="148">
        <v>89.29</v>
      </c>
      <c r="H30" s="148">
        <v>66.8</v>
      </c>
      <c r="I30" s="148">
        <v>58.1</v>
      </c>
      <c r="J30" s="148">
        <v>46.04</v>
      </c>
      <c r="K30" s="148">
        <v>52.38</v>
      </c>
      <c r="L30" s="148">
        <v>55.49</v>
      </c>
      <c r="M30" s="148">
        <v>49.51</v>
      </c>
    </row>
    <row r="31" spans="1:13" x14ac:dyDescent="0.2">
      <c r="A31" s="89" t="s">
        <v>132</v>
      </c>
      <c r="B31" s="81" t="s">
        <v>146</v>
      </c>
      <c r="C31" s="148">
        <v>83.78</v>
      </c>
      <c r="D31" s="148">
        <v>88.12</v>
      </c>
      <c r="E31" s="148">
        <v>115.04</v>
      </c>
      <c r="F31" s="148">
        <v>69.3</v>
      </c>
      <c r="G31" s="148">
        <v>42.14</v>
      </c>
      <c r="H31" s="148">
        <v>50.47</v>
      </c>
      <c r="I31" s="148">
        <v>54.03</v>
      </c>
      <c r="J31" s="148">
        <v>25.13</v>
      </c>
      <c r="K31" s="148">
        <v>44.58</v>
      </c>
      <c r="L31" s="148">
        <v>43.56</v>
      </c>
      <c r="M31" s="148">
        <v>52.96</v>
      </c>
    </row>
    <row r="32" spans="1:13" x14ac:dyDescent="0.2">
      <c r="A32" s="89" t="s">
        <v>132</v>
      </c>
      <c r="B32" s="81" t="s">
        <v>147</v>
      </c>
      <c r="C32" s="148">
        <v>128.75</v>
      </c>
      <c r="D32" s="148">
        <v>103.58</v>
      </c>
      <c r="E32" s="148">
        <v>83.57</v>
      </c>
      <c r="F32" s="148">
        <v>76.83</v>
      </c>
      <c r="G32" s="148">
        <v>79.709999999999994</v>
      </c>
      <c r="H32" s="148">
        <v>70.98</v>
      </c>
      <c r="I32" s="148">
        <v>65.95</v>
      </c>
      <c r="J32" s="148">
        <v>39.71</v>
      </c>
      <c r="K32" s="148">
        <v>39.97</v>
      </c>
      <c r="L32" s="148">
        <v>61.97</v>
      </c>
      <c r="M32" s="148">
        <v>57.46</v>
      </c>
    </row>
    <row r="33" spans="1:13" x14ac:dyDescent="0.2">
      <c r="A33" s="89" t="s">
        <v>132</v>
      </c>
      <c r="B33" s="81" t="s">
        <v>148</v>
      </c>
      <c r="C33" s="148">
        <v>106.15</v>
      </c>
      <c r="D33" s="148">
        <v>89.23</v>
      </c>
      <c r="E33" s="148">
        <v>68.34</v>
      </c>
      <c r="F33" s="148">
        <v>52.88</v>
      </c>
      <c r="G33" s="148">
        <v>59.02</v>
      </c>
      <c r="H33" s="148">
        <v>53.84</v>
      </c>
      <c r="I33" s="148">
        <v>44.19</v>
      </c>
      <c r="J33" s="148">
        <v>28.53</v>
      </c>
      <c r="K33" s="148">
        <v>22.97</v>
      </c>
      <c r="L33" s="148">
        <v>30.98</v>
      </c>
      <c r="M33" s="148">
        <v>38.369999999999997</v>
      </c>
    </row>
    <row r="34" spans="1:13" x14ac:dyDescent="0.2">
      <c r="A34" s="89" t="s">
        <v>132</v>
      </c>
      <c r="B34" s="81" t="s">
        <v>149</v>
      </c>
      <c r="C34" s="148">
        <v>64.72</v>
      </c>
      <c r="D34" s="148">
        <v>74.77</v>
      </c>
      <c r="E34" s="148">
        <v>62.32</v>
      </c>
      <c r="F34" s="148">
        <v>40.770000000000003</v>
      </c>
      <c r="G34" s="148">
        <v>47.46</v>
      </c>
      <c r="H34" s="148">
        <v>29.43</v>
      </c>
      <c r="I34" s="148">
        <v>27.68</v>
      </c>
      <c r="J34" s="148">
        <v>35.01</v>
      </c>
      <c r="K34" s="148">
        <v>15.78</v>
      </c>
      <c r="L34" s="148">
        <v>23.03</v>
      </c>
      <c r="M34" s="148">
        <v>34.42</v>
      </c>
    </row>
    <row r="35" spans="1:13" x14ac:dyDescent="0.2">
      <c r="A35" s="89" t="s">
        <v>132</v>
      </c>
      <c r="B35" s="81" t="s">
        <v>150</v>
      </c>
      <c r="C35" s="148">
        <v>70.709999999999994</v>
      </c>
      <c r="D35" s="148">
        <v>69.319999999999993</v>
      </c>
      <c r="E35" s="148">
        <v>73.84</v>
      </c>
      <c r="F35" s="148">
        <v>79.3</v>
      </c>
      <c r="G35" s="148">
        <v>52.69</v>
      </c>
      <c r="H35" s="148">
        <v>61.44</v>
      </c>
      <c r="I35" s="148">
        <v>61.73</v>
      </c>
      <c r="J35" s="148">
        <v>32.26</v>
      </c>
      <c r="K35" s="148">
        <v>41.19</v>
      </c>
      <c r="L35" s="148">
        <v>40.119999999999997</v>
      </c>
      <c r="M35" s="148">
        <v>47.48</v>
      </c>
    </row>
    <row r="36" spans="1:13" x14ac:dyDescent="0.2">
      <c r="A36" s="89" t="s">
        <v>132</v>
      </c>
      <c r="B36" s="81" t="s">
        <v>151</v>
      </c>
      <c r="C36" s="148">
        <v>90.43</v>
      </c>
      <c r="D36" s="148">
        <v>110.41</v>
      </c>
      <c r="E36" s="148">
        <v>96.76</v>
      </c>
      <c r="F36" s="148">
        <v>79.23</v>
      </c>
      <c r="G36" s="148">
        <v>44.52</v>
      </c>
      <c r="H36" s="148">
        <v>60.97</v>
      </c>
      <c r="I36" s="148">
        <v>49.61</v>
      </c>
      <c r="J36" s="148">
        <v>22.81</v>
      </c>
      <c r="K36" s="148">
        <v>32.380000000000003</v>
      </c>
      <c r="L36" s="148">
        <v>53.24</v>
      </c>
      <c r="M36" s="148">
        <v>48.41</v>
      </c>
    </row>
    <row r="37" spans="1:13" x14ac:dyDescent="0.2">
      <c r="A37" s="89" t="s">
        <v>132</v>
      </c>
      <c r="B37" s="81" t="s">
        <v>152</v>
      </c>
      <c r="C37" s="148">
        <v>70.95</v>
      </c>
      <c r="D37" s="148">
        <v>72.72</v>
      </c>
      <c r="E37" s="148">
        <v>39.68</v>
      </c>
      <c r="F37" s="148">
        <v>54.74</v>
      </c>
      <c r="G37" s="148">
        <v>34.04</v>
      </c>
      <c r="H37" s="148">
        <v>44.73</v>
      </c>
      <c r="I37" s="148">
        <v>32.04</v>
      </c>
      <c r="J37" s="148">
        <v>23.98</v>
      </c>
      <c r="K37" s="148">
        <v>23.97</v>
      </c>
      <c r="L37" s="148">
        <v>39.090000000000003</v>
      </c>
      <c r="M37" s="148">
        <v>25.58</v>
      </c>
    </row>
    <row r="38" spans="1:13" x14ac:dyDescent="0.2">
      <c r="A38" s="89" t="s">
        <v>132</v>
      </c>
      <c r="B38" s="81" t="s">
        <v>153</v>
      </c>
      <c r="C38" s="148">
        <v>57.46</v>
      </c>
      <c r="D38" s="148">
        <v>33.56</v>
      </c>
      <c r="E38" s="148">
        <v>29.59</v>
      </c>
      <c r="F38" s="148">
        <v>35.69</v>
      </c>
      <c r="G38" s="148">
        <v>29.73</v>
      </c>
      <c r="H38" s="148">
        <v>28.8</v>
      </c>
      <c r="I38" s="148">
        <v>20.46</v>
      </c>
      <c r="J38" s="148">
        <v>25.51</v>
      </c>
      <c r="K38" s="148">
        <v>23.42</v>
      </c>
      <c r="L38" s="148">
        <v>24.32</v>
      </c>
      <c r="M38" s="148">
        <v>24.34</v>
      </c>
    </row>
    <row r="39" spans="1:13" x14ac:dyDescent="0.2">
      <c r="A39" s="89" t="s">
        <v>132</v>
      </c>
      <c r="B39" s="81" t="s">
        <v>154</v>
      </c>
      <c r="C39" s="148">
        <v>99</v>
      </c>
      <c r="D39" s="148">
        <v>106.37</v>
      </c>
      <c r="E39" s="148">
        <v>97.15</v>
      </c>
      <c r="F39" s="148">
        <v>70.78</v>
      </c>
      <c r="G39" s="148">
        <v>44.87</v>
      </c>
      <c r="H39" s="148">
        <v>48.11</v>
      </c>
      <c r="I39" s="148">
        <v>32.909999999999997</v>
      </c>
      <c r="J39" s="148">
        <v>35.22</v>
      </c>
      <c r="K39" s="148">
        <v>44.59</v>
      </c>
      <c r="L39" s="148">
        <v>42.61</v>
      </c>
      <c r="M39" s="148">
        <v>59.07</v>
      </c>
    </row>
    <row r="40" spans="1:13" x14ac:dyDescent="0.2">
      <c r="A40" s="89" t="s">
        <v>132</v>
      </c>
      <c r="B40" s="81" t="s">
        <v>155</v>
      </c>
      <c r="C40" s="148">
        <v>132.19999999999999</v>
      </c>
      <c r="D40" s="148">
        <v>131.15</v>
      </c>
      <c r="E40" s="148">
        <v>65.94</v>
      </c>
      <c r="F40" s="148">
        <v>52.39</v>
      </c>
      <c r="G40" s="148">
        <v>45.67</v>
      </c>
      <c r="H40" s="148">
        <v>75.06</v>
      </c>
      <c r="I40" s="148">
        <v>68.42</v>
      </c>
      <c r="J40" s="148">
        <v>28.62</v>
      </c>
      <c r="K40" s="148">
        <v>33.5</v>
      </c>
      <c r="L40" s="148">
        <v>26.31</v>
      </c>
      <c r="M40" s="148">
        <v>30.31</v>
      </c>
    </row>
    <row r="41" spans="1:13" x14ac:dyDescent="0.2">
      <c r="A41" s="144" t="s">
        <v>132</v>
      </c>
      <c r="B41" s="82" t="s">
        <v>156</v>
      </c>
      <c r="C41" s="145">
        <v>2855.73</v>
      </c>
      <c r="D41" s="145">
        <v>2600.71</v>
      </c>
      <c r="E41" s="145">
        <v>2221.79</v>
      </c>
      <c r="F41" s="145">
        <v>1909.47</v>
      </c>
      <c r="G41" s="145">
        <v>1694.41</v>
      </c>
      <c r="H41" s="145">
        <v>1613.63</v>
      </c>
      <c r="I41" s="145">
        <v>1393.37</v>
      </c>
      <c r="J41" s="145">
        <v>1029.1500000000001</v>
      </c>
      <c r="K41" s="145">
        <v>939.81</v>
      </c>
      <c r="L41" s="145">
        <v>1199.78</v>
      </c>
      <c r="M41" s="145">
        <v>1282.96</v>
      </c>
    </row>
    <row r="42" spans="1:13" x14ac:dyDescent="0.2">
      <c r="A42" s="89" t="s">
        <v>157</v>
      </c>
      <c r="B42" s="83" t="s">
        <v>158</v>
      </c>
      <c r="C42" s="148">
        <v>153.22</v>
      </c>
      <c r="D42" s="148">
        <v>129.51</v>
      </c>
      <c r="E42" s="148">
        <v>90.93</v>
      </c>
      <c r="F42" s="148">
        <v>81.36</v>
      </c>
      <c r="G42" s="148">
        <v>63.57</v>
      </c>
      <c r="H42" s="148">
        <v>61.76</v>
      </c>
      <c r="I42" s="148">
        <v>31.9</v>
      </c>
      <c r="J42" s="148">
        <v>24.37</v>
      </c>
      <c r="K42" s="148">
        <v>41.12</v>
      </c>
      <c r="L42" s="148">
        <v>28.96</v>
      </c>
      <c r="M42" s="148">
        <v>47.87</v>
      </c>
    </row>
    <row r="43" spans="1:13" x14ac:dyDescent="0.2">
      <c r="A43" s="89" t="s">
        <v>157</v>
      </c>
      <c r="B43" s="81" t="s">
        <v>159</v>
      </c>
      <c r="C43" s="148">
        <v>274.45999999999998</v>
      </c>
      <c r="D43" s="148">
        <v>288.67</v>
      </c>
      <c r="E43" s="148">
        <v>255.75</v>
      </c>
      <c r="F43" s="148">
        <v>224.18</v>
      </c>
      <c r="G43" s="148">
        <v>270.75</v>
      </c>
      <c r="H43" s="148">
        <v>210.66</v>
      </c>
      <c r="I43" s="148">
        <v>211.87</v>
      </c>
      <c r="J43" s="148">
        <v>149.16</v>
      </c>
      <c r="K43" s="148">
        <v>119.71</v>
      </c>
      <c r="L43" s="148">
        <v>137.11000000000001</v>
      </c>
      <c r="M43" s="148">
        <v>76.459999999999994</v>
      </c>
    </row>
    <row r="44" spans="1:13" x14ac:dyDescent="0.2">
      <c r="A44" s="89" t="s">
        <v>157</v>
      </c>
      <c r="B44" s="81" t="s">
        <v>160</v>
      </c>
      <c r="C44" s="148">
        <v>75.489999999999995</v>
      </c>
      <c r="D44" s="148">
        <v>88.85</v>
      </c>
      <c r="E44" s="148">
        <v>66.53</v>
      </c>
      <c r="F44" s="148">
        <v>52.73</v>
      </c>
      <c r="G44" s="148">
        <v>68.150000000000006</v>
      </c>
      <c r="H44" s="148">
        <v>57.38</v>
      </c>
      <c r="I44" s="148">
        <v>55.93</v>
      </c>
      <c r="J44" s="148">
        <v>57.44</v>
      </c>
      <c r="K44" s="148">
        <v>68.48</v>
      </c>
      <c r="L44" s="148">
        <v>60.6</v>
      </c>
      <c r="M44" s="148">
        <v>53</v>
      </c>
    </row>
    <row r="45" spans="1:13" x14ac:dyDescent="0.2">
      <c r="A45" s="89" t="s">
        <v>157</v>
      </c>
      <c r="B45" s="81" t="s">
        <v>161</v>
      </c>
      <c r="C45" s="148">
        <v>163.25</v>
      </c>
      <c r="D45" s="148">
        <v>184.8</v>
      </c>
      <c r="E45" s="148">
        <v>156.41999999999999</v>
      </c>
      <c r="F45" s="148">
        <v>119.68</v>
      </c>
      <c r="G45" s="148">
        <v>75.239999999999995</v>
      </c>
      <c r="H45" s="148">
        <v>50.41</v>
      </c>
      <c r="I45" s="148">
        <v>63.2</v>
      </c>
      <c r="J45" s="148">
        <v>32.36</v>
      </c>
      <c r="K45" s="148">
        <v>40.880000000000003</v>
      </c>
      <c r="L45" s="148">
        <v>42.49</v>
      </c>
      <c r="M45" s="148">
        <v>27.16</v>
      </c>
    </row>
    <row r="46" spans="1:13" x14ac:dyDescent="0.2">
      <c r="A46" s="89" t="s">
        <v>157</v>
      </c>
      <c r="B46" s="81" t="s">
        <v>162</v>
      </c>
      <c r="C46" s="148">
        <v>104.81</v>
      </c>
      <c r="D46" s="148">
        <v>92.91</v>
      </c>
      <c r="E46" s="148">
        <v>60.87</v>
      </c>
      <c r="F46" s="148">
        <v>53.42</v>
      </c>
      <c r="G46" s="148">
        <v>71.680000000000007</v>
      </c>
      <c r="H46" s="148">
        <v>66.48</v>
      </c>
      <c r="I46" s="148">
        <v>28.98</v>
      </c>
      <c r="J46" s="148">
        <v>24.04</v>
      </c>
      <c r="K46" s="148">
        <v>19.420000000000002</v>
      </c>
      <c r="L46" s="148">
        <v>26.49</v>
      </c>
      <c r="M46" s="148">
        <v>12.57</v>
      </c>
    </row>
    <row r="47" spans="1:13" x14ac:dyDescent="0.2">
      <c r="A47" s="89" t="s">
        <v>157</v>
      </c>
      <c r="B47" s="81" t="s">
        <v>163</v>
      </c>
      <c r="C47" s="148">
        <v>127.84</v>
      </c>
      <c r="D47" s="148">
        <v>85.59</v>
      </c>
      <c r="E47" s="148">
        <v>89.02</v>
      </c>
      <c r="F47" s="148">
        <v>99.95</v>
      </c>
      <c r="G47" s="148">
        <v>126.65</v>
      </c>
      <c r="H47" s="148">
        <v>70.09</v>
      </c>
      <c r="I47" s="148">
        <v>66.510000000000005</v>
      </c>
      <c r="J47" s="148">
        <v>40.51</v>
      </c>
      <c r="K47" s="148">
        <v>49.68</v>
      </c>
      <c r="L47" s="148">
        <v>64.47</v>
      </c>
      <c r="M47" s="148">
        <v>43.44</v>
      </c>
    </row>
    <row r="48" spans="1:13" x14ac:dyDescent="0.2">
      <c r="A48" s="89" t="s">
        <v>157</v>
      </c>
      <c r="B48" s="81" t="s">
        <v>164</v>
      </c>
      <c r="C48" s="148">
        <v>171.71</v>
      </c>
      <c r="D48" s="148">
        <v>171.52</v>
      </c>
      <c r="E48" s="148">
        <v>139.72</v>
      </c>
      <c r="F48" s="148">
        <v>141.88</v>
      </c>
      <c r="G48" s="148">
        <v>127.89</v>
      </c>
      <c r="H48" s="148">
        <v>91</v>
      </c>
      <c r="I48" s="148">
        <v>100.35</v>
      </c>
      <c r="J48" s="148">
        <v>115.77</v>
      </c>
      <c r="K48" s="148">
        <v>73.86</v>
      </c>
      <c r="L48" s="148">
        <v>76.77</v>
      </c>
      <c r="M48" s="148">
        <v>47.13</v>
      </c>
    </row>
    <row r="49" spans="1:13" x14ac:dyDescent="0.2">
      <c r="A49" s="89" t="s">
        <v>157</v>
      </c>
      <c r="B49" s="81" t="s">
        <v>165</v>
      </c>
      <c r="C49" s="148">
        <v>359.56</v>
      </c>
      <c r="D49" s="148">
        <v>404.36</v>
      </c>
      <c r="E49" s="148">
        <v>299.45</v>
      </c>
      <c r="F49" s="148">
        <v>194.73</v>
      </c>
      <c r="G49" s="148">
        <v>189.92</v>
      </c>
      <c r="H49" s="148">
        <v>143.61000000000001</v>
      </c>
      <c r="I49" s="148">
        <v>151.85</v>
      </c>
      <c r="J49" s="148">
        <v>142.22999999999999</v>
      </c>
      <c r="K49" s="148">
        <v>162.68</v>
      </c>
      <c r="L49" s="148">
        <v>162.30000000000001</v>
      </c>
      <c r="M49" s="148">
        <v>139.1</v>
      </c>
    </row>
    <row r="50" spans="1:13" x14ac:dyDescent="0.2">
      <c r="A50" s="89" t="s">
        <v>157</v>
      </c>
      <c r="B50" s="81" t="s">
        <v>166</v>
      </c>
      <c r="C50" s="148">
        <v>74.209999999999994</v>
      </c>
      <c r="D50" s="148">
        <v>63.86</v>
      </c>
      <c r="E50" s="148">
        <v>58.52</v>
      </c>
      <c r="F50" s="148">
        <v>48.91</v>
      </c>
      <c r="G50" s="148">
        <v>36.14</v>
      </c>
      <c r="H50" s="148">
        <v>24.03</v>
      </c>
      <c r="I50" s="148">
        <v>24.48</v>
      </c>
      <c r="J50" s="148">
        <v>24.21</v>
      </c>
      <c r="K50" s="148">
        <v>18.75</v>
      </c>
      <c r="L50" s="148">
        <v>22.42</v>
      </c>
      <c r="M50" s="148">
        <v>16.37</v>
      </c>
    </row>
    <row r="51" spans="1:13" x14ac:dyDescent="0.2">
      <c r="A51" s="89" t="s">
        <v>157</v>
      </c>
      <c r="B51" s="81" t="s">
        <v>167</v>
      </c>
      <c r="C51" s="148">
        <v>62.77</v>
      </c>
      <c r="D51" s="148">
        <v>43.95</v>
      </c>
      <c r="E51" s="148">
        <v>41.26</v>
      </c>
      <c r="F51" s="148">
        <v>20.07</v>
      </c>
      <c r="G51" s="148">
        <v>36.200000000000003</v>
      </c>
      <c r="H51" s="148">
        <v>31.23</v>
      </c>
      <c r="I51" s="148">
        <v>18.04</v>
      </c>
      <c r="J51" s="148">
        <v>19.38</v>
      </c>
      <c r="K51" s="148">
        <v>29.12</v>
      </c>
      <c r="L51" s="148">
        <v>19.760000000000002</v>
      </c>
      <c r="M51" s="148">
        <v>20.3</v>
      </c>
    </row>
    <row r="52" spans="1:13" x14ac:dyDescent="0.2">
      <c r="A52" s="89" t="s">
        <v>157</v>
      </c>
      <c r="B52" s="81" t="s">
        <v>168</v>
      </c>
      <c r="C52" s="148">
        <v>208.17</v>
      </c>
      <c r="D52" s="148">
        <v>210.25</v>
      </c>
      <c r="E52" s="148">
        <v>254.05</v>
      </c>
      <c r="F52" s="148">
        <v>204.74</v>
      </c>
      <c r="G52" s="148">
        <v>127.85</v>
      </c>
      <c r="H52" s="148">
        <v>109.4</v>
      </c>
      <c r="I52" s="148">
        <v>99.7</v>
      </c>
      <c r="J52" s="148">
        <v>101.09</v>
      </c>
      <c r="K52" s="148">
        <v>87.46</v>
      </c>
      <c r="L52" s="148">
        <v>71.819999999999993</v>
      </c>
      <c r="M52" s="148">
        <v>92.99</v>
      </c>
    </row>
    <row r="53" spans="1:13" x14ac:dyDescent="0.2">
      <c r="A53" s="89" t="s">
        <v>157</v>
      </c>
      <c r="B53" s="81" t="s">
        <v>169</v>
      </c>
      <c r="C53" s="148">
        <v>136.79</v>
      </c>
      <c r="D53" s="148">
        <v>139.13</v>
      </c>
      <c r="E53" s="148">
        <v>120.79</v>
      </c>
      <c r="F53" s="148">
        <v>77.63</v>
      </c>
      <c r="G53" s="148">
        <v>55.28</v>
      </c>
      <c r="H53" s="148">
        <v>40.369999999999997</v>
      </c>
      <c r="I53" s="148">
        <v>41.52</v>
      </c>
      <c r="J53" s="148">
        <v>51.54</v>
      </c>
      <c r="K53" s="148">
        <v>46.57</v>
      </c>
      <c r="L53" s="148">
        <v>37.229999999999997</v>
      </c>
      <c r="M53" s="148">
        <v>39.43</v>
      </c>
    </row>
    <row r="54" spans="1:13" x14ac:dyDescent="0.2">
      <c r="A54" s="89" t="s">
        <v>157</v>
      </c>
      <c r="B54" s="81" t="s">
        <v>170</v>
      </c>
      <c r="C54" s="148">
        <v>226.49</v>
      </c>
      <c r="D54" s="148">
        <v>265.08999999999997</v>
      </c>
      <c r="E54" s="148">
        <v>257.48</v>
      </c>
      <c r="F54" s="148">
        <v>203.75</v>
      </c>
      <c r="G54" s="148">
        <v>208.1</v>
      </c>
      <c r="H54" s="148">
        <v>134</v>
      </c>
      <c r="I54" s="148">
        <v>121.69</v>
      </c>
      <c r="J54" s="148">
        <v>89.51</v>
      </c>
      <c r="K54" s="148">
        <v>92.58</v>
      </c>
      <c r="L54" s="148">
        <v>102.81</v>
      </c>
      <c r="M54" s="148">
        <v>116.62</v>
      </c>
    </row>
    <row r="55" spans="1:13" x14ac:dyDescent="0.2">
      <c r="A55" s="89" t="s">
        <v>157</v>
      </c>
      <c r="B55" s="81" t="s">
        <v>171</v>
      </c>
      <c r="C55" s="148">
        <v>88.71</v>
      </c>
      <c r="D55" s="148">
        <v>100.02</v>
      </c>
      <c r="E55" s="148">
        <v>113.6</v>
      </c>
      <c r="F55" s="148">
        <v>127.67</v>
      </c>
      <c r="G55" s="148">
        <v>63.45</v>
      </c>
      <c r="H55" s="148">
        <v>72.19</v>
      </c>
      <c r="I55" s="148">
        <v>86.7</v>
      </c>
      <c r="J55" s="148">
        <v>62.1</v>
      </c>
      <c r="K55" s="148">
        <v>67.59</v>
      </c>
      <c r="L55" s="148">
        <v>64.69</v>
      </c>
      <c r="M55" s="148">
        <v>79.709999999999994</v>
      </c>
    </row>
    <row r="56" spans="1:13" x14ac:dyDescent="0.2">
      <c r="A56" s="89" t="s">
        <v>157</v>
      </c>
      <c r="B56" s="81" t="s">
        <v>172</v>
      </c>
      <c r="C56" s="148">
        <v>67.8</v>
      </c>
      <c r="D56" s="148">
        <v>64.53</v>
      </c>
      <c r="E56" s="148">
        <v>70.66</v>
      </c>
      <c r="F56" s="148">
        <v>55.14</v>
      </c>
      <c r="G56" s="148">
        <v>58.14</v>
      </c>
      <c r="H56" s="148">
        <v>41.49</v>
      </c>
      <c r="I56" s="148">
        <v>36.21</v>
      </c>
      <c r="J56" s="148">
        <v>16.989999999999998</v>
      </c>
      <c r="K56" s="148">
        <v>24.43</v>
      </c>
      <c r="L56" s="148">
        <v>11.21</v>
      </c>
      <c r="M56" s="148">
        <v>35.86</v>
      </c>
    </row>
    <row r="57" spans="1:13" x14ac:dyDescent="0.2">
      <c r="A57" s="144" t="s">
        <v>157</v>
      </c>
      <c r="B57" s="82" t="s">
        <v>173</v>
      </c>
      <c r="C57" s="145">
        <v>2295.29</v>
      </c>
      <c r="D57" s="145">
        <v>2333.06</v>
      </c>
      <c r="E57" s="145">
        <v>2075.0300000000002</v>
      </c>
      <c r="F57" s="145">
        <v>1705.84</v>
      </c>
      <c r="G57" s="145">
        <v>1579</v>
      </c>
      <c r="H57" s="145">
        <v>1204.06</v>
      </c>
      <c r="I57" s="145">
        <v>1138.93</v>
      </c>
      <c r="J57" s="145">
        <v>950.68</v>
      </c>
      <c r="K57" s="145">
        <v>942.34</v>
      </c>
      <c r="L57" s="145">
        <v>929.15</v>
      </c>
      <c r="M57" s="145">
        <v>848.01</v>
      </c>
    </row>
    <row r="58" spans="1:13" x14ac:dyDescent="0.2">
      <c r="A58" s="89" t="s">
        <v>174</v>
      </c>
      <c r="B58" s="83" t="s">
        <v>175</v>
      </c>
      <c r="C58" s="148">
        <v>133.46</v>
      </c>
      <c r="D58" s="148">
        <v>127.48</v>
      </c>
      <c r="E58" s="148">
        <v>125.8</v>
      </c>
      <c r="F58" s="148">
        <v>111.51</v>
      </c>
      <c r="G58" s="148">
        <v>100.9</v>
      </c>
      <c r="H58" s="148">
        <v>83.81</v>
      </c>
      <c r="I58" s="148">
        <v>77.19</v>
      </c>
      <c r="J58" s="148">
        <v>66.61</v>
      </c>
      <c r="K58" s="148">
        <v>66.75</v>
      </c>
      <c r="L58" s="148">
        <v>75.27</v>
      </c>
      <c r="M58" s="148">
        <v>53.18</v>
      </c>
    </row>
    <row r="59" spans="1:13" x14ac:dyDescent="0.2">
      <c r="A59" s="89" t="s">
        <v>174</v>
      </c>
      <c r="B59" s="81" t="s">
        <v>176</v>
      </c>
      <c r="C59" s="148">
        <v>250.71</v>
      </c>
      <c r="D59" s="148">
        <v>194.79</v>
      </c>
      <c r="E59" s="148">
        <v>126.31</v>
      </c>
      <c r="F59" s="148">
        <v>116.59</v>
      </c>
      <c r="G59" s="148">
        <v>95.23</v>
      </c>
      <c r="H59" s="148">
        <v>105.11</v>
      </c>
      <c r="I59" s="148">
        <v>127.35</v>
      </c>
      <c r="J59" s="148">
        <v>95.9</v>
      </c>
      <c r="K59" s="148">
        <v>72.56</v>
      </c>
      <c r="L59" s="148">
        <v>110.99</v>
      </c>
      <c r="M59" s="148">
        <v>95.34</v>
      </c>
    </row>
    <row r="60" spans="1:13" x14ac:dyDescent="0.2">
      <c r="A60" s="89" t="s">
        <v>174</v>
      </c>
      <c r="B60" s="81" t="s">
        <v>177</v>
      </c>
      <c r="C60" s="148">
        <v>243.44</v>
      </c>
      <c r="D60" s="148">
        <v>184.81</v>
      </c>
      <c r="E60" s="148">
        <v>148.31</v>
      </c>
      <c r="F60" s="148">
        <v>110.41</v>
      </c>
      <c r="G60" s="148">
        <v>114.54</v>
      </c>
      <c r="H60" s="148">
        <v>134.86000000000001</v>
      </c>
      <c r="I60" s="148">
        <v>107.71</v>
      </c>
      <c r="J60" s="148">
        <v>75.209999999999994</v>
      </c>
      <c r="K60" s="148">
        <v>66.38</v>
      </c>
      <c r="L60" s="148">
        <v>79.91</v>
      </c>
      <c r="M60" s="148">
        <v>55.52</v>
      </c>
    </row>
    <row r="61" spans="1:13" x14ac:dyDescent="0.2">
      <c r="A61" s="89" t="s">
        <v>174</v>
      </c>
      <c r="B61" s="81" t="s">
        <v>178</v>
      </c>
      <c r="C61" s="148">
        <v>241.64</v>
      </c>
      <c r="D61" s="148">
        <v>190.2</v>
      </c>
      <c r="E61" s="148">
        <v>114.43</v>
      </c>
      <c r="F61" s="148">
        <v>103.48</v>
      </c>
      <c r="G61" s="148">
        <v>115.04</v>
      </c>
      <c r="H61" s="148">
        <v>109.63</v>
      </c>
      <c r="I61" s="148">
        <v>93.67</v>
      </c>
      <c r="J61" s="148">
        <v>78.27</v>
      </c>
      <c r="K61" s="148">
        <v>70.83</v>
      </c>
      <c r="L61" s="148">
        <v>72.260000000000005</v>
      </c>
      <c r="M61" s="148">
        <v>67.61</v>
      </c>
    </row>
    <row r="62" spans="1:13" x14ac:dyDescent="0.2">
      <c r="A62" s="89" t="s">
        <v>174</v>
      </c>
      <c r="B62" s="81" t="s">
        <v>179</v>
      </c>
      <c r="C62" s="148">
        <v>272.86</v>
      </c>
      <c r="D62" s="148">
        <v>262.51</v>
      </c>
      <c r="E62" s="148">
        <v>280.64</v>
      </c>
      <c r="F62" s="148">
        <v>267.22000000000003</v>
      </c>
      <c r="G62" s="148">
        <v>212.2</v>
      </c>
      <c r="H62" s="148">
        <v>68</v>
      </c>
      <c r="I62" s="148">
        <v>77.09</v>
      </c>
      <c r="J62" s="148">
        <v>55.94</v>
      </c>
      <c r="K62" s="148">
        <v>67.989999999999995</v>
      </c>
      <c r="L62" s="148">
        <v>71.400000000000006</v>
      </c>
      <c r="M62" s="148">
        <v>71.010000000000005</v>
      </c>
    </row>
    <row r="63" spans="1:13" x14ac:dyDescent="0.2">
      <c r="A63" s="89" t="s">
        <v>174</v>
      </c>
      <c r="B63" s="81" t="s">
        <v>180</v>
      </c>
      <c r="C63" s="148">
        <v>320.05</v>
      </c>
      <c r="D63" s="148">
        <v>405.56</v>
      </c>
      <c r="E63" s="148">
        <v>245.51</v>
      </c>
      <c r="F63" s="148">
        <v>174.29</v>
      </c>
      <c r="G63" s="148">
        <v>152.15</v>
      </c>
      <c r="H63" s="148">
        <v>154.38</v>
      </c>
      <c r="I63" s="148">
        <v>156.68</v>
      </c>
      <c r="J63" s="148">
        <v>153.63</v>
      </c>
      <c r="K63" s="148">
        <v>129.75</v>
      </c>
      <c r="L63" s="148">
        <v>134.62</v>
      </c>
      <c r="M63" s="148">
        <v>90.5</v>
      </c>
    </row>
    <row r="64" spans="1:13" x14ac:dyDescent="0.2">
      <c r="A64" s="89" t="s">
        <v>174</v>
      </c>
      <c r="B64" s="81" t="s">
        <v>181</v>
      </c>
      <c r="C64" s="148">
        <v>216.75</v>
      </c>
      <c r="D64" s="148">
        <v>184.88</v>
      </c>
      <c r="E64" s="148">
        <v>222.8</v>
      </c>
      <c r="F64" s="148">
        <v>162.38999999999999</v>
      </c>
      <c r="G64" s="148">
        <v>154.41999999999999</v>
      </c>
      <c r="H64" s="148">
        <v>150.59</v>
      </c>
      <c r="I64" s="148">
        <v>133.33000000000001</v>
      </c>
      <c r="J64" s="148">
        <v>98.72</v>
      </c>
      <c r="K64" s="148">
        <v>132.91999999999999</v>
      </c>
      <c r="L64" s="148">
        <v>131.97999999999999</v>
      </c>
      <c r="M64" s="148">
        <v>97.79</v>
      </c>
    </row>
    <row r="65" spans="1:13" x14ac:dyDescent="0.2">
      <c r="A65" s="89" t="s">
        <v>174</v>
      </c>
      <c r="B65" s="81" t="s">
        <v>182</v>
      </c>
      <c r="C65" s="148">
        <v>276.99</v>
      </c>
      <c r="D65" s="148">
        <v>275.2</v>
      </c>
      <c r="E65" s="148">
        <v>254.99</v>
      </c>
      <c r="F65" s="148">
        <v>225.17</v>
      </c>
      <c r="G65" s="148">
        <v>226.25</v>
      </c>
      <c r="H65" s="148">
        <v>205.69</v>
      </c>
      <c r="I65" s="148">
        <v>103.71</v>
      </c>
      <c r="J65" s="148">
        <v>87.96</v>
      </c>
      <c r="K65" s="148">
        <v>96.31</v>
      </c>
      <c r="L65" s="148">
        <v>105.92</v>
      </c>
      <c r="M65" s="148">
        <v>106.63</v>
      </c>
    </row>
    <row r="66" spans="1:13" x14ac:dyDescent="0.2">
      <c r="A66" s="89" t="s">
        <v>174</v>
      </c>
      <c r="B66" s="81" t="s">
        <v>183</v>
      </c>
      <c r="C66" s="148">
        <v>10.09</v>
      </c>
      <c r="D66" s="148" t="s">
        <v>91</v>
      </c>
      <c r="E66" s="148" t="s">
        <v>91</v>
      </c>
      <c r="F66" s="148" t="s">
        <v>91</v>
      </c>
      <c r="G66" s="148" t="s">
        <v>91</v>
      </c>
      <c r="H66" s="148" t="s">
        <v>91</v>
      </c>
      <c r="I66" s="148" t="s">
        <v>91</v>
      </c>
      <c r="J66" s="148" t="s">
        <v>91</v>
      </c>
      <c r="K66" s="148" t="s">
        <v>91</v>
      </c>
      <c r="L66" s="148" t="s">
        <v>91</v>
      </c>
      <c r="M66" s="148" t="s">
        <v>91</v>
      </c>
    </row>
    <row r="67" spans="1:13" x14ac:dyDescent="0.2">
      <c r="A67" s="144" t="s">
        <v>174</v>
      </c>
      <c r="B67" s="82" t="s">
        <v>184</v>
      </c>
      <c r="C67" s="145">
        <v>1965.99</v>
      </c>
      <c r="D67" s="145">
        <v>1833.48</v>
      </c>
      <c r="E67" s="145">
        <v>1523.05</v>
      </c>
      <c r="F67" s="145">
        <v>1274.07</v>
      </c>
      <c r="G67" s="145">
        <v>1171.8499999999999</v>
      </c>
      <c r="H67" s="145">
        <v>1013.1</v>
      </c>
      <c r="I67" s="145">
        <v>881.77</v>
      </c>
      <c r="J67" s="145">
        <v>717.3</v>
      </c>
      <c r="K67" s="145">
        <v>706.52</v>
      </c>
      <c r="L67" s="145">
        <v>783.36</v>
      </c>
      <c r="M67" s="145">
        <v>637.66</v>
      </c>
    </row>
    <row r="68" spans="1:13" x14ac:dyDescent="0.2">
      <c r="A68" s="89" t="s">
        <v>185</v>
      </c>
      <c r="B68" s="83" t="s">
        <v>186</v>
      </c>
      <c r="C68" s="148">
        <v>683.42</v>
      </c>
      <c r="D68" s="148">
        <v>571.17999999999995</v>
      </c>
      <c r="E68" s="148">
        <v>584.62</v>
      </c>
      <c r="F68" s="148">
        <v>664.69</v>
      </c>
      <c r="G68" s="148">
        <v>559.54999999999995</v>
      </c>
      <c r="H68" s="148">
        <v>461.31</v>
      </c>
      <c r="I68" s="148">
        <v>404.31</v>
      </c>
      <c r="J68" s="148">
        <v>326.74</v>
      </c>
      <c r="K68" s="148">
        <v>196.63</v>
      </c>
      <c r="L68" s="148">
        <v>152.84</v>
      </c>
      <c r="M68" s="148">
        <v>175.73</v>
      </c>
    </row>
    <row r="69" spans="1:13" x14ac:dyDescent="0.2">
      <c r="A69" s="89" t="s">
        <v>185</v>
      </c>
      <c r="B69" s="81" t="s">
        <v>187</v>
      </c>
      <c r="C69" s="148">
        <v>98.2</v>
      </c>
      <c r="D69" s="148">
        <v>86.48</v>
      </c>
      <c r="E69" s="148">
        <v>112.95</v>
      </c>
      <c r="F69" s="148">
        <v>132.74</v>
      </c>
      <c r="G69" s="148">
        <v>97.91</v>
      </c>
      <c r="H69" s="148">
        <v>75.8</v>
      </c>
      <c r="I69" s="148">
        <v>62.22</v>
      </c>
      <c r="J69" s="148">
        <v>65.27</v>
      </c>
      <c r="K69" s="148">
        <v>47.81</v>
      </c>
      <c r="L69" s="148">
        <v>25.3</v>
      </c>
      <c r="M69" s="148">
        <v>49.32</v>
      </c>
    </row>
    <row r="70" spans="1:13" x14ac:dyDescent="0.2">
      <c r="A70" s="89" t="s">
        <v>185</v>
      </c>
      <c r="B70" s="81" t="s">
        <v>188</v>
      </c>
      <c r="C70" s="148">
        <v>117.63</v>
      </c>
      <c r="D70" s="148">
        <v>134.12</v>
      </c>
      <c r="E70" s="148">
        <v>112.09</v>
      </c>
      <c r="F70" s="148">
        <v>84.71</v>
      </c>
      <c r="G70" s="148">
        <v>118.3</v>
      </c>
      <c r="H70" s="148">
        <v>79.69</v>
      </c>
      <c r="I70" s="148">
        <v>64.489999999999995</v>
      </c>
      <c r="J70" s="148">
        <v>45.48</v>
      </c>
      <c r="K70" s="148">
        <v>53.46</v>
      </c>
      <c r="L70" s="148">
        <v>34.82</v>
      </c>
      <c r="M70" s="148">
        <v>36.549999999999997</v>
      </c>
    </row>
    <row r="71" spans="1:13" x14ac:dyDescent="0.2">
      <c r="A71" s="89" t="s">
        <v>185</v>
      </c>
      <c r="B71" s="81" t="s">
        <v>189</v>
      </c>
      <c r="C71" s="148">
        <v>93.1</v>
      </c>
      <c r="D71" s="148">
        <v>95.5</v>
      </c>
      <c r="E71" s="148">
        <v>92.71</v>
      </c>
      <c r="F71" s="148">
        <v>85.94</v>
      </c>
      <c r="G71" s="148">
        <v>77.12</v>
      </c>
      <c r="H71" s="148">
        <v>56.71</v>
      </c>
      <c r="I71" s="148">
        <v>31.6</v>
      </c>
      <c r="J71" s="148">
        <v>41.29</v>
      </c>
      <c r="K71" s="148">
        <v>39.47</v>
      </c>
      <c r="L71" s="148">
        <v>22.78</v>
      </c>
      <c r="M71" s="148">
        <v>14.89</v>
      </c>
    </row>
    <row r="72" spans="1:13" x14ac:dyDescent="0.2">
      <c r="A72" s="89" t="s">
        <v>185</v>
      </c>
      <c r="B72" s="81" t="s">
        <v>190</v>
      </c>
      <c r="C72" s="148">
        <v>141.52000000000001</v>
      </c>
      <c r="D72" s="148">
        <v>147.6</v>
      </c>
      <c r="E72" s="148">
        <v>137.06</v>
      </c>
      <c r="F72" s="148">
        <v>119.08</v>
      </c>
      <c r="G72" s="148">
        <v>118.4</v>
      </c>
      <c r="H72" s="148">
        <v>89.08</v>
      </c>
      <c r="I72" s="148">
        <v>102.65</v>
      </c>
      <c r="J72" s="148">
        <v>80.56</v>
      </c>
      <c r="K72" s="148">
        <v>65.900000000000006</v>
      </c>
      <c r="L72" s="148">
        <v>47.07</v>
      </c>
      <c r="M72" s="148">
        <v>59.83</v>
      </c>
    </row>
    <row r="73" spans="1:13" x14ac:dyDescent="0.2">
      <c r="A73" s="89" t="s">
        <v>185</v>
      </c>
      <c r="B73" s="81" t="s">
        <v>191</v>
      </c>
      <c r="C73" s="148">
        <v>90.62</v>
      </c>
      <c r="D73" s="148">
        <v>99.48</v>
      </c>
      <c r="E73" s="148">
        <v>109.22</v>
      </c>
      <c r="F73" s="148">
        <v>79.64</v>
      </c>
      <c r="G73" s="148">
        <v>91.48</v>
      </c>
      <c r="H73" s="148">
        <v>64.599999999999994</v>
      </c>
      <c r="I73" s="148">
        <v>51.33</v>
      </c>
      <c r="J73" s="148">
        <v>20.149999999999999</v>
      </c>
      <c r="K73" s="148">
        <v>19.600000000000001</v>
      </c>
      <c r="L73" s="148">
        <v>10.93</v>
      </c>
      <c r="M73" s="148">
        <v>15.1</v>
      </c>
    </row>
    <row r="74" spans="1:13" x14ac:dyDescent="0.2">
      <c r="A74" s="89" t="s">
        <v>185</v>
      </c>
      <c r="B74" s="81" t="s">
        <v>192</v>
      </c>
      <c r="C74" s="148">
        <v>75.47</v>
      </c>
      <c r="D74" s="148">
        <v>54.58</v>
      </c>
      <c r="E74" s="148">
        <v>80.430000000000007</v>
      </c>
      <c r="F74" s="148">
        <v>42.99</v>
      </c>
      <c r="G74" s="148">
        <v>46.78</v>
      </c>
      <c r="H74" s="148">
        <v>26.59</v>
      </c>
      <c r="I74" s="148">
        <v>18.64</v>
      </c>
      <c r="J74" s="148">
        <v>19.13</v>
      </c>
      <c r="K74" s="148">
        <v>19.670000000000002</v>
      </c>
      <c r="L74" s="148">
        <v>16.63</v>
      </c>
      <c r="M74" s="148">
        <v>15.43</v>
      </c>
    </row>
    <row r="75" spans="1:13" x14ac:dyDescent="0.2">
      <c r="A75" s="89" t="s">
        <v>185</v>
      </c>
      <c r="B75" s="81" t="s">
        <v>193</v>
      </c>
      <c r="C75" s="148">
        <v>167.58</v>
      </c>
      <c r="D75" s="148">
        <v>158.36000000000001</v>
      </c>
      <c r="E75" s="148">
        <v>163.65</v>
      </c>
      <c r="F75" s="148">
        <v>174.85</v>
      </c>
      <c r="G75" s="148">
        <v>127.33</v>
      </c>
      <c r="H75" s="148">
        <v>164.27</v>
      </c>
      <c r="I75" s="148">
        <v>135.86000000000001</v>
      </c>
      <c r="J75" s="148">
        <v>91.33</v>
      </c>
      <c r="K75" s="148">
        <v>71.61</v>
      </c>
      <c r="L75" s="148">
        <v>102.01</v>
      </c>
      <c r="M75" s="148">
        <v>113.8</v>
      </c>
    </row>
    <row r="76" spans="1:13" x14ac:dyDescent="0.2">
      <c r="A76" s="89" t="s">
        <v>185</v>
      </c>
      <c r="B76" s="81" t="s">
        <v>194</v>
      </c>
      <c r="C76" s="148">
        <v>80.75</v>
      </c>
      <c r="D76" s="148">
        <v>70.05</v>
      </c>
      <c r="E76" s="148">
        <v>84.87</v>
      </c>
      <c r="F76" s="148">
        <v>121.54</v>
      </c>
      <c r="G76" s="148">
        <v>86.08</v>
      </c>
      <c r="H76" s="148">
        <v>85.64</v>
      </c>
      <c r="I76" s="148">
        <v>103.19</v>
      </c>
      <c r="J76" s="148">
        <v>42.13</v>
      </c>
      <c r="K76" s="148">
        <v>63.32</v>
      </c>
      <c r="L76" s="148">
        <v>64.98</v>
      </c>
      <c r="M76" s="148">
        <v>63.66</v>
      </c>
    </row>
    <row r="77" spans="1:13" x14ac:dyDescent="0.2">
      <c r="A77" s="89" t="s">
        <v>185</v>
      </c>
      <c r="B77" s="81" t="s">
        <v>195</v>
      </c>
      <c r="C77" s="148">
        <v>84.07</v>
      </c>
      <c r="D77" s="148">
        <v>91.81</v>
      </c>
      <c r="E77" s="148">
        <v>107.64</v>
      </c>
      <c r="F77" s="148">
        <v>79.25</v>
      </c>
      <c r="G77" s="148">
        <v>51.07</v>
      </c>
      <c r="H77" s="148">
        <v>75.55</v>
      </c>
      <c r="I77" s="148">
        <v>57.4</v>
      </c>
      <c r="J77" s="148">
        <v>34.28</v>
      </c>
      <c r="K77" s="148">
        <v>21.4</v>
      </c>
      <c r="L77" s="148">
        <v>20.37</v>
      </c>
      <c r="M77" s="148">
        <v>22.11</v>
      </c>
    </row>
    <row r="78" spans="1:13" x14ac:dyDescent="0.2">
      <c r="A78" s="89" t="s">
        <v>185</v>
      </c>
      <c r="B78" s="81" t="s">
        <v>196</v>
      </c>
      <c r="C78" s="148">
        <v>140.68</v>
      </c>
      <c r="D78" s="148">
        <v>116.91</v>
      </c>
      <c r="E78" s="148">
        <v>100.35</v>
      </c>
      <c r="F78" s="148">
        <v>77.459999999999994</v>
      </c>
      <c r="G78" s="148">
        <v>69.459999999999994</v>
      </c>
      <c r="H78" s="148">
        <v>68.63</v>
      </c>
      <c r="I78" s="148">
        <v>82.5</v>
      </c>
      <c r="J78" s="148">
        <v>59.75</v>
      </c>
      <c r="K78" s="148">
        <v>61.65</v>
      </c>
      <c r="L78" s="148">
        <v>57.7</v>
      </c>
      <c r="M78" s="148">
        <v>53.49</v>
      </c>
    </row>
    <row r="79" spans="1:13" x14ac:dyDescent="0.2">
      <c r="A79" s="89" t="s">
        <v>185</v>
      </c>
      <c r="B79" s="81" t="s">
        <v>197</v>
      </c>
      <c r="C79" s="148">
        <v>172.72</v>
      </c>
      <c r="D79" s="148">
        <v>189.96</v>
      </c>
      <c r="E79" s="148">
        <v>160.19999999999999</v>
      </c>
      <c r="F79" s="148">
        <v>163.41</v>
      </c>
      <c r="G79" s="148">
        <v>140.01</v>
      </c>
      <c r="H79" s="148">
        <v>68.849999999999994</v>
      </c>
      <c r="I79" s="148">
        <v>72.790000000000006</v>
      </c>
      <c r="J79" s="148">
        <v>77.16</v>
      </c>
      <c r="K79" s="148">
        <v>66.760000000000005</v>
      </c>
      <c r="L79" s="148">
        <v>65.94</v>
      </c>
      <c r="M79" s="148">
        <v>65.89</v>
      </c>
    </row>
    <row r="80" spans="1:13" x14ac:dyDescent="0.2">
      <c r="A80" s="89" t="s">
        <v>185</v>
      </c>
      <c r="B80" s="81" t="s">
        <v>198</v>
      </c>
      <c r="C80" s="148">
        <v>131.34</v>
      </c>
      <c r="D80" s="148">
        <v>127.53</v>
      </c>
      <c r="E80" s="148">
        <v>146.76</v>
      </c>
      <c r="F80" s="148">
        <v>126.77</v>
      </c>
      <c r="G80" s="148">
        <v>126.91</v>
      </c>
      <c r="H80" s="148">
        <v>106.91</v>
      </c>
      <c r="I80" s="148">
        <v>81.760000000000005</v>
      </c>
      <c r="J80" s="148">
        <v>52.5</v>
      </c>
      <c r="K80" s="148">
        <v>43.06</v>
      </c>
      <c r="L80" s="148">
        <v>30.23</v>
      </c>
      <c r="M80" s="148">
        <v>29.45</v>
      </c>
    </row>
    <row r="81" spans="1:13" x14ac:dyDescent="0.2">
      <c r="A81" s="89" t="s">
        <v>185</v>
      </c>
      <c r="B81" s="81" t="s">
        <v>199</v>
      </c>
      <c r="C81" s="148">
        <v>241.81</v>
      </c>
      <c r="D81" s="148">
        <v>196.74</v>
      </c>
      <c r="E81" s="148">
        <v>259.75</v>
      </c>
      <c r="F81" s="148">
        <v>208.15</v>
      </c>
      <c r="G81" s="148">
        <v>181.19</v>
      </c>
      <c r="H81" s="148">
        <v>154.75</v>
      </c>
      <c r="I81" s="148">
        <v>103.25</v>
      </c>
      <c r="J81" s="148">
        <v>50.13</v>
      </c>
      <c r="K81" s="148">
        <v>34.58</v>
      </c>
      <c r="L81" s="148">
        <v>62.69</v>
      </c>
      <c r="M81" s="148">
        <v>54.48</v>
      </c>
    </row>
    <row r="82" spans="1:13" x14ac:dyDescent="0.2">
      <c r="A82" s="144" t="s">
        <v>185</v>
      </c>
      <c r="B82" s="82" t="s">
        <v>200</v>
      </c>
      <c r="C82" s="145">
        <v>2318.9</v>
      </c>
      <c r="D82" s="145">
        <v>2140.29</v>
      </c>
      <c r="E82" s="145">
        <v>2252.3000000000002</v>
      </c>
      <c r="F82" s="145">
        <v>2161.21</v>
      </c>
      <c r="G82" s="145">
        <v>1891.6</v>
      </c>
      <c r="H82" s="145">
        <v>1578.38</v>
      </c>
      <c r="I82" s="145">
        <v>1371.99</v>
      </c>
      <c r="J82" s="145">
        <v>1005.89</v>
      </c>
      <c r="K82" s="145">
        <v>804.92</v>
      </c>
      <c r="L82" s="145">
        <v>714.29</v>
      </c>
      <c r="M82" s="145">
        <v>769.73</v>
      </c>
    </row>
    <row r="83" spans="1:13" x14ac:dyDescent="0.2">
      <c r="A83" s="89" t="s">
        <v>201</v>
      </c>
      <c r="B83" s="83" t="s">
        <v>202</v>
      </c>
      <c r="C83" s="148">
        <v>60.53</v>
      </c>
      <c r="D83" s="148">
        <v>54.74</v>
      </c>
      <c r="E83" s="148">
        <v>62.46</v>
      </c>
      <c r="F83" s="148">
        <v>46.56</v>
      </c>
      <c r="G83" s="148">
        <v>46.6</v>
      </c>
      <c r="H83" s="148">
        <v>33.79</v>
      </c>
      <c r="I83" s="148">
        <v>24.47</v>
      </c>
      <c r="J83" s="148">
        <v>25.05</v>
      </c>
      <c r="K83" s="148">
        <v>32.86</v>
      </c>
      <c r="L83" s="148">
        <v>23.25</v>
      </c>
      <c r="M83" s="148">
        <v>34.159999999999997</v>
      </c>
    </row>
    <row r="84" spans="1:13" x14ac:dyDescent="0.2">
      <c r="A84" s="89" t="s">
        <v>201</v>
      </c>
      <c r="B84" s="81" t="s">
        <v>203</v>
      </c>
      <c r="C84" s="148">
        <v>66.25</v>
      </c>
      <c r="D84" s="148">
        <v>54.11</v>
      </c>
      <c r="E84" s="148">
        <v>52.94</v>
      </c>
      <c r="F84" s="148">
        <v>41.27</v>
      </c>
      <c r="G84" s="148">
        <v>53.57</v>
      </c>
      <c r="H84" s="148">
        <v>22.96</v>
      </c>
      <c r="I84" s="148">
        <v>29.94</v>
      </c>
      <c r="J84" s="148">
        <v>30.67</v>
      </c>
      <c r="K84" s="148">
        <v>25.36</v>
      </c>
      <c r="L84" s="148">
        <v>24.11</v>
      </c>
      <c r="M84" s="148">
        <v>35.58</v>
      </c>
    </row>
    <row r="85" spans="1:13" x14ac:dyDescent="0.2">
      <c r="A85" s="89" t="s">
        <v>201</v>
      </c>
      <c r="B85" s="81" t="s">
        <v>204</v>
      </c>
      <c r="C85" s="148">
        <v>225.42</v>
      </c>
      <c r="D85" s="148">
        <v>193.9</v>
      </c>
      <c r="E85" s="148">
        <v>152.83000000000001</v>
      </c>
      <c r="F85" s="148">
        <v>204.52</v>
      </c>
      <c r="G85" s="148">
        <v>182.66</v>
      </c>
      <c r="H85" s="148">
        <v>101.78</v>
      </c>
      <c r="I85" s="148">
        <v>68.650000000000006</v>
      </c>
      <c r="J85" s="148">
        <v>65.8</v>
      </c>
      <c r="K85" s="148">
        <v>73.02</v>
      </c>
      <c r="L85" s="148">
        <v>97.41</v>
      </c>
      <c r="M85" s="148">
        <v>86.18</v>
      </c>
    </row>
    <row r="86" spans="1:13" x14ac:dyDescent="0.2">
      <c r="A86" s="89" t="s">
        <v>201</v>
      </c>
      <c r="B86" s="81" t="s">
        <v>205</v>
      </c>
      <c r="C86" s="148">
        <v>734.56</v>
      </c>
      <c r="D86" s="148">
        <v>620.51</v>
      </c>
      <c r="E86" s="148">
        <v>487.46</v>
      </c>
      <c r="F86" s="148">
        <v>361.77</v>
      </c>
      <c r="G86" s="148">
        <v>186.09</v>
      </c>
      <c r="H86" s="148">
        <v>202.32</v>
      </c>
      <c r="I86" s="148">
        <v>189.73</v>
      </c>
      <c r="J86" s="148">
        <v>169.65</v>
      </c>
      <c r="K86" s="148">
        <v>148.80000000000001</v>
      </c>
      <c r="L86" s="148">
        <v>194.87</v>
      </c>
      <c r="M86" s="148">
        <v>194.04</v>
      </c>
    </row>
    <row r="87" spans="1:13" x14ac:dyDescent="0.2">
      <c r="A87" s="89" t="s">
        <v>201</v>
      </c>
      <c r="B87" s="81" t="s">
        <v>206</v>
      </c>
      <c r="C87" s="148">
        <v>347.8</v>
      </c>
      <c r="D87" s="148">
        <v>348.92</v>
      </c>
      <c r="E87" s="148">
        <v>344.06</v>
      </c>
      <c r="F87" s="148">
        <v>345.71</v>
      </c>
      <c r="G87" s="148">
        <v>318.85000000000002</v>
      </c>
      <c r="H87" s="148">
        <v>238.58</v>
      </c>
      <c r="I87" s="148">
        <v>220.19</v>
      </c>
      <c r="J87" s="148">
        <v>178.95</v>
      </c>
      <c r="K87" s="148">
        <v>158.51</v>
      </c>
      <c r="L87" s="148">
        <v>167.34</v>
      </c>
      <c r="M87" s="148">
        <v>169.08</v>
      </c>
    </row>
    <row r="88" spans="1:13" x14ac:dyDescent="0.2">
      <c r="A88" s="89" t="s">
        <v>201</v>
      </c>
      <c r="B88" s="81" t="s">
        <v>207</v>
      </c>
      <c r="C88" s="148">
        <v>89.4</v>
      </c>
      <c r="D88" s="148">
        <v>71.42</v>
      </c>
      <c r="E88" s="148">
        <v>74.25</v>
      </c>
      <c r="F88" s="148">
        <v>52.42</v>
      </c>
      <c r="G88" s="148">
        <v>73.94</v>
      </c>
      <c r="H88" s="148">
        <v>60.47</v>
      </c>
      <c r="I88" s="148">
        <v>36.96</v>
      </c>
      <c r="J88" s="148">
        <v>29.42</v>
      </c>
      <c r="K88" s="148">
        <v>28.58</v>
      </c>
      <c r="L88" s="148">
        <v>16.399999999999999</v>
      </c>
      <c r="M88" s="148">
        <v>33.270000000000003</v>
      </c>
    </row>
    <row r="89" spans="1:13" x14ac:dyDescent="0.2">
      <c r="A89" s="89" t="s">
        <v>201</v>
      </c>
      <c r="B89" s="81" t="s">
        <v>208</v>
      </c>
      <c r="C89" s="148">
        <v>509.6</v>
      </c>
      <c r="D89" s="148">
        <v>429.74</v>
      </c>
      <c r="E89" s="148">
        <v>335.67</v>
      </c>
      <c r="F89" s="148">
        <v>232.49</v>
      </c>
      <c r="G89" s="148">
        <v>233.13</v>
      </c>
      <c r="H89" s="148">
        <v>188.88</v>
      </c>
      <c r="I89" s="148">
        <v>151.74</v>
      </c>
      <c r="J89" s="148">
        <v>122.34</v>
      </c>
      <c r="K89" s="148">
        <v>105.16</v>
      </c>
      <c r="L89" s="148">
        <v>83.86</v>
      </c>
      <c r="M89" s="148">
        <v>78.19</v>
      </c>
    </row>
    <row r="90" spans="1:13" x14ac:dyDescent="0.2">
      <c r="A90" s="89" t="s">
        <v>201</v>
      </c>
      <c r="B90" s="81" t="s">
        <v>209</v>
      </c>
      <c r="C90" s="148">
        <v>80.540000000000006</v>
      </c>
      <c r="D90" s="148">
        <v>70.47</v>
      </c>
      <c r="E90" s="148">
        <v>101.37</v>
      </c>
      <c r="F90" s="148">
        <v>58.73</v>
      </c>
      <c r="G90" s="148">
        <v>71.52</v>
      </c>
      <c r="H90" s="148">
        <v>39.380000000000003</v>
      </c>
      <c r="I90" s="148">
        <v>54.06</v>
      </c>
      <c r="J90" s="148">
        <v>48.41</v>
      </c>
      <c r="K90" s="148">
        <v>48.32</v>
      </c>
      <c r="L90" s="148">
        <v>43.53</v>
      </c>
      <c r="M90" s="148">
        <v>48.46</v>
      </c>
    </row>
    <row r="91" spans="1:13" x14ac:dyDescent="0.2">
      <c r="A91" s="89" t="s">
        <v>201</v>
      </c>
      <c r="B91" s="81" t="s">
        <v>210</v>
      </c>
      <c r="C91" s="148">
        <v>103.04</v>
      </c>
      <c r="D91" s="148">
        <v>79.02</v>
      </c>
      <c r="E91" s="148">
        <v>52.33</v>
      </c>
      <c r="F91" s="148">
        <v>43.75</v>
      </c>
      <c r="G91" s="148">
        <v>30.08</v>
      </c>
      <c r="H91" s="148">
        <v>39.700000000000003</v>
      </c>
      <c r="I91" s="148">
        <v>45.27</v>
      </c>
      <c r="J91" s="148">
        <v>43.66</v>
      </c>
      <c r="K91" s="148">
        <v>29.79</v>
      </c>
      <c r="L91" s="148">
        <v>30.36</v>
      </c>
      <c r="M91" s="148">
        <v>40.32</v>
      </c>
    </row>
    <row r="92" spans="1:13" x14ac:dyDescent="0.2">
      <c r="A92" s="89" t="s">
        <v>201</v>
      </c>
      <c r="B92" s="81" t="s">
        <v>211</v>
      </c>
      <c r="C92" s="148">
        <v>303.85000000000002</v>
      </c>
      <c r="D92" s="148">
        <v>195.93</v>
      </c>
      <c r="E92" s="148">
        <v>204.01</v>
      </c>
      <c r="F92" s="148">
        <v>192.09</v>
      </c>
      <c r="G92" s="148">
        <v>160.75</v>
      </c>
      <c r="H92" s="148">
        <v>121.33</v>
      </c>
      <c r="I92" s="148">
        <v>129.66999999999999</v>
      </c>
      <c r="J92" s="148">
        <v>167.97</v>
      </c>
      <c r="K92" s="148">
        <v>121.47</v>
      </c>
      <c r="L92" s="148">
        <v>128.07</v>
      </c>
      <c r="M92" s="148">
        <v>71.61</v>
      </c>
    </row>
    <row r="93" spans="1:13" x14ac:dyDescent="0.2">
      <c r="A93" s="89" t="s">
        <v>201</v>
      </c>
      <c r="B93" s="81" t="s">
        <v>212</v>
      </c>
      <c r="C93" s="148">
        <v>85.1</v>
      </c>
      <c r="D93" s="148">
        <v>69.89</v>
      </c>
      <c r="E93" s="148">
        <v>55.85</v>
      </c>
      <c r="F93" s="148">
        <v>50.27</v>
      </c>
      <c r="G93" s="148">
        <v>41.28</v>
      </c>
      <c r="H93" s="148">
        <v>43.93</v>
      </c>
      <c r="I93" s="148">
        <v>27.16</v>
      </c>
      <c r="J93" s="148">
        <v>28.43</v>
      </c>
      <c r="K93" s="148">
        <v>25.74</v>
      </c>
      <c r="L93" s="148">
        <v>31.73</v>
      </c>
      <c r="M93" s="148">
        <v>21.94</v>
      </c>
    </row>
    <row r="94" spans="1:13" x14ac:dyDescent="0.2">
      <c r="A94" s="144" t="s">
        <v>201</v>
      </c>
      <c r="B94" s="82" t="s">
        <v>213</v>
      </c>
      <c r="C94" s="145">
        <v>2606.09</v>
      </c>
      <c r="D94" s="145">
        <v>2188.64</v>
      </c>
      <c r="E94" s="145">
        <v>1923.23</v>
      </c>
      <c r="F94" s="145">
        <v>1629.58</v>
      </c>
      <c r="G94" s="145">
        <v>1398.49</v>
      </c>
      <c r="H94" s="145">
        <v>1093.1199999999999</v>
      </c>
      <c r="I94" s="145">
        <v>977.86</v>
      </c>
      <c r="J94" s="145">
        <v>910.37</v>
      </c>
      <c r="K94" s="145">
        <v>797.62</v>
      </c>
      <c r="L94" s="145">
        <v>840.94</v>
      </c>
      <c r="M94" s="145">
        <v>812.82</v>
      </c>
    </row>
    <row r="95" spans="1:13" x14ac:dyDescent="0.2">
      <c r="A95" s="89" t="s">
        <v>214</v>
      </c>
      <c r="B95" s="84" t="s">
        <v>215</v>
      </c>
      <c r="C95" s="148">
        <v>95.95</v>
      </c>
      <c r="D95" s="148">
        <v>111.49</v>
      </c>
      <c r="E95" s="148">
        <v>119.67</v>
      </c>
      <c r="F95" s="148">
        <v>146.43</v>
      </c>
      <c r="G95" s="148">
        <v>119.17</v>
      </c>
      <c r="H95" s="148">
        <v>90.98</v>
      </c>
      <c r="I95" s="148">
        <v>116.14</v>
      </c>
      <c r="J95" s="148">
        <v>78.900000000000006</v>
      </c>
      <c r="K95" s="148">
        <v>62.08</v>
      </c>
      <c r="L95" s="148">
        <v>54.87</v>
      </c>
      <c r="M95" s="148">
        <v>55.99</v>
      </c>
    </row>
    <row r="96" spans="1:13" x14ac:dyDescent="0.2">
      <c r="A96" s="89" t="s">
        <v>214</v>
      </c>
      <c r="B96" s="85" t="s">
        <v>216</v>
      </c>
      <c r="C96" s="148">
        <v>105.73</v>
      </c>
      <c r="D96" s="148">
        <v>104.25</v>
      </c>
      <c r="E96" s="148">
        <v>91.85</v>
      </c>
      <c r="F96" s="148">
        <v>95.15</v>
      </c>
      <c r="G96" s="148">
        <v>82</v>
      </c>
      <c r="H96" s="148">
        <v>56.8</v>
      </c>
      <c r="I96" s="148">
        <v>62.45</v>
      </c>
      <c r="J96" s="148">
        <v>51.29</v>
      </c>
      <c r="K96" s="148">
        <v>67.069999999999993</v>
      </c>
      <c r="L96" s="148">
        <v>70.36</v>
      </c>
      <c r="M96" s="148">
        <v>42.06</v>
      </c>
    </row>
    <row r="97" spans="1:13" x14ac:dyDescent="0.2">
      <c r="A97" s="89" t="s">
        <v>214</v>
      </c>
      <c r="B97" s="85" t="s">
        <v>217</v>
      </c>
      <c r="C97" s="148">
        <v>58.57</v>
      </c>
      <c r="D97" s="148">
        <v>72.34</v>
      </c>
      <c r="E97" s="148">
        <v>62.04</v>
      </c>
      <c r="F97" s="148">
        <v>91.25</v>
      </c>
      <c r="G97" s="148">
        <v>54.73</v>
      </c>
      <c r="H97" s="148">
        <v>66.75</v>
      </c>
      <c r="I97" s="148">
        <v>60.08</v>
      </c>
      <c r="J97" s="148">
        <v>55.65</v>
      </c>
      <c r="K97" s="148">
        <v>40.15</v>
      </c>
      <c r="L97" s="148">
        <v>34.75</v>
      </c>
      <c r="M97" s="148">
        <v>44.65</v>
      </c>
    </row>
    <row r="98" spans="1:13" x14ac:dyDescent="0.2">
      <c r="A98" s="89" t="s">
        <v>214</v>
      </c>
      <c r="B98" s="85" t="s">
        <v>218</v>
      </c>
      <c r="C98" s="148">
        <v>163.94</v>
      </c>
      <c r="D98" s="148">
        <v>149.96</v>
      </c>
      <c r="E98" s="148">
        <v>129.18</v>
      </c>
      <c r="F98" s="148">
        <v>129.22999999999999</v>
      </c>
      <c r="G98" s="148">
        <v>121.56</v>
      </c>
      <c r="H98" s="148">
        <v>88.33</v>
      </c>
      <c r="I98" s="148">
        <v>99.19</v>
      </c>
      <c r="J98" s="148">
        <v>74.84</v>
      </c>
      <c r="K98" s="148">
        <v>57.63</v>
      </c>
      <c r="L98" s="148">
        <v>59.84</v>
      </c>
      <c r="M98" s="148">
        <v>48.75</v>
      </c>
    </row>
    <row r="99" spans="1:13" x14ac:dyDescent="0.2">
      <c r="A99" s="89" t="s">
        <v>214</v>
      </c>
      <c r="B99" s="85" t="s">
        <v>219</v>
      </c>
      <c r="C99" s="148">
        <v>83.31</v>
      </c>
      <c r="D99" s="148">
        <v>96.58</v>
      </c>
      <c r="E99" s="148">
        <v>92.85</v>
      </c>
      <c r="F99" s="148">
        <v>64.98</v>
      </c>
      <c r="G99" s="148">
        <v>97.49</v>
      </c>
      <c r="H99" s="148">
        <v>64.22</v>
      </c>
      <c r="I99" s="148">
        <v>51.02</v>
      </c>
      <c r="J99" s="148">
        <v>49.52</v>
      </c>
      <c r="K99" s="148">
        <v>41.08</v>
      </c>
      <c r="L99" s="148">
        <v>37.53</v>
      </c>
      <c r="M99" s="148">
        <v>28.28</v>
      </c>
    </row>
    <row r="100" spans="1:13" x14ac:dyDescent="0.2">
      <c r="A100" s="89" t="s">
        <v>214</v>
      </c>
      <c r="B100" s="86" t="s">
        <v>220</v>
      </c>
      <c r="C100" s="148">
        <v>70.09</v>
      </c>
      <c r="D100" s="148">
        <v>69.489999999999995</v>
      </c>
      <c r="E100" s="148">
        <v>84.98</v>
      </c>
      <c r="F100" s="148">
        <v>85.07</v>
      </c>
      <c r="G100" s="148">
        <v>63.09</v>
      </c>
      <c r="H100" s="148">
        <v>70.44</v>
      </c>
      <c r="I100" s="148">
        <v>58.86</v>
      </c>
      <c r="J100" s="148">
        <v>50.41</v>
      </c>
      <c r="K100" s="148">
        <v>37.049999999999997</v>
      </c>
      <c r="L100" s="148">
        <v>31.86</v>
      </c>
      <c r="M100" s="148">
        <v>25.7</v>
      </c>
    </row>
    <row r="101" spans="1:13" x14ac:dyDescent="0.2">
      <c r="A101" s="89" t="s">
        <v>214</v>
      </c>
      <c r="B101" s="85" t="s">
        <v>221</v>
      </c>
      <c r="C101" s="148" t="s">
        <v>91</v>
      </c>
      <c r="D101" s="148" t="s">
        <v>91</v>
      </c>
      <c r="E101" s="148" t="s">
        <v>91</v>
      </c>
      <c r="F101" s="148" t="s">
        <v>91</v>
      </c>
      <c r="G101" s="148" t="s">
        <v>91</v>
      </c>
      <c r="H101" s="148" t="s">
        <v>91</v>
      </c>
      <c r="I101" s="148" t="s">
        <v>91</v>
      </c>
      <c r="J101" s="148" t="s">
        <v>91</v>
      </c>
      <c r="K101" s="148" t="s">
        <v>91</v>
      </c>
      <c r="L101" s="148" t="s">
        <v>91</v>
      </c>
      <c r="M101" s="148" t="s">
        <v>91</v>
      </c>
    </row>
    <row r="102" spans="1:13" x14ac:dyDescent="0.2">
      <c r="A102" s="89" t="s">
        <v>214</v>
      </c>
      <c r="B102" s="85" t="s">
        <v>222</v>
      </c>
      <c r="C102" s="148">
        <v>214.17</v>
      </c>
      <c r="D102" s="148">
        <v>214.63</v>
      </c>
      <c r="E102" s="148">
        <v>208.66</v>
      </c>
      <c r="F102" s="148">
        <v>197.64</v>
      </c>
      <c r="G102" s="148">
        <v>226.04</v>
      </c>
      <c r="H102" s="148">
        <v>144.56</v>
      </c>
      <c r="I102" s="148">
        <v>105.02</v>
      </c>
      <c r="J102" s="148">
        <v>110.17</v>
      </c>
      <c r="K102" s="148">
        <v>116.42</v>
      </c>
      <c r="L102" s="148">
        <v>74.69</v>
      </c>
      <c r="M102" s="148">
        <v>82.85</v>
      </c>
    </row>
    <row r="103" spans="1:13" x14ac:dyDescent="0.2">
      <c r="A103" s="89" t="s">
        <v>214</v>
      </c>
      <c r="B103" s="85" t="s">
        <v>223</v>
      </c>
      <c r="C103" s="148">
        <v>115.99</v>
      </c>
      <c r="D103" s="148">
        <v>100.32</v>
      </c>
      <c r="E103" s="148">
        <v>98.55</v>
      </c>
      <c r="F103" s="148">
        <v>93.01</v>
      </c>
      <c r="G103" s="148">
        <v>82.93</v>
      </c>
      <c r="H103" s="148">
        <v>72.09</v>
      </c>
      <c r="I103" s="148">
        <v>83.84</v>
      </c>
      <c r="J103" s="148">
        <v>63.12</v>
      </c>
      <c r="K103" s="148">
        <v>49.49</v>
      </c>
      <c r="L103" s="148">
        <v>39.15</v>
      </c>
      <c r="M103" s="148">
        <v>31.78</v>
      </c>
    </row>
    <row r="104" spans="1:13" x14ac:dyDescent="0.2">
      <c r="A104" s="89" t="s">
        <v>214</v>
      </c>
      <c r="B104" s="85" t="s">
        <v>224</v>
      </c>
      <c r="C104" s="148">
        <v>206.09</v>
      </c>
      <c r="D104" s="148">
        <v>157.96</v>
      </c>
      <c r="E104" s="148">
        <v>142.38</v>
      </c>
      <c r="F104" s="148">
        <v>162.63</v>
      </c>
      <c r="G104" s="148">
        <v>158.21</v>
      </c>
      <c r="H104" s="148">
        <v>97.93</v>
      </c>
      <c r="I104" s="148">
        <v>93.87</v>
      </c>
      <c r="J104" s="148">
        <v>92.45</v>
      </c>
      <c r="K104" s="148">
        <v>90.01</v>
      </c>
      <c r="L104" s="148">
        <v>89.33</v>
      </c>
      <c r="M104" s="148">
        <v>57.41</v>
      </c>
    </row>
    <row r="105" spans="1:13" x14ac:dyDescent="0.2">
      <c r="A105" s="89" t="s">
        <v>214</v>
      </c>
      <c r="B105" s="85" t="s">
        <v>225</v>
      </c>
      <c r="C105" s="148">
        <v>122.66</v>
      </c>
      <c r="D105" s="148">
        <v>114.31</v>
      </c>
      <c r="E105" s="148">
        <v>112.87</v>
      </c>
      <c r="F105" s="148">
        <v>110.08</v>
      </c>
      <c r="G105" s="148">
        <v>110.4</v>
      </c>
      <c r="H105" s="148">
        <v>67.11</v>
      </c>
      <c r="I105" s="148">
        <v>95.83</v>
      </c>
      <c r="J105" s="148">
        <v>77.959999999999994</v>
      </c>
      <c r="K105" s="148">
        <v>97.48</v>
      </c>
      <c r="L105" s="148">
        <v>76.81</v>
      </c>
      <c r="M105" s="148">
        <v>37.83</v>
      </c>
    </row>
    <row r="106" spans="1:13" x14ac:dyDescent="0.2">
      <c r="A106" s="89" t="s">
        <v>214</v>
      </c>
      <c r="B106" s="85" t="s">
        <v>226</v>
      </c>
      <c r="C106" s="148">
        <v>103.56</v>
      </c>
      <c r="D106" s="148">
        <v>101.5</v>
      </c>
      <c r="E106" s="148">
        <v>111.31</v>
      </c>
      <c r="F106" s="148">
        <v>101.74</v>
      </c>
      <c r="G106" s="148">
        <v>111.5</v>
      </c>
      <c r="H106" s="148">
        <v>91.61</v>
      </c>
      <c r="I106" s="148">
        <v>75.27</v>
      </c>
      <c r="J106" s="148">
        <v>80.45</v>
      </c>
      <c r="K106" s="148">
        <v>56.39</v>
      </c>
      <c r="L106" s="148">
        <v>32.54</v>
      </c>
      <c r="M106" s="148">
        <v>43.3</v>
      </c>
    </row>
    <row r="107" spans="1:13" x14ac:dyDescent="0.2">
      <c r="A107" s="89" t="s">
        <v>214</v>
      </c>
      <c r="B107" s="86" t="s">
        <v>227</v>
      </c>
      <c r="C107" s="148">
        <v>66.47</v>
      </c>
      <c r="D107" s="148">
        <v>61.65</v>
      </c>
      <c r="E107" s="148">
        <v>69.61</v>
      </c>
      <c r="F107" s="148">
        <v>81.62</v>
      </c>
      <c r="G107" s="148">
        <v>50.08</v>
      </c>
      <c r="H107" s="148">
        <v>49.01</v>
      </c>
      <c r="I107" s="148">
        <v>31.46</v>
      </c>
      <c r="J107" s="148">
        <v>12.13</v>
      </c>
      <c r="K107" s="148">
        <v>19.59</v>
      </c>
      <c r="L107" s="148">
        <v>18.97</v>
      </c>
      <c r="M107" s="148">
        <v>21.62</v>
      </c>
    </row>
    <row r="108" spans="1:13" x14ac:dyDescent="0.2">
      <c r="A108" s="89" t="s">
        <v>214</v>
      </c>
      <c r="B108" s="85" t="s">
        <v>228</v>
      </c>
      <c r="C108" s="148">
        <v>96.95</v>
      </c>
      <c r="D108" s="148">
        <v>107.16</v>
      </c>
      <c r="E108" s="148">
        <v>112.8</v>
      </c>
      <c r="F108" s="148">
        <v>101.49</v>
      </c>
      <c r="G108" s="148">
        <v>113.77</v>
      </c>
      <c r="H108" s="148">
        <v>83.47</v>
      </c>
      <c r="I108" s="148">
        <v>81.92</v>
      </c>
      <c r="J108" s="148">
        <v>67.09</v>
      </c>
      <c r="K108" s="148">
        <v>43.81</v>
      </c>
      <c r="L108" s="148">
        <v>56.53</v>
      </c>
      <c r="M108" s="148">
        <v>48.68</v>
      </c>
    </row>
    <row r="109" spans="1:13" x14ac:dyDescent="0.2">
      <c r="A109" s="89" t="s">
        <v>214</v>
      </c>
      <c r="B109" s="86" t="s">
        <v>229</v>
      </c>
      <c r="C109" s="148">
        <v>81.37</v>
      </c>
      <c r="D109" s="148">
        <v>81.739999999999995</v>
      </c>
      <c r="E109" s="148">
        <v>86.53</v>
      </c>
      <c r="F109" s="148">
        <v>78.7</v>
      </c>
      <c r="G109" s="148">
        <v>53.88</v>
      </c>
      <c r="H109" s="148">
        <v>43.89</v>
      </c>
      <c r="I109" s="148">
        <v>36.03</v>
      </c>
      <c r="J109" s="148">
        <v>46.2</v>
      </c>
      <c r="K109" s="148">
        <v>39.44</v>
      </c>
      <c r="L109" s="148">
        <v>29.87</v>
      </c>
      <c r="M109" s="148">
        <v>24.94</v>
      </c>
    </row>
    <row r="110" spans="1:13" x14ac:dyDescent="0.2">
      <c r="A110" s="89" t="s">
        <v>214</v>
      </c>
      <c r="B110" s="85" t="s">
        <v>230</v>
      </c>
      <c r="C110" s="148">
        <v>63.67</v>
      </c>
      <c r="D110" s="148">
        <v>54.79</v>
      </c>
      <c r="E110" s="148">
        <v>66.5</v>
      </c>
      <c r="F110" s="148">
        <v>80.52</v>
      </c>
      <c r="G110" s="148">
        <v>61.95</v>
      </c>
      <c r="H110" s="148">
        <v>56.14</v>
      </c>
      <c r="I110" s="148">
        <v>57.41</v>
      </c>
      <c r="J110" s="148">
        <v>47.6</v>
      </c>
      <c r="K110" s="148">
        <v>37.700000000000003</v>
      </c>
      <c r="L110" s="148">
        <v>27.11</v>
      </c>
      <c r="M110" s="148">
        <v>33</v>
      </c>
    </row>
    <row r="111" spans="1:13" x14ac:dyDescent="0.2">
      <c r="A111" s="89" t="s">
        <v>214</v>
      </c>
      <c r="B111" s="85" t="s">
        <v>231</v>
      </c>
      <c r="C111" s="148">
        <v>108.65</v>
      </c>
      <c r="D111" s="148">
        <v>114.86</v>
      </c>
      <c r="E111" s="148">
        <v>113.83</v>
      </c>
      <c r="F111" s="148">
        <v>90.72</v>
      </c>
      <c r="G111" s="148">
        <v>69.44</v>
      </c>
      <c r="H111" s="148">
        <v>60.64</v>
      </c>
      <c r="I111" s="148">
        <v>65.569999999999993</v>
      </c>
      <c r="J111" s="148">
        <v>35.51</v>
      </c>
      <c r="K111" s="148">
        <v>33.65</v>
      </c>
      <c r="L111" s="148">
        <v>36.409999999999997</v>
      </c>
      <c r="M111" s="148">
        <v>32.130000000000003</v>
      </c>
    </row>
    <row r="112" spans="1:13" x14ac:dyDescent="0.2">
      <c r="A112" s="89" t="s">
        <v>214</v>
      </c>
      <c r="B112" s="85" t="s">
        <v>232</v>
      </c>
      <c r="C112" s="148">
        <v>101.6</v>
      </c>
      <c r="D112" s="148">
        <v>88.76</v>
      </c>
      <c r="E112" s="148">
        <v>109.32</v>
      </c>
      <c r="F112" s="148">
        <v>112.3</v>
      </c>
      <c r="G112" s="148">
        <v>103.88</v>
      </c>
      <c r="H112" s="148">
        <v>59.32</v>
      </c>
      <c r="I112" s="148">
        <v>59.94</v>
      </c>
      <c r="J112" s="148">
        <v>41.9</v>
      </c>
      <c r="K112" s="148">
        <v>34.89</v>
      </c>
      <c r="L112" s="148">
        <v>47.52</v>
      </c>
      <c r="M112" s="148">
        <v>29.08</v>
      </c>
    </row>
    <row r="113" spans="1:13" x14ac:dyDescent="0.2">
      <c r="A113" s="89" t="s">
        <v>214</v>
      </c>
      <c r="B113" s="85" t="s">
        <v>233</v>
      </c>
      <c r="C113" s="148">
        <v>111.1</v>
      </c>
      <c r="D113" s="148">
        <v>96.11</v>
      </c>
      <c r="E113" s="148">
        <v>77.930000000000007</v>
      </c>
      <c r="F113" s="148">
        <v>82.26</v>
      </c>
      <c r="G113" s="148">
        <v>56.26</v>
      </c>
      <c r="H113" s="148">
        <v>55.39</v>
      </c>
      <c r="I113" s="148">
        <v>61.64</v>
      </c>
      <c r="J113" s="148">
        <v>42.68</v>
      </c>
      <c r="K113" s="148">
        <v>35.61</v>
      </c>
      <c r="L113" s="148">
        <v>43.14</v>
      </c>
      <c r="M113" s="148">
        <v>31.04</v>
      </c>
    </row>
    <row r="114" spans="1:13" x14ac:dyDescent="0.2">
      <c r="A114" s="89" t="s">
        <v>214</v>
      </c>
      <c r="B114" s="85" t="s">
        <v>234</v>
      </c>
      <c r="C114" s="148">
        <v>30.88</v>
      </c>
      <c r="D114" s="148">
        <v>33.630000000000003</v>
      </c>
      <c r="E114" s="148">
        <v>34.270000000000003</v>
      </c>
      <c r="F114" s="148">
        <v>46.12</v>
      </c>
      <c r="G114" s="148">
        <v>25.72</v>
      </c>
      <c r="H114" s="148">
        <v>18.649999999999999</v>
      </c>
      <c r="I114" s="148">
        <v>21.04</v>
      </c>
      <c r="J114" s="148">
        <v>19.02</v>
      </c>
      <c r="K114" s="148">
        <v>18.100000000000001</v>
      </c>
      <c r="L114" s="148">
        <v>17.53</v>
      </c>
      <c r="M114" s="148" t="s">
        <v>91</v>
      </c>
    </row>
    <row r="115" spans="1:13" x14ac:dyDescent="0.2">
      <c r="A115" s="89" t="s">
        <v>214</v>
      </c>
      <c r="B115" s="85" t="s">
        <v>235</v>
      </c>
      <c r="C115" s="148">
        <v>57.01</v>
      </c>
      <c r="D115" s="148">
        <v>26.61</v>
      </c>
      <c r="E115" s="148">
        <v>31.57</v>
      </c>
      <c r="F115" s="148">
        <v>42.34</v>
      </c>
      <c r="G115" s="148">
        <v>32.47</v>
      </c>
      <c r="H115" s="148">
        <v>15.39</v>
      </c>
      <c r="I115" s="148">
        <v>29.16</v>
      </c>
      <c r="J115" s="148">
        <v>10.88</v>
      </c>
      <c r="K115" s="148">
        <v>11.92</v>
      </c>
      <c r="L115" s="148">
        <v>11.42</v>
      </c>
      <c r="M115" s="148">
        <v>19.29</v>
      </c>
    </row>
    <row r="116" spans="1:13" x14ac:dyDescent="0.2">
      <c r="A116" s="89" t="s">
        <v>214</v>
      </c>
      <c r="B116" s="85" t="s">
        <v>236</v>
      </c>
      <c r="C116" s="148">
        <v>157.43</v>
      </c>
      <c r="D116" s="148">
        <v>168.5</v>
      </c>
      <c r="E116" s="148">
        <v>148.63</v>
      </c>
      <c r="F116" s="148">
        <v>138.30000000000001</v>
      </c>
      <c r="G116" s="148">
        <v>167.62</v>
      </c>
      <c r="H116" s="148">
        <v>116.87</v>
      </c>
      <c r="I116" s="148">
        <v>77.14</v>
      </c>
      <c r="J116" s="148">
        <v>81.62</v>
      </c>
      <c r="K116" s="148">
        <v>56.46</v>
      </c>
      <c r="L116" s="148">
        <v>58.55</v>
      </c>
      <c r="M116" s="148">
        <v>57.12</v>
      </c>
    </row>
    <row r="117" spans="1:13" x14ac:dyDescent="0.2">
      <c r="A117" s="89" t="s">
        <v>214</v>
      </c>
      <c r="B117" s="85" t="s">
        <v>237</v>
      </c>
      <c r="C117" s="148">
        <v>145.63</v>
      </c>
      <c r="D117" s="148">
        <v>145.62</v>
      </c>
      <c r="E117" s="148">
        <v>169.86</v>
      </c>
      <c r="F117" s="148">
        <v>128.94</v>
      </c>
      <c r="G117" s="148">
        <v>156.69999999999999</v>
      </c>
      <c r="H117" s="148">
        <v>106.54</v>
      </c>
      <c r="I117" s="148">
        <v>78.06</v>
      </c>
      <c r="J117" s="148">
        <v>90.76</v>
      </c>
      <c r="K117" s="148">
        <v>56.18</v>
      </c>
      <c r="L117" s="148">
        <v>43.85</v>
      </c>
      <c r="M117" s="148">
        <v>49.11</v>
      </c>
    </row>
    <row r="118" spans="1:13" x14ac:dyDescent="0.2">
      <c r="A118" s="89" t="s">
        <v>214</v>
      </c>
      <c r="B118" s="85" t="s">
        <v>238</v>
      </c>
      <c r="C118" s="148">
        <v>64.34</v>
      </c>
      <c r="D118" s="148">
        <v>51.78</v>
      </c>
      <c r="E118" s="148">
        <v>50.93</v>
      </c>
      <c r="F118" s="148">
        <v>39.25</v>
      </c>
      <c r="G118" s="148">
        <v>49.86</v>
      </c>
      <c r="H118" s="148">
        <v>39.28</v>
      </c>
      <c r="I118" s="148">
        <v>28.83</v>
      </c>
      <c r="J118" s="148">
        <v>30.09</v>
      </c>
      <c r="K118" s="148">
        <v>28.77</v>
      </c>
      <c r="L118" s="148">
        <v>24.28</v>
      </c>
      <c r="M118" s="148">
        <v>28.34</v>
      </c>
    </row>
    <row r="119" spans="1:13" x14ac:dyDescent="0.2">
      <c r="A119" s="89" t="s">
        <v>214</v>
      </c>
      <c r="B119" s="85" t="s">
        <v>239</v>
      </c>
      <c r="C119" s="148">
        <v>206.16</v>
      </c>
      <c r="D119" s="148">
        <v>169.61</v>
      </c>
      <c r="E119" s="148">
        <v>136.99</v>
      </c>
      <c r="F119" s="148">
        <v>117.64</v>
      </c>
      <c r="G119" s="148">
        <v>134.53</v>
      </c>
      <c r="H119" s="148">
        <v>112.96</v>
      </c>
      <c r="I119" s="148">
        <v>94.74</v>
      </c>
      <c r="J119" s="148">
        <v>98.38</v>
      </c>
      <c r="K119" s="148">
        <v>109.58</v>
      </c>
      <c r="L119" s="148">
        <v>66.16</v>
      </c>
      <c r="M119" s="148">
        <v>59.15</v>
      </c>
    </row>
    <row r="120" spans="1:13" x14ac:dyDescent="0.2">
      <c r="A120" s="89" t="s">
        <v>214</v>
      </c>
      <c r="B120" s="85" t="s">
        <v>240</v>
      </c>
      <c r="C120" s="148">
        <v>118.18</v>
      </c>
      <c r="D120" s="148">
        <v>89.61</v>
      </c>
      <c r="E120" s="148">
        <v>90.58</v>
      </c>
      <c r="F120" s="148">
        <v>108.21</v>
      </c>
      <c r="G120" s="148">
        <v>73.27</v>
      </c>
      <c r="H120" s="148">
        <v>71.56</v>
      </c>
      <c r="I120" s="148">
        <v>91.47</v>
      </c>
      <c r="J120" s="148">
        <v>46.63</v>
      </c>
      <c r="K120" s="148">
        <v>66.349999999999994</v>
      </c>
      <c r="L120" s="148">
        <v>73.38</v>
      </c>
      <c r="M120" s="148">
        <v>54.65</v>
      </c>
    </row>
    <row r="121" spans="1:13" x14ac:dyDescent="0.2">
      <c r="A121" s="89" t="s">
        <v>214</v>
      </c>
      <c r="B121" s="85" t="s">
        <v>241</v>
      </c>
      <c r="C121" s="148">
        <v>47.22</v>
      </c>
      <c r="D121" s="148">
        <v>39.770000000000003</v>
      </c>
      <c r="E121" s="148">
        <v>32.909999999999997</v>
      </c>
      <c r="F121" s="148">
        <v>33.89</v>
      </c>
      <c r="G121" s="148">
        <v>33.07</v>
      </c>
      <c r="H121" s="148">
        <v>15.3</v>
      </c>
      <c r="I121" s="148">
        <v>22.64</v>
      </c>
      <c r="J121" s="148">
        <v>12.64</v>
      </c>
      <c r="K121" s="148" t="s">
        <v>91</v>
      </c>
      <c r="L121" s="148">
        <v>17.920000000000002</v>
      </c>
      <c r="M121" s="148">
        <v>16.23</v>
      </c>
    </row>
    <row r="122" spans="1:13" x14ac:dyDescent="0.2">
      <c r="A122" s="89" t="s">
        <v>214</v>
      </c>
      <c r="B122" s="85" t="s">
        <v>242</v>
      </c>
      <c r="C122" s="148">
        <v>155.18</v>
      </c>
      <c r="D122" s="148">
        <v>145.28</v>
      </c>
      <c r="E122" s="148">
        <v>132.49</v>
      </c>
      <c r="F122" s="148">
        <v>120.18</v>
      </c>
      <c r="G122" s="148">
        <v>134.28</v>
      </c>
      <c r="H122" s="148">
        <v>106.24</v>
      </c>
      <c r="I122" s="148">
        <v>72.44</v>
      </c>
      <c r="J122" s="148">
        <v>72.95</v>
      </c>
      <c r="K122" s="148">
        <v>54.87</v>
      </c>
      <c r="L122" s="148">
        <v>48.23</v>
      </c>
      <c r="M122" s="148">
        <v>53.61</v>
      </c>
    </row>
    <row r="123" spans="1:13" x14ac:dyDescent="0.2">
      <c r="A123" s="89" t="s">
        <v>214</v>
      </c>
      <c r="B123" s="85" t="s">
        <v>243</v>
      </c>
      <c r="C123" s="148">
        <v>52.98</v>
      </c>
      <c r="D123" s="148">
        <v>55.38</v>
      </c>
      <c r="E123" s="148">
        <v>49.29</v>
      </c>
      <c r="F123" s="148">
        <v>44.77</v>
      </c>
      <c r="G123" s="148">
        <v>49.65</v>
      </c>
      <c r="H123" s="148">
        <v>23.34</v>
      </c>
      <c r="I123" s="148">
        <v>25.72</v>
      </c>
      <c r="J123" s="148">
        <v>30.12</v>
      </c>
      <c r="K123" s="148">
        <v>24.95</v>
      </c>
      <c r="L123" s="148">
        <v>19.75</v>
      </c>
      <c r="M123" s="148">
        <v>19.78</v>
      </c>
    </row>
    <row r="124" spans="1:13" x14ac:dyDescent="0.2">
      <c r="A124" s="89" t="s">
        <v>214</v>
      </c>
      <c r="B124" s="85" t="s">
        <v>244</v>
      </c>
      <c r="C124" s="148">
        <v>115.88</v>
      </c>
      <c r="D124" s="148">
        <v>104.78</v>
      </c>
      <c r="E124" s="148">
        <v>138.51</v>
      </c>
      <c r="F124" s="148">
        <v>161.16</v>
      </c>
      <c r="G124" s="148">
        <v>119.55</v>
      </c>
      <c r="H124" s="148">
        <v>98.52</v>
      </c>
      <c r="I124" s="148">
        <v>104.27</v>
      </c>
      <c r="J124" s="148">
        <v>100.32</v>
      </c>
      <c r="K124" s="148">
        <v>82.1</v>
      </c>
      <c r="L124" s="148">
        <v>46.14</v>
      </c>
      <c r="M124" s="148">
        <v>32.020000000000003</v>
      </c>
    </row>
    <row r="125" spans="1:13" x14ac:dyDescent="0.2">
      <c r="A125" s="89" t="s">
        <v>214</v>
      </c>
      <c r="B125" s="85" t="s">
        <v>245</v>
      </c>
      <c r="C125" s="148">
        <v>104.24</v>
      </c>
      <c r="D125" s="148">
        <v>95.75</v>
      </c>
      <c r="E125" s="148">
        <v>101.36</v>
      </c>
      <c r="F125" s="148">
        <v>97.04</v>
      </c>
      <c r="G125" s="148">
        <v>126.48</v>
      </c>
      <c r="H125" s="148">
        <v>101.28</v>
      </c>
      <c r="I125" s="148">
        <v>97.55</v>
      </c>
      <c r="J125" s="148">
        <v>76.87</v>
      </c>
      <c r="K125" s="148">
        <v>53.31</v>
      </c>
      <c r="L125" s="148">
        <v>69.760000000000005</v>
      </c>
      <c r="M125" s="148">
        <v>51.48</v>
      </c>
    </row>
    <row r="126" spans="1:13" x14ac:dyDescent="0.2">
      <c r="A126" s="89" t="s">
        <v>214</v>
      </c>
      <c r="B126" s="85" t="s">
        <v>246</v>
      </c>
      <c r="C126" s="148">
        <v>89.57</v>
      </c>
      <c r="D126" s="148">
        <v>68.239999999999995</v>
      </c>
      <c r="E126" s="148">
        <v>75.459999999999994</v>
      </c>
      <c r="F126" s="148">
        <v>64.75</v>
      </c>
      <c r="G126" s="148">
        <v>80.239999999999995</v>
      </c>
      <c r="H126" s="148">
        <v>62.28</v>
      </c>
      <c r="I126" s="148">
        <v>59.49</v>
      </c>
      <c r="J126" s="148">
        <v>46.8</v>
      </c>
      <c r="K126" s="148">
        <v>39.89</v>
      </c>
      <c r="L126" s="148">
        <v>39.32</v>
      </c>
      <c r="M126" s="148">
        <v>25.75</v>
      </c>
    </row>
    <row r="127" spans="1:13" x14ac:dyDescent="0.2">
      <c r="A127" s="89" t="s">
        <v>214</v>
      </c>
      <c r="B127" s="85" t="s">
        <v>247</v>
      </c>
      <c r="C127" s="148">
        <v>53.26</v>
      </c>
      <c r="D127" s="148">
        <v>58.99</v>
      </c>
      <c r="E127" s="148">
        <v>48.21</v>
      </c>
      <c r="F127" s="148">
        <v>59.55</v>
      </c>
      <c r="G127" s="148">
        <v>42.01</v>
      </c>
      <c r="H127" s="148">
        <v>44.56</v>
      </c>
      <c r="I127" s="148">
        <v>24.98</v>
      </c>
      <c r="J127" s="148">
        <v>33.93</v>
      </c>
      <c r="K127" s="148">
        <v>14.49</v>
      </c>
      <c r="L127" s="148">
        <v>18.96</v>
      </c>
      <c r="M127" s="148">
        <v>20.32</v>
      </c>
    </row>
    <row r="128" spans="1:13" x14ac:dyDescent="0.2">
      <c r="A128" s="144" t="s">
        <v>214</v>
      </c>
      <c r="B128" s="82" t="s">
        <v>248</v>
      </c>
      <c r="C128" s="145">
        <v>3367.81</v>
      </c>
      <c r="D128" s="145">
        <v>3151.46</v>
      </c>
      <c r="E128" s="145">
        <v>3131.92</v>
      </c>
      <c r="F128" s="145">
        <v>3107.98</v>
      </c>
      <c r="G128" s="145">
        <v>2963.79</v>
      </c>
      <c r="H128" s="145">
        <v>2252.44</v>
      </c>
      <c r="I128" s="145">
        <v>2123.0700000000002</v>
      </c>
      <c r="J128" s="145">
        <v>1828.87</v>
      </c>
      <c r="K128" s="145">
        <v>1585.06</v>
      </c>
      <c r="L128" s="145">
        <v>1416.54</v>
      </c>
      <c r="M128" s="145">
        <v>1214.69</v>
      </c>
    </row>
    <row r="129" spans="1:13" x14ac:dyDescent="0.2">
      <c r="A129" s="89" t="s">
        <v>249</v>
      </c>
      <c r="B129" s="83" t="s">
        <v>250</v>
      </c>
      <c r="C129" s="148">
        <v>39.979999999999997</v>
      </c>
      <c r="D129" s="148">
        <v>29.85</v>
      </c>
      <c r="E129" s="148">
        <v>27.5</v>
      </c>
      <c r="F129" s="148">
        <v>27.58</v>
      </c>
      <c r="G129" s="148">
        <v>28.24</v>
      </c>
      <c r="H129" s="148">
        <v>18.940000000000001</v>
      </c>
      <c r="I129" s="148">
        <v>25.8</v>
      </c>
      <c r="J129" s="148">
        <v>19.54</v>
      </c>
      <c r="K129" s="148" t="s">
        <v>91</v>
      </c>
      <c r="L129" s="148">
        <v>15.22</v>
      </c>
      <c r="M129" s="148">
        <v>18.27</v>
      </c>
    </row>
    <row r="130" spans="1:13" x14ac:dyDescent="0.2">
      <c r="A130" s="89" t="s">
        <v>249</v>
      </c>
      <c r="B130" s="81" t="s">
        <v>251</v>
      </c>
      <c r="C130" s="148">
        <v>101.73</v>
      </c>
      <c r="D130" s="148">
        <v>54.32</v>
      </c>
      <c r="E130" s="148">
        <v>56.96</v>
      </c>
      <c r="F130" s="148">
        <v>33.090000000000003</v>
      </c>
      <c r="G130" s="148">
        <v>26.77</v>
      </c>
      <c r="H130" s="148">
        <v>26.76</v>
      </c>
      <c r="I130" s="148">
        <v>26.84</v>
      </c>
      <c r="J130" s="148">
        <v>32.659999999999997</v>
      </c>
      <c r="K130" s="148">
        <v>39.99</v>
      </c>
      <c r="L130" s="148">
        <v>36.35</v>
      </c>
      <c r="M130" s="148">
        <v>44.88</v>
      </c>
    </row>
    <row r="131" spans="1:13" x14ac:dyDescent="0.2">
      <c r="A131" s="89" t="s">
        <v>249</v>
      </c>
      <c r="B131" s="81" t="s">
        <v>252</v>
      </c>
      <c r="C131" s="148">
        <v>129.77000000000001</v>
      </c>
      <c r="D131" s="148">
        <v>102.6</v>
      </c>
      <c r="E131" s="148">
        <v>134.41</v>
      </c>
      <c r="F131" s="148">
        <v>117.11</v>
      </c>
      <c r="G131" s="148">
        <v>139.16999999999999</v>
      </c>
      <c r="H131" s="148">
        <v>100.57</v>
      </c>
      <c r="I131" s="148">
        <v>90.28</v>
      </c>
      <c r="J131" s="148">
        <v>93</v>
      </c>
      <c r="K131" s="148">
        <v>70.069999999999993</v>
      </c>
      <c r="L131" s="148">
        <v>74.86</v>
      </c>
      <c r="M131" s="148">
        <v>96.67</v>
      </c>
    </row>
    <row r="132" spans="1:13" x14ac:dyDescent="0.2">
      <c r="A132" s="89" t="s">
        <v>249</v>
      </c>
      <c r="B132" s="81" t="s">
        <v>253</v>
      </c>
      <c r="C132" s="148">
        <v>178.12</v>
      </c>
      <c r="D132" s="148">
        <v>149.37</v>
      </c>
      <c r="E132" s="148">
        <v>163.09</v>
      </c>
      <c r="F132" s="148">
        <v>139.25</v>
      </c>
      <c r="G132" s="148">
        <v>83.39</v>
      </c>
      <c r="H132" s="148">
        <v>70.02</v>
      </c>
      <c r="I132" s="148">
        <v>105.61</v>
      </c>
      <c r="J132" s="148">
        <v>73.38</v>
      </c>
      <c r="K132" s="148">
        <v>97.44</v>
      </c>
      <c r="L132" s="148">
        <v>54.31</v>
      </c>
      <c r="M132" s="148">
        <v>63.09</v>
      </c>
    </row>
    <row r="133" spans="1:13" x14ac:dyDescent="0.2">
      <c r="A133" s="89" t="s">
        <v>249</v>
      </c>
      <c r="B133" s="81" t="s">
        <v>254</v>
      </c>
      <c r="C133" s="148">
        <v>493.33</v>
      </c>
      <c r="D133" s="148">
        <v>455.11</v>
      </c>
      <c r="E133" s="148">
        <v>383.88</v>
      </c>
      <c r="F133" s="148">
        <v>265.64</v>
      </c>
      <c r="G133" s="148">
        <v>287.95</v>
      </c>
      <c r="H133" s="148">
        <v>221.44</v>
      </c>
      <c r="I133" s="148">
        <v>240.18</v>
      </c>
      <c r="J133" s="148">
        <v>193.46</v>
      </c>
      <c r="K133" s="148">
        <v>197.38</v>
      </c>
      <c r="L133" s="148">
        <v>129.53</v>
      </c>
      <c r="M133" s="148">
        <v>117.73</v>
      </c>
    </row>
    <row r="134" spans="1:13" x14ac:dyDescent="0.2">
      <c r="A134" s="89" t="s">
        <v>249</v>
      </c>
      <c r="B134" s="81" t="s">
        <v>255</v>
      </c>
      <c r="C134" s="148">
        <v>99.12</v>
      </c>
      <c r="D134" s="148">
        <v>63.32</v>
      </c>
      <c r="E134" s="148">
        <v>43.65</v>
      </c>
      <c r="F134" s="148">
        <v>38.68</v>
      </c>
      <c r="G134" s="148">
        <v>41.62</v>
      </c>
      <c r="H134" s="148">
        <v>36.770000000000003</v>
      </c>
      <c r="I134" s="148">
        <v>60.44</v>
      </c>
      <c r="J134" s="148">
        <v>31.56</v>
      </c>
      <c r="K134" s="148">
        <v>28.82</v>
      </c>
      <c r="L134" s="148">
        <v>29.9</v>
      </c>
      <c r="M134" s="148">
        <v>38.79</v>
      </c>
    </row>
    <row r="135" spans="1:13" x14ac:dyDescent="0.2">
      <c r="A135" s="89" t="s">
        <v>249</v>
      </c>
      <c r="B135" s="81" t="s">
        <v>256</v>
      </c>
      <c r="C135" s="148">
        <v>751.6</v>
      </c>
      <c r="D135" s="148">
        <v>656.2</v>
      </c>
      <c r="E135" s="148">
        <v>443.12</v>
      </c>
      <c r="F135" s="148">
        <v>317.23</v>
      </c>
      <c r="G135" s="148">
        <v>282.05</v>
      </c>
      <c r="H135" s="148">
        <v>211.91</v>
      </c>
      <c r="I135" s="148">
        <v>190.76</v>
      </c>
      <c r="J135" s="148">
        <v>239.86</v>
      </c>
      <c r="K135" s="148">
        <v>215.17</v>
      </c>
      <c r="L135" s="148">
        <v>246.99</v>
      </c>
      <c r="M135" s="148">
        <v>264.47000000000003</v>
      </c>
    </row>
    <row r="136" spans="1:13" x14ac:dyDescent="0.2">
      <c r="A136" s="89" t="s">
        <v>249</v>
      </c>
      <c r="B136" s="81" t="s">
        <v>257</v>
      </c>
      <c r="C136" s="148">
        <v>127.41</v>
      </c>
      <c r="D136" s="148">
        <v>108.07</v>
      </c>
      <c r="E136" s="148">
        <v>88.17</v>
      </c>
      <c r="F136" s="148">
        <v>69.22</v>
      </c>
      <c r="G136" s="148">
        <v>59.13</v>
      </c>
      <c r="H136" s="148">
        <v>69.8</v>
      </c>
      <c r="I136" s="148">
        <v>45.66</v>
      </c>
      <c r="J136" s="148">
        <v>39.479999999999997</v>
      </c>
      <c r="K136" s="148">
        <v>33.01</v>
      </c>
      <c r="L136" s="148">
        <v>58.35</v>
      </c>
      <c r="M136" s="148">
        <v>53.53</v>
      </c>
    </row>
    <row r="137" spans="1:13" x14ac:dyDescent="0.2">
      <c r="A137" s="89" t="s">
        <v>249</v>
      </c>
      <c r="B137" s="81" t="s">
        <v>258</v>
      </c>
      <c r="C137" s="148">
        <v>118.08</v>
      </c>
      <c r="D137" s="148">
        <v>108.96</v>
      </c>
      <c r="E137" s="148">
        <v>106.45</v>
      </c>
      <c r="F137" s="148">
        <v>113.97</v>
      </c>
      <c r="G137" s="148">
        <v>73.3</v>
      </c>
      <c r="H137" s="148">
        <v>69.92</v>
      </c>
      <c r="I137" s="148">
        <v>45.84</v>
      </c>
      <c r="J137" s="148">
        <v>41.45</v>
      </c>
      <c r="K137" s="148">
        <v>38.61</v>
      </c>
      <c r="L137" s="148">
        <v>54.78</v>
      </c>
      <c r="M137" s="148">
        <v>43.86</v>
      </c>
    </row>
    <row r="138" spans="1:13" x14ac:dyDescent="0.2">
      <c r="A138" s="89" t="s">
        <v>249</v>
      </c>
      <c r="B138" s="81" t="s">
        <v>259</v>
      </c>
      <c r="C138" s="148">
        <v>239.07</v>
      </c>
      <c r="D138" s="148">
        <v>211.33</v>
      </c>
      <c r="E138" s="148">
        <v>175.75</v>
      </c>
      <c r="F138" s="148">
        <v>161.01</v>
      </c>
      <c r="G138" s="148">
        <v>144.93</v>
      </c>
      <c r="H138" s="148">
        <v>125.17</v>
      </c>
      <c r="I138" s="148">
        <v>125.65</v>
      </c>
      <c r="J138" s="148">
        <v>170.97</v>
      </c>
      <c r="K138" s="148">
        <v>89.24</v>
      </c>
      <c r="L138" s="148">
        <v>108.21</v>
      </c>
      <c r="M138" s="148">
        <v>130.65</v>
      </c>
    </row>
    <row r="139" spans="1:13" x14ac:dyDescent="0.2">
      <c r="A139" s="89" t="s">
        <v>249</v>
      </c>
      <c r="B139" s="81" t="s">
        <v>260</v>
      </c>
      <c r="C139" s="148">
        <v>92.39</v>
      </c>
      <c r="D139" s="148">
        <v>117.34</v>
      </c>
      <c r="E139" s="148">
        <v>50.78</v>
      </c>
      <c r="F139" s="148">
        <v>86.98</v>
      </c>
      <c r="G139" s="148">
        <v>70.58</v>
      </c>
      <c r="H139" s="148">
        <v>74.69</v>
      </c>
      <c r="I139" s="148">
        <v>85.23</v>
      </c>
      <c r="J139" s="148">
        <v>57.19</v>
      </c>
      <c r="K139" s="148">
        <v>56.19</v>
      </c>
      <c r="L139" s="148">
        <v>41.3</v>
      </c>
      <c r="M139" s="148">
        <v>42.52</v>
      </c>
    </row>
    <row r="140" spans="1:13" x14ac:dyDescent="0.2">
      <c r="A140" s="89" t="s">
        <v>249</v>
      </c>
      <c r="B140" s="81" t="s">
        <v>261</v>
      </c>
      <c r="C140" s="148">
        <v>65.84</v>
      </c>
      <c r="D140" s="148">
        <v>52.76</v>
      </c>
      <c r="E140" s="148">
        <v>62.92</v>
      </c>
      <c r="F140" s="148">
        <v>71.7</v>
      </c>
      <c r="G140" s="148">
        <v>53.31</v>
      </c>
      <c r="H140" s="148">
        <v>30.69</v>
      </c>
      <c r="I140" s="148">
        <v>51.86</v>
      </c>
      <c r="J140" s="148">
        <v>35.369999999999997</v>
      </c>
      <c r="K140" s="148">
        <v>33.409999999999997</v>
      </c>
      <c r="L140" s="148">
        <v>30.82</v>
      </c>
      <c r="M140" s="148">
        <v>42.69</v>
      </c>
    </row>
    <row r="141" spans="1:13" x14ac:dyDescent="0.2">
      <c r="A141" s="89" t="s">
        <v>249</v>
      </c>
      <c r="B141" s="81" t="s">
        <v>262</v>
      </c>
      <c r="C141" s="148">
        <v>73.86</v>
      </c>
      <c r="D141" s="148">
        <v>58.37</v>
      </c>
      <c r="E141" s="148">
        <v>72.08</v>
      </c>
      <c r="F141" s="148">
        <v>55.44</v>
      </c>
      <c r="G141" s="148">
        <v>60.65</v>
      </c>
      <c r="H141" s="148">
        <v>54.83</v>
      </c>
      <c r="I141" s="148">
        <v>53.94</v>
      </c>
      <c r="J141" s="148">
        <v>39.840000000000003</v>
      </c>
      <c r="K141" s="148">
        <v>23.32</v>
      </c>
      <c r="L141" s="148">
        <v>34.54</v>
      </c>
      <c r="M141" s="148">
        <v>32.200000000000003</v>
      </c>
    </row>
    <row r="142" spans="1:13" x14ac:dyDescent="0.2">
      <c r="A142" s="89" t="s">
        <v>249</v>
      </c>
      <c r="B142" s="81" t="s">
        <v>263</v>
      </c>
      <c r="C142" s="148">
        <v>156.24</v>
      </c>
      <c r="D142" s="148">
        <v>105.53</v>
      </c>
      <c r="E142" s="148">
        <v>91.14</v>
      </c>
      <c r="F142" s="148">
        <v>66.84</v>
      </c>
      <c r="G142" s="148">
        <v>85.85</v>
      </c>
      <c r="H142" s="148">
        <v>71.87</v>
      </c>
      <c r="I142" s="148">
        <v>65.540000000000006</v>
      </c>
      <c r="J142" s="148">
        <v>69.510000000000005</v>
      </c>
      <c r="K142" s="148">
        <v>39.1</v>
      </c>
      <c r="L142" s="148">
        <v>40.97</v>
      </c>
      <c r="M142" s="148">
        <v>31.57</v>
      </c>
    </row>
    <row r="143" spans="1:13" x14ac:dyDescent="0.2">
      <c r="A143" s="89" t="s">
        <v>249</v>
      </c>
      <c r="B143" s="81" t="s">
        <v>264</v>
      </c>
      <c r="C143" s="148">
        <v>211.71</v>
      </c>
      <c r="D143" s="148">
        <v>145.43</v>
      </c>
      <c r="E143" s="148">
        <v>139.43</v>
      </c>
      <c r="F143" s="148">
        <v>105.88</v>
      </c>
      <c r="G143" s="148">
        <v>113.67</v>
      </c>
      <c r="H143" s="148">
        <v>100.33</v>
      </c>
      <c r="I143" s="148">
        <v>120.82</v>
      </c>
      <c r="J143" s="148">
        <v>121.53</v>
      </c>
      <c r="K143" s="148">
        <v>96.38</v>
      </c>
      <c r="L143" s="148">
        <v>106.24</v>
      </c>
      <c r="M143" s="148">
        <v>78.510000000000005</v>
      </c>
    </row>
    <row r="144" spans="1:13" x14ac:dyDescent="0.2">
      <c r="A144" s="89" t="s">
        <v>249</v>
      </c>
      <c r="B144" s="81" t="s">
        <v>265</v>
      </c>
      <c r="C144" s="148">
        <v>68.09</v>
      </c>
      <c r="D144" s="148">
        <v>53.85</v>
      </c>
      <c r="E144" s="148">
        <v>45.97</v>
      </c>
      <c r="F144" s="148">
        <v>46.49</v>
      </c>
      <c r="G144" s="148">
        <v>48.19</v>
      </c>
      <c r="H144" s="148">
        <v>21.1</v>
      </c>
      <c r="I144" s="148">
        <v>23.46</v>
      </c>
      <c r="J144" s="148">
        <v>29.21</v>
      </c>
      <c r="K144" s="148">
        <v>23.96</v>
      </c>
      <c r="L144" s="148">
        <v>29.93</v>
      </c>
      <c r="M144" s="148">
        <v>23.27</v>
      </c>
    </row>
    <row r="145" spans="1:13" x14ac:dyDescent="0.2">
      <c r="A145" s="89" t="s">
        <v>249</v>
      </c>
      <c r="B145" s="81" t="s">
        <v>266</v>
      </c>
      <c r="C145" s="148">
        <v>339.83</v>
      </c>
      <c r="D145" s="148">
        <v>329.45</v>
      </c>
      <c r="E145" s="148">
        <v>278.95</v>
      </c>
      <c r="F145" s="148">
        <v>154.94</v>
      </c>
      <c r="G145" s="148">
        <v>129.43</v>
      </c>
      <c r="H145" s="148">
        <v>81.13</v>
      </c>
      <c r="I145" s="148">
        <v>78.569999999999993</v>
      </c>
      <c r="J145" s="148">
        <v>59.78</v>
      </c>
      <c r="K145" s="148">
        <v>85.16</v>
      </c>
      <c r="L145" s="148">
        <v>78.930000000000007</v>
      </c>
      <c r="M145" s="148">
        <v>69.22</v>
      </c>
    </row>
    <row r="146" spans="1:13" x14ac:dyDescent="0.2">
      <c r="A146" s="89" t="s">
        <v>249</v>
      </c>
      <c r="B146" s="81" t="s">
        <v>267</v>
      </c>
      <c r="C146" s="148">
        <v>41.15</v>
      </c>
      <c r="D146" s="148">
        <v>41.95</v>
      </c>
      <c r="E146" s="148">
        <v>34.26</v>
      </c>
      <c r="F146" s="148">
        <v>28.55</v>
      </c>
      <c r="G146" s="148">
        <v>30.27</v>
      </c>
      <c r="H146" s="148">
        <v>22.15</v>
      </c>
      <c r="I146" s="148">
        <v>10.210000000000001</v>
      </c>
      <c r="J146" s="148">
        <v>25.99</v>
      </c>
      <c r="K146" s="148">
        <v>22.44</v>
      </c>
      <c r="L146" s="148">
        <v>21.75</v>
      </c>
      <c r="M146" s="148">
        <v>16.350000000000001</v>
      </c>
    </row>
    <row r="147" spans="1:13" x14ac:dyDescent="0.2">
      <c r="A147" s="89" t="s">
        <v>249</v>
      </c>
      <c r="B147" s="81" t="s">
        <v>268</v>
      </c>
      <c r="C147" s="148">
        <v>48.07</v>
      </c>
      <c r="D147" s="148">
        <v>36.380000000000003</v>
      </c>
      <c r="E147" s="148">
        <v>43.29</v>
      </c>
      <c r="F147" s="148">
        <v>34.549999999999997</v>
      </c>
      <c r="G147" s="148">
        <v>25.99</v>
      </c>
      <c r="H147" s="148">
        <v>30.42</v>
      </c>
      <c r="I147" s="148">
        <v>14.61</v>
      </c>
      <c r="J147" s="148">
        <v>19.2</v>
      </c>
      <c r="K147" s="148">
        <v>17.18</v>
      </c>
      <c r="L147" s="148">
        <v>26.38</v>
      </c>
      <c r="M147" s="148">
        <v>16.32</v>
      </c>
    </row>
    <row r="148" spans="1:13" x14ac:dyDescent="0.2">
      <c r="A148" s="144" t="s">
        <v>249</v>
      </c>
      <c r="B148" s="82" t="s">
        <v>269</v>
      </c>
      <c r="C148" s="145">
        <v>3375.39</v>
      </c>
      <c r="D148" s="145">
        <v>2880.2</v>
      </c>
      <c r="E148" s="145">
        <v>2441.83</v>
      </c>
      <c r="F148" s="145">
        <v>1934.16</v>
      </c>
      <c r="G148" s="145">
        <v>1784.47</v>
      </c>
      <c r="H148" s="145">
        <v>1438.5</v>
      </c>
      <c r="I148" s="145">
        <v>1461.28</v>
      </c>
      <c r="J148" s="145">
        <v>1392.99</v>
      </c>
      <c r="K148" s="145">
        <v>1215.29</v>
      </c>
      <c r="L148" s="145">
        <v>1219.3599999999999</v>
      </c>
      <c r="M148" s="145">
        <v>1224.58</v>
      </c>
    </row>
    <row r="149" spans="1:13" x14ac:dyDescent="0.2">
      <c r="A149" s="89" t="s">
        <v>270</v>
      </c>
      <c r="B149" s="83" t="s">
        <v>271</v>
      </c>
      <c r="C149" s="148">
        <v>85.64</v>
      </c>
      <c r="D149" s="148">
        <v>69.290000000000006</v>
      </c>
      <c r="E149" s="148">
        <v>49.7</v>
      </c>
      <c r="F149" s="148">
        <v>54.57</v>
      </c>
      <c r="G149" s="148">
        <v>43.36</v>
      </c>
      <c r="H149" s="148">
        <v>30.26</v>
      </c>
      <c r="I149" s="148">
        <v>19.600000000000001</v>
      </c>
      <c r="J149" s="148">
        <v>14.41</v>
      </c>
      <c r="K149" s="148" t="s">
        <v>91</v>
      </c>
      <c r="L149" s="148">
        <v>10.220000000000001</v>
      </c>
      <c r="M149" s="148">
        <v>11.18</v>
      </c>
    </row>
    <row r="150" spans="1:13" x14ac:dyDescent="0.2">
      <c r="A150" s="89" t="s">
        <v>270</v>
      </c>
      <c r="B150" s="81" t="s">
        <v>337</v>
      </c>
      <c r="C150" s="148">
        <v>50.58</v>
      </c>
      <c r="D150" s="148">
        <v>51.76</v>
      </c>
      <c r="E150" s="148">
        <v>60.03</v>
      </c>
      <c r="F150" s="148">
        <v>53.01</v>
      </c>
      <c r="G150" s="148">
        <v>56.91</v>
      </c>
      <c r="H150" s="148">
        <v>62.53</v>
      </c>
      <c r="I150" s="148" t="s">
        <v>272</v>
      </c>
      <c r="J150" s="148" t="s">
        <v>272</v>
      </c>
      <c r="K150" s="148" t="s">
        <v>272</v>
      </c>
      <c r="L150" s="148" t="s">
        <v>272</v>
      </c>
      <c r="M150" s="148" t="s">
        <v>272</v>
      </c>
    </row>
    <row r="151" spans="1:13" x14ac:dyDescent="0.2">
      <c r="A151" s="89" t="s">
        <v>270</v>
      </c>
      <c r="B151" s="81" t="s">
        <v>338</v>
      </c>
      <c r="C151" s="148" t="s">
        <v>272</v>
      </c>
      <c r="D151" s="148" t="s">
        <v>272</v>
      </c>
      <c r="E151" s="148" t="s">
        <v>272</v>
      </c>
      <c r="F151" s="148" t="s">
        <v>272</v>
      </c>
      <c r="G151" s="148" t="s">
        <v>272</v>
      </c>
      <c r="H151" s="148" t="s">
        <v>272</v>
      </c>
      <c r="I151" s="148">
        <v>104.64</v>
      </c>
      <c r="J151" s="148">
        <v>109.99</v>
      </c>
      <c r="K151" s="148">
        <v>81.41</v>
      </c>
      <c r="L151" s="148">
        <v>96.41</v>
      </c>
      <c r="M151" s="148">
        <v>66.510000000000005</v>
      </c>
    </row>
    <row r="152" spans="1:13" x14ac:dyDescent="0.2">
      <c r="A152" s="89" t="s">
        <v>270</v>
      </c>
      <c r="B152" s="81" t="s">
        <v>273</v>
      </c>
      <c r="C152" s="148">
        <v>266.36</v>
      </c>
      <c r="D152" s="148">
        <v>281.72000000000003</v>
      </c>
      <c r="E152" s="148">
        <v>239.93</v>
      </c>
      <c r="F152" s="148">
        <v>182.34</v>
      </c>
      <c r="G152" s="148">
        <v>160.16</v>
      </c>
      <c r="H152" s="148">
        <v>140.35</v>
      </c>
      <c r="I152" s="148">
        <v>120.38</v>
      </c>
      <c r="J152" s="148">
        <v>80.930000000000007</v>
      </c>
      <c r="K152" s="148">
        <v>85.03</v>
      </c>
      <c r="L152" s="148">
        <v>90.31</v>
      </c>
      <c r="M152" s="148">
        <v>78.73</v>
      </c>
    </row>
    <row r="153" spans="1:13" x14ac:dyDescent="0.2">
      <c r="A153" s="89" t="s">
        <v>270</v>
      </c>
      <c r="B153" s="81" t="s">
        <v>274</v>
      </c>
      <c r="C153" s="148">
        <v>207.99</v>
      </c>
      <c r="D153" s="148">
        <v>173.02</v>
      </c>
      <c r="E153" s="148">
        <v>146.59</v>
      </c>
      <c r="F153" s="148">
        <v>136.65</v>
      </c>
      <c r="G153" s="148">
        <v>103.28</v>
      </c>
      <c r="H153" s="148">
        <v>75.459999999999994</v>
      </c>
      <c r="I153" s="148">
        <v>93.5</v>
      </c>
      <c r="J153" s="148">
        <v>78.73</v>
      </c>
      <c r="K153" s="148">
        <v>57.14</v>
      </c>
      <c r="L153" s="148">
        <v>46.62</v>
      </c>
      <c r="M153" s="148">
        <v>68.52</v>
      </c>
    </row>
    <row r="154" spans="1:13" x14ac:dyDescent="0.2">
      <c r="A154" s="89" t="s">
        <v>270</v>
      </c>
      <c r="B154" s="81" t="s">
        <v>275</v>
      </c>
      <c r="C154" s="148">
        <v>241.86</v>
      </c>
      <c r="D154" s="148">
        <v>209.92</v>
      </c>
      <c r="E154" s="148">
        <v>187.92</v>
      </c>
      <c r="F154" s="148">
        <v>169.46</v>
      </c>
      <c r="G154" s="148">
        <v>140.27000000000001</v>
      </c>
      <c r="H154" s="148">
        <v>159.97</v>
      </c>
      <c r="I154" s="148">
        <v>157.37</v>
      </c>
      <c r="J154" s="148">
        <v>111.52</v>
      </c>
      <c r="K154" s="148">
        <v>59.38</v>
      </c>
      <c r="L154" s="148">
        <v>88.83</v>
      </c>
      <c r="M154" s="148">
        <v>100.51</v>
      </c>
    </row>
    <row r="155" spans="1:13" x14ac:dyDescent="0.2">
      <c r="A155" s="89" t="s">
        <v>270</v>
      </c>
      <c r="B155" s="81" t="s">
        <v>339</v>
      </c>
      <c r="C155" s="148">
        <v>112.08</v>
      </c>
      <c r="D155" s="148">
        <v>99.69</v>
      </c>
      <c r="E155" s="148">
        <v>73.39</v>
      </c>
      <c r="F155" s="148">
        <v>66.59</v>
      </c>
      <c r="G155" s="148">
        <v>97.91</v>
      </c>
      <c r="H155" s="148">
        <v>108.61</v>
      </c>
      <c r="I155" s="148" t="s">
        <v>272</v>
      </c>
      <c r="J155" s="148" t="s">
        <v>272</v>
      </c>
      <c r="K155" s="148" t="s">
        <v>272</v>
      </c>
      <c r="L155" s="148" t="s">
        <v>272</v>
      </c>
      <c r="M155" s="148" t="s">
        <v>272</v>
      </c>
    </row>
    <row r="156" spans="1:13" x14ac:dyDescent="0.2">
      <c r="A156" s="89" t="s">
        <v>270</v>
      </c>
      <c r="B156" s="81" t="s">
        <v>339</v>
      </c>
      <c r="C156" s="148" t="s">
        <v>272</v>
      </c>
      <c r="D156" s="148" t="s">
        <v>272</v>
      </c>
      <c r="E156" s="148" t="s">
        <v>272</v>
      </c>
      <c r="F156" s="148" t="s">
        <v>272</v>
      </c>
      <c r="G156" s="148" t="s">
        <v>272</v>
      </c>
      <c r="H156" s="148" t="s">
        <v>272</v>
      </c>
      <c r="I156" s="148">
        <v>76.03</v>
      </c>
      <c r="J156" s="148">
        <v>73.97</v>
      </c>
      <c r="K156" s="148">
        <v>41.34</v>
      </c>
      <c r="L156" s="148">
        <v>58.86</v>
      </c>
      <c r="M156" s="148">
        <v>42.94</v>
      </c>
    </row>
    <row r="157" spans="1:13" x14ac:dyDescent="0.2">
      <c r="A157" s="89" t="s">
        <v>270</v>
      </c>
      <c r="B157" s="81" t="s">
        <v>276</v>
      </c>
      <c r="C157" s="148">
        <v>216.66</v>
      </c>
      <c r="D157" s="148">
        <v>207.01</v>
      </c>
      <c r="E157" s="148">
        <v>159.66999999999999</v>
      </c>
      <c r="F157" s="148">
        <v>166.34</v>
      </c>
      <c r="G157" s="148">
        <v>152.44999999999999</v>
      </c>
      <c r="H157" s="148">
        <v>40.840000000000003</v>
      </c>
      <c r="I157" s="148">
        <v>38.119999999999997</v>
      </c>
      <c r="J157" s="148">
        <v>37.75</v>
      </c>
      <c r="K157" s="148">
        <v>45.96</v>
      </c>
      <c r="L157" s="148">
        <v>52.54</v>
      </c>
      <c r="M157" s="148">
        <v>49.13</v>
      </c>
    </row>
    <row r="158" spans="1:13" x14ac:dyDescent="0.2">
      <c r="A158" s="89" t="s">
        <v>270</v>
      </c>
      <c r="B158" s="81" t="s">
        <v>277</v>
      </c>
      <c r="C158" s="148" t="s">
        <v>91</v>
      </c>
      <c r="D158" s="148" t="s">
        <v>91</v>
      </c>
      <c r="E158" s="148" t="s">
        <v>91</v>
      </c>
      <c r="F158" s="148" t="s">
        <v>91</v>
      </c>
      <c r="G158" s="148" t="s">
        <v>91</v>
      </c>
      <c r="H158" s="148" t="s">
        <v>91</v>
      </c>
      <c r="I158" s="148" t="s">
        <v>91</v>
      </c>
      <c r="J158" s="148" t="s">
        <v>91</v>
      </c>
      <c r="K158" s="148" t="s">
        <v>91</v>
      </c>
      <c r="L158" s="148" t="s">
        <v>91</v>
      </c>
      <c r="M158" s="148" t="s">
        <v>91</v>
      </c>
    </row>
    <row r="159" spans="1:13" x14ac:dyDescent="0.2">
      <c r="A159" s="89" t="s">
        <v>270</v>
      </c>
      <c r="B159" s="81" t="s">
        <v>278</v>
      </c>
      <c r="C159" s="148">
        <v>100.18</v>
      </c>
      <c r="D159" s="148">
        <v>89.52</v>
      </c>
      <c r="E159" s="148">
        <v>59.99</v>
      </c>
      <c r="F159" s="148">
        <v>75.650000000000006</v>
      </c>
      <c r="G159" s="148">
        <v>45.12</v>
      </c>
      <c r="H159" s="148">
        <v>40.58</v>
      </c>
      <c r="I159" s="148">
        <v>27.82</v>
      </c>
      <c r="J159" s="148">
        <v>31.31</v>
      </c>
      <c r="K159" s="148">
        <v>16.600000000000001</v>
      </c>
      <c r="L159" s="148">
        <v>24.73</v>
      </c>
      <c r="M159" s="148">
        <v>22.09</v>
      </c>
    </row>
    <row r="160" spans="1:13" x14ac:dyDescent="0.2">
      <c r="A160" s="89" t="s">
        <v>270</v>
      </c>
      <c r="B160" s="81" t="s">
        <v>279</v>
      </c>
      <c r="C160" s="148">
        <v>111.96</v>
      </c>
      <c r="D160" s="148">
        <v>112.14</v>
      </c>
      <c r="E160" s="148">
        <v>93.84</v>
      </c>
      <c r="F160" s="148">
        <v>63.97</v>
      </c>
      <c r="G160" s="148">
        <v>73.150000000000006</v>
      </c>
      <c r="H160" s="148">
        <v>64.33</v>
      </c>
      <c r="I160" s="148">
        <v>73.42</v>
      </c>
      <c r="J160" s="148">
        <v>49.71</v>
      </c>
      <c r="K160" s="148">
        <v>57.22</v>
      </c>
      <c r="L160" s="148">
        <v>32.35</v>
      </c>
      <c r="M160" s="148">
        <v>49.99</v>
      </c>
    </row>
    <row r="161" spans="1:13" x14ac:dyDescent="0.2">
      <c r="A161" s="89" t="s">
        <v>270</v>
      </c>
      <c r="B161" s="81" t="s">
        <v>340</v>
      </c>
      <c r="C161" s="148">
        <v>42.67</v>
      </c>
      <c r="D161" s="148">
        <v>54.63</v>
      </c>
      <c r="E161" s="148">
        <v>52.17</v>
      </c>
      <c r="F161" s="148">
        <v>52.76</v>
      </c>
      <c r="G161" s="148">
        <v>48.24</v>
      </c>
      <c r="H161" s="148">
        <v>45.94</v>
      </c>
      <c r="I161" s="148" t="s">
        <v>272</v>
      </c>
      <c r="J161" s="148" t="s">
        <v>272</v>
      </c>
      <c r="K161" s="148" t="s">
        <v>272</v>
      </c>
      <c r="L161" s="148" t="s">
        <v>272</v>
      </c>
      <c r="M161" s="148" t="s">
        <v>272</v>
      </c>
    </row>
    <row r="162" spans="1:13" x14ac:dyDescent="0.2">
      <c r="A162" s="89" t="s">
        <v>270</v>
      </c>
      <c r="B162" s="81" t="s">
        <v>280</v>
      </c>
      <c r="C162" s="148">
        <v>256.08999999999997</v>
      </c>
      <c r="D162" s="148">
        <v>220.96</v>
      </c>
      <c r="E162" s="148">
        <v>178.72</v>
      </c>
      <c r="F162" s="148">
        <v>161.66999999999999</v>
      </c>
      <c r="G162" s="148">
        <v>130.75</v>
      </c>
      <c r="H162" s="148">
        <v>121.2</v>
      </c>
      <c r="I162" s="148">
        <v>59.85</v>
      </c>
      <c r="J162" s="148">
        <v>47.17</v>
      </c>
      <c r="K162" s="148">
        <v>39.42</v>
      </c>
      <c r="L162" s="148">
        <v>46.11</v>
      </c>
      <c r="M162" s="148">
        <v>49.98</v>
      </c>
    </row>
    <row r="163" spans="1:13" x14ac:dyDescent="0.2">
      <c r="A163" s="89" t="s">
        <v>270</v>
      </c>
      <c r="B163" s="81" t="s">
        <v>281</v>
      </c>
      <c r="C163" s="148">
        <v>143.82</v>
      </c>
      <c r="D163" s="148">
        <v>129.63</v>
      </c>
      <c r="E163" s="148">
        <v>73.31</v>
      </c>
      <c r="F163" s="148">
        <v>73.77</v>
      </c>
      <c r="G163" s="148">
        <v>51</v>
      </c>
      <c r="H163" s="148">
        <v>33</v>
      </c>
      <c r="I163" s="148">
        <v>34.53</v>
      </c>
      <c r="J163" s="148">
        <v>26.97</v>
      </c>
      <c r="K163" s="148">
        <v>18.510000000000002</v>
      </c>
      <c r="L163" s="148">
        <v>20.36</v>
      </c>
      <c r="M163" s="148">
        <v>13.34</v>
      </c>
    </row>
    <row r="164" spans="1:13" x14ac:dyDescent="0.2">
      <c r="A164" s="89" t="s">
        <v>270</v>
      </c>
      <c r="B164" s="81" t="s">
        <v>282</v>
      </c>
      <c r="C164" s="148">
        <v>138.30000000000001</v>
      </c>
      <c r="D164" s="148">
        <v>138.52000000000001</v>
      </c>
      <c r="E164" s="148">
        <v>165.04</v>
      </c>
      <c r="F164" s="148">
        <v>127.51</v>
      </c>
      <c r="G164" s="148">
        <v>124.89</v>
      </c>
      <c r="H164" s="148">
        <v>80.849999999999994</v>
      </c>
      <c r="I164" s="148">
        <v>46.22</v>
      </c>
      <c r="J164" s="148">
        <v>28.86</v>
      </c>
      <c r="K164" s="148">
        <v>32.93</v>
      </c>
      <c r="L164" s="148">
        <v>30.59</v>
      </c>
      <c r="M164" s="148">
        <v>18.600000000000001</v>
      </c>
    </row>
    <row r="165" spans="1:13" x14ac:dyDescent="0.2">
      <c r="A165" s="89" t="s">
        <v>270</v>
      </c>
      <c r="B165" s="89" t="s">
        <v>283</v>
      </c>
      <c r="C165" s="147">
        <v>49.19</v>
      </c>
      <c r="D165" s="147">
        <v>68.760000000000005</v>
      </c>
      <c r="E165" s="147">
        <v>51.23</v>
      </c>
      <c r="F165" s="147">
        <v>48.07</v>
      </c>
      <c r="G165" s="147">
        <v>42.74</v>
      </c>
      <c r="H165" s="147">
        <v>38.979999999999997</v>
      </c>
      <c r="I165" s="147">
        <v>40.130000000000003</v>
      </c>
      <c r="J165" s="147">
        <v>23.11</v>
      </c>
      <c r="K165" s="147">
        <v>19.920000000000002</v>
      </c>
      <c r="L165" s="147">
        <v>18.5</v>
      </c>
      <c r="M165" s="147">
        <v>32.9</v>
      </c>
    </row>
    <row r="166" spans="1:13" x14ac:dyDescent="0.2">
      <c r="A166" s="89" t="s">
        <v>270</v>
      </c>
      <c r="B166" s="89" t="s">
        <v>284</v>
      </c>
      <c r="C166" s="147">
        <v>167.63</v>
      </c>
      <c r="D166" s="147">
        <v>163.83000000000001</v>
      </c>
      <c r="E166" s="147">
        <v>187.69</v>
      </c>
      <c r="F166" s="147">
        <v>185.51</v>
      </c>
      <c r="G166" s="147">
        <v>153.27000000000001</v>
      </c>
      <c r="H166" s="147">
        <v>125.61</v>
      </c>
      <c r="I166" s="147">
        <v>75.34</v>
      </c>
      <c r="J166" s="147">
        <v>48.86</v>
      </c>
      <c r="K166" s="147">
        <v>45.48</v>
      </c>
      <c r="L166" s="147">
        <v>32.49</v>
      </c>
      <c r="M166" s="147">
        <v>51.38</v>
      </c>
    </row>
    <row r="167" spans="1:13" x14ac:dyDescent="0.2">
      <c r="A167" s="144" t="s">
        <v>270</v>
      </c>
      <c r="B167" s="87" t="s">
        <v>285</v>
      </c>
      <c r="C167" s="145">
        <v>2191.11</v>
      </c>
      <c r="D167" s="145">
        <v>2070.5</v>
      </c>
      <c r="E167" s="145">
        <v>1779.36</v>
      </c>
      <c r="F167" s="145">
        <v>1617.93</v>
      </c>
      <c r="G167" s="145">
        <v>1423.63</v>
      </c>
      <c r="H167" s="145">
        <v>1168.5</v>
      </c>
      <c r="I167" s="145">
        <v>966.94</v>
      </c>
      <c r="J167" s="145">
        <v>763.27</v>
      </c>
      <c r="K167" s="145">
        <v>608.41999999999996</v>
      </c>
      <c r="L167" s="145">
        <v>648.91</v>
      </c>
      <c r="M167" s="145">
        <v>655.79</v>
      </c>
    </row>
    <row r="168" spans="1:13" x14ac:dyDescent="0.2">
      <c r="A168" s="89" t="s">
        <v>286</v>
      </c>
      <c r="B168" s="88" t="s">
        <v>287</v>
      </c>
      <c r="C168" s="148">
        <v>37.31</v>
      </c>
      <c r="D168" s="148">
        <v>15.54</v>
      </c>
      <c r="E168" s="148">
        <v>26.54</v>
      </c>
      <c r="F168" s="148">
        <v>18.88</v>
      </c>
      <c r="G168" s="148">
        <v>24.95</v>
      </c>
      <c r="H168" s="148">
        <v>14.84</v>
      </c>
      <c r="I168" s="148">
        <v>13.74</v>
      </c>
      <c r="J168" s="148">
        <v>14.9</v>
      </c>
      <c r="K168" s="148">
        <v>10.74</v>
      </c>
      <c r="L168" s="148">
        <v>10.5</v>
      </c>
      <c r="M168" s="148">
        <v>10.41</v>
      </c>
    </row>
    <row r="169" spans="1:13" x14ac:dyDescent="0.2">
      <c r="A169" s="89" t="s">
        <v>286</v>
      </c>
      <c r="B169" s="89" t="s">
        <v>288</v>
      </c>
      <c r="C169" s="148">
        <v>35.93</v>
      </c>
      <c r="D169" s="148">
        <v>21.15</v>
      </c>
      <c r="E169" s="148">
        <v>41.97</v>
      </c>
      <c r="F169" s="148">
        <v>25.14</v>
      </c>
      <c r="G169" s="148">
        <v>28.2</v>
      </c>
      <c r="H169" s="148">
        <v>14.38</v>
      </c>
      <c r="I169" s="148">
        <v>24.08</v>
      </c>
      <c r="J169" s="148">
        <v>14.7</v>
      </c>
      <c r="K169" s="148">
        <v>16.600000000000001</v>
      </c>
      <c r="L169" s="148">
        <v>18.690000000000001</v>
      </c>
      <c r="M169" s="148">
        <v>16.829999999999998</v>
      </c>
    </row>
    <row r="170" spans="1:13" x14ac:dyDescent="0.2">
      <c r="A170" s="89" t="s">
        <v>286</v>
      </c>
      <c r="B170" s="89" t="s">
        <v>289</v>
      </c>
      <c r="C170" s="148">
        <v>56.07</v>
      </c>
      <c r="D170" s="148">
        <v>49.11</v>
      </c>
      <c r="E170" s="148">
        <v>66.260000000000005</v>
      </c>
      <c r="F170" s="148">
        <v>56.38</v>
      </c>
      <c r="G170" s="148">
        <v>64.92</v>
      </c>
      <c r="H170" s="148">
        <v>46.26</v>
      </c>
      <c r="I170" s="148">
        <v>19.91</v>
      </c>
      <c r="J170" s="148">
        <v>21.14</v>
      </c>
      <c r="K170" s="148">
        <v>16.21</v>
      </c>
      <c r="L170" s="148">
        <v>10.01</v>
      </c>
      <c r="M170" s="148">
        <v>20.34</v>
      </c>
    </row>
    <row r="171" spans="1:13" x14ac:dyDescent="0.2">
      <c r="A171" s="89" t="s">
        <v>286</v>
      </c>
      <c r="B171" s="89" t="s">
        <v>290</v>
      </c>
      <c r="C171" s="148">
        <v>139.99</v>
      </c>
      <c r="D171" s="148">
        <v>132.24</v>
      </c>
      <c r="E171" s="148">
        <v>108.59</v>
      </c>
      <c r="F171" s="148">
        <v>98.49</v>
      </c>
      <c r="G171" s="148">
        <v>59.86</v>
      </c>
      <c r="H171" s="148">
        <v>93.84</v>
      </c>
      <c r="I171" s="148">
        <v>85.46</v>
      </c>
      <c r="J171" s="148">
        <v>26.12</v>
      </c>
      <c r="K171" s="148">
        <v>26.91</v>
      </c>
      <c r="L171" s="148">
        <v>36.06</v>
      </c>
      <c r="M171" s="148">
        <v>31.82</v>
      </c>
    </row>
    <row r="172" spans="1:13" x14ac:dyDescent="0.2">
      <c r="A172" s="89" t="s">
        <v>286</v>
      </c>
      <c r="B172" s="89" t="s">
        <v>291</v>
      </c>
      <c r="C172" s="148">
        <v>120.21</v>
      </c>
      <c r="D172" s="148">
        <v>65.760000000000005</v>
      </c>
      <c r="E172" s="148">
        <v>52.9</v>
      </c>
      <c r="F172" s="148">
        <v>33.69</v>
      </c>
      <c r="G172" s="148">
        <v>46.53</v>
      </c>
      <c r="H172" s="148">
        <v>39.840000000000003</v>
      </c>
      <c r="I172" s="148">
        <v>39.97</v>
      </c>
      <c r="J172" s="148">
        <v>25.85</v>
      </c>
      <c r="K172" s="148">
        <v>33.43</v>
      </c>
      <c r="L172" s="148">
        <v>33.71</v>
      </c>
      <c r="M172" s="148">
        <v>20.27</v>
      </c>
    </row>
    <row r="173" spans="1:13" x14ac:dyDescent="0.2">
      <c r="A173" s="89" t="s">
        <v>286</v>
      </c>
      <c r="B173" s="89" t="s">
        <v>292</v>
      </c>
      <c r="C173" s="148">
        <v>40.659999999999997</v>
      </c>
      <c r="D173" s="148">
        <v>18.03</v>
      </c>
      <c r="E173" s="148" t="s">
        <v>91</v>
      </c>
      <c r="F173" s="148">
        <v>10.15</v>
      </c>
      <c r="G173" s="148">
        <v>21.55</v>
      </c>
      <c r="H173" s="148">
        <v>10.74</v>
      </c>
      <c r="I173" s="148">
        <v>10.93</v>
      </c>
      <c r="J173" s="148" t="s">
        <v>91</v>
      </c>
      <c r="K173" s="148" t="s">
        <v>91</v>
      </c>
      <c r="L173" s="148" t="s">
        <v>91</v>
      </c>
      <c r="M173" s="148" t="s">
        <v>91</v>
      </c>
    </row>
    <row r="174" spans="1:13" x14ac:dyDescent="0.2">
      <c r="A174" s="89" t="s">
        <v>286</v>
      </c>
      <c r="B174" s="89" t="s">
        <v>293</v>
      </c>
      <c r="C174" s="148">
        <v>70.319999999999993</v>
      </c>
      <c r="D174" s="148">
        <v>42.35</v>
      </c>
      <c r="E174" s="148">
        <v>28.16</v>
      </c>
      <c r="F174" s="148">
        <v>31.59</v>
      </c>
      <c r="G174" s="148">
        <v>27.83</v>
      </c>
      <c r="H174" s="148">
        <v>11.71</v>
      </c>
      <c r="I174" s="148">
        <v>15.29</v>
      </c>
      <c r="J174" s="148">
        <v>23.36</v>
      </c>
      <c r="K174" s="148">
        <v>10.59</v>
      </c>
      <c r="L174" s="148">
        <v>26.07</v>
      </c>
      <c r="M174" s="148">
        <v>25.21</v>
      </c>
    </row>
    <row r="175" spans="1:13" x14ac:dyDescent="0.2">
      <c r="A175" s="89" t="s">
        <v>286</v>
      </c>
      <c r="B175" s="89" t="s">
        <v>294</v>
      </c>
      <c r="C175" s="148">
        <v>69.08</v>
      </c>
      <c r="D175" s="148">
        <v>49.47</v>
      </c>
      <c r="E175" s="148">
        <v>32.69</v>
      </c>
      <c r="F175" s="148">
        <v>34.58</v>
      </c>
      <c r="G175" s="148">
        <v>26.74</v>
      </c>
      <c r="H175" s="148">
        <v>24.9</v>
      </c>
      <c r="I175" s="148">
        <v>23.44</v>
      </c>
      <c r="J175" s="148">
        <v>14.57</v>
      </c>
      <c r="K175" s="148">
        <v>19.260000000000002</v>
      </c>
      <c r="L175" s="148">
        <v>17.8</v>
      </c>
      <c r="M175" s="148">
        <v>17.46</v>
      </c>
    </row>
    <row r="176" spans="1:13" x14ac:dyDescent="0.2">
      <c r="A176" s="89" t="s">
        <v>286</v>
      </c>
      <c r="B176" s="89" t="s">
        <v>295</v>
      </c>
      <c r="C176" s="148">
        <v>72.02</v>
      </c>
      <c r="D176" s="148">
        <v>57.51</v>
      </c>
      <c r="E176" s="148">
        <v>36.17</v>
      </c>
      <c r="F176" s="148">
        <v>28.75</v>
      </c>
      <c r="G176" s="148">
        <v>33.49</v>
      </c>
      <c r="H176" s="148">
        <v>29.14</v>
      </c>
      <c r="I176" s="148">
        <v>35</v>
      </c>
      <c r="J176" s="148">
        <v>26.14</v>
      </c>
      <c r="K176" s="148">
        <v>20.63</v>
      </c>
      <c r="L176" s="148">
        <v>25.71</v>
      </c>
      <c r="M176" s="148">
        <v>33.64</v>
      </c>
    </row>
    <row r="177" spans="1:13" x14ac:dyDescent="0.2">
      <c r="A177" s="89" t="s">
        <v>286</v>
      </c>
      <c r="B177" s="89" t="s">
        <v>296</v>
      </c>
      <c r="C177" s="148">
        <v>59.81</v>
      </c>
      <c r="D177" s="148">
        <v>42.97</v>
      </c>
      <c r="E177" s="148">
        <v>28.87</v>
      </c>
      <c r="F177" s="148">
        <v>16.559999999999999</v>
      </c>
      <c r="G177" s="148">
        <v>20.260000000000002</v>
      </c>
      <c r="H177" s="148">
        <v>22.85</v>
      </c>
      <c r="I177" s="148">
        <v>29.79</v>
      </c>
      <c r="J177" s="148">
        <v>21.66</v>
      </c>
      <c r="K177" s="148">
        <v>18.920000000000002</v>
      </c>
      <c r="L177" s="148">
        <v>22.78</v>
      </c>
      <c r="M177" s="148">
        <v>21.9</v>
      </c>
    </row>
    <row r="178" spans="1:13" x14ac:dyDescent="0.2">
      <c r="A178" s="89" t="s">
        <v>286</v>
      </c>
      <c r="B178" s="89" t="s">
        <v>297</v>
      </c>
      <c r="C178" s="148">
        <v>33.17</v>
      </c>
      <c r="D178" s="148">
        <v>26.67</v>
      </c>
      <c r="E178" s="148">
        <v>28.55</v>
      </c>
      <c r="F178" s="148">
        <v>20.39</v>
      </c>
      <c r="G178" s="148">
        <v>13.56</v>
      </c>
      <c r="H178" s="148">
        <v>14.13</v>
      </c>
      <c r="I178" s="148">
        <v>23.12</v>
      </c>
      <c r="J178" s="148" t="s">
        <v>91</v>
      </c>
      <c r="K178" s="148">
        <v>24.4</v>
      </c>
      <c r="L178" s="148">
        <v>11.59</v>
      </c>
      <c r="M178" s="148">
        <v>12.37</v>
      </c>
    </row>
    <row r="179" spans="1:13" x14ac:dyDescent="0.2">
      <c r="A179" s="89" t="s">
        <v>286</v>
      </c>
      <c r="B179" s="89" t="s">
        <v>298</v>
      </c>
      <c r="C179" s="148">
        <v>18.059999999999999</v>
      </c>
      <c r="D179" s="148">
        <v>15.06</v>
      </c>
      <c r="E179" s="148">
        <v>20.309999999999999</v>
      </c>
      <c r="F179" s="148" t="s">
        <v>91</v>
      </c>
      <c r="G179" s="148">
        <v>11.26</v>
      </c>
      <c r="H179" s="148" t="s">
        <v>91</v>
      </c>
      <c r="I179" s="148" t="s">
        <v>91</v>
      </c>
      <c r="J179" s="148" t="s">
        <v>91</v>
      </c>
      <c r="K179" s="148" t="s">
        <v>91</v>
      </c>
      <c r="L179" s="148">
        <v>10.06</v>
      </c>
      <c r="M179" s="148">
        <v>15.35</v>
      </c>
    </row>
    <row r="180" spans="1:13" x14ac:dyDescent="0.2">
      <c r="A180" s="89" t="s">
        <v>286</v>
      </c>
      <c r="B180" s="89" t="s">
        <v>299</v>
      </c>
      <c r="C180" s="148">
        <v>22.02</v>
      </c>
      <c r="D180" s="148">
        <v>15.8</v>
      </c>
      <c r="E180" s="148">
        <v>12.72</v>
      </c>
      <c r="F180" s="148">
        <v>15.69</v>
      </c>
      <c r="G180" s="148">
        <v>18.93</v>
      </c>
      <c r="H180" s="148">
        <v>10.55</v>
      </c>
      <c r="I180" s="148" t="s">
        <v>91</v>
      </c>
      <c r="J180" s="148" t="s">
        <v>91</v>
      </c>
      <c r="K180" s="148" t="s">
        <v>91</v>
      </c>
      <c r="L180" s="148" t="s">
        <v>91</v>
      </c>
      <c r="M180" s="148" t="s">
        <v>91</v>
      </c>
    </row>
    <row r="181" spans="1:13" x14ac:dyDescent="0.2">
      <c r="A181" s="89" t="s">
        <v>286</v>
      </c>
      <c r="B181" s="89" t="s">
        <v>300</v>
      </c>
      <c r="C181" s="148">
        <v>49.15</v>
      </c>
      <c r="D181" s="148">
        <v>37.06</v>
      </c>
      <c r="E181" s="148">
        <v>23.36</v>
      </c>
      <c r="F181" s="148">
        <v>17.16</v>
      </c>
      <c r="G181" s="148">
        <v>16.07</v>
      </c>
      <c r="H181" s="148">
        <v>20.86</v>
      </c>
      <c r="I181" s="148">
        <v>17.52</v>
      </c>
      <c r="J181" s="148">
        <v>13.6</v>
      </c>
      <c r="K181" s="148">
        <v>19.66</v>
      </c>
      <c r="L181" s="148" t="s">
        <v>91</v>
      </c>
      <c r="M181" s="148">
        <v>24.86</v>
      </c>
    </row>
    <row r="182" spans="1:13" x14ac:dyDescent="0.2">
      <c r="A182" s="89" t="s">
        <v>286</v>
      </c>
      <c r="B182" s="89" t="s">
        <v>301</v>
      </c>
      <c r="C182" s="148">
        <v>91.62</v>
      </c>
      <c r="D182" s="148">
        <v>77.540000000000006</v>
      </c>
      <c r="E182" s="148">
        <v>59.53</v>
      </c>
      <c r="F182" s="148">
        <v>62.89</v>
      </c>
      <c r="G182" s="148">
        <v>62.24</v>
      </c>
      <c r="H182" s="148">
        <v>58.26</v>
      </c>
      <c r="I182" s="148">
        <v>21.2</v>
      </c>
      <c r="J182" s="148">
        <v>32.700000000000003</v>
      </c>
      <c r="K182" s="148">
        <v>19.39</v>
      </c>
      <c r="L182" s="148">
        <v>21.07</v>
      </c>
      <c r="M182" s="148">
        <v>19.059999999999999</v>
      </c>
    </row>
    <row r="183" spans="1:13" x14ac:dyDescent="0.2">
      <c r="A183" s="89" t="s">
        <v>286</v>
      </c>
      <c r="B183" s="89" t="s">
        <v>302</v>
      </c>
      <c r="C183" s="148">
        <v>117.83</v>
      </c>
      <c r="D183" s="148">
        <v>34.979999999999997</v>
      </c>
      <c r="E183" s="148">
        <v>25.88</v>
      </c>
      <c r="F183" s="148">
        <v>24.03</v>
      </c>
      <c r="G183" s="148">
        <v>20.34</v>
      </c>
      <c r="H183" s="148">
        <v>36.07</v>
      </c>
      <c r="I183" s="148">
        <v>43.74</v>
      </c>
      <c r="J183" s="148">
        <v>14.94</v>
      </c>
      <c r="K183" s="148">
        <v>18.5</v>
      </c>
      <c r="L183" s="148">
        <v>24.08</v>
      </c>
      <c r="M183" s="148">
        <v>20.170000000000002</v>
      </c>
    </row>
    <row r="184" spans="1:13" x14ac:dyDescent="0.2">
      <c r="A184" s="89" t="s">
        <v>286</v>
      </c>
      <c r="B184" s="89" t="s">
        <v>303</v>
      </c>
      <c r="C184" s="148">
        <v>51.75</v>
      </c>
      <c r="D184" s="148">
        <v>21.84</v>
      </c>
      <c r="E184" s="148">
        <v>27.02</v>
      </c>
      <c r="F184" s="148">
        <v>13.94</v>
      </c>
      <c r="G184" s="148">
        <v>17.149999999999999</v>
      </c>
      <c r="H184" s="148" t="s">
        <v>91</v>
      </c>
      <c r="I184" s="148">
        <v>13.65</v>
      </c>
      <c r="J184" s="148">
        <v>13.89</v>
      </c>
      <c r="K184" s="148" t="s">
        <v>91</v>
      </c>
      <c r="L184" s="148">
        <v>15.06</v>
      </c>
      <c r="M184" s="148">
        <v>15.66</v>
      </c>
    </row>
    <row r="185" spans="1:13" x14ac:dyDescent="0.2">
      <c r="A185" s="89" t="s">
        <v>286</v>
      </c>
      <c r="B185" s="89" t="s">
        <v>341</v>
      </c>
      <c r="C185" s="148">
        <v>57.04</v>
      </c>
      <c r="D185" s="148">
        <v>52.04</v>
      </c>
      <c r="E185" s="148">
        <v>66.459999999999994</v>
      </c>
      <c r="F185" s="148">
        <v>63</v>
      </c>
      <c r="G185" s="148">
        <v>38.76</v>
      </c>
      <c r="H185" s="148">
        <v>35.53</v>
      </c>
      <c r="I185" s="148">
        <v>43.62</v>
      </c>
      <c r="J185" s="148">
        <v>23.61</v>
      </c>
      <c r="K185" s="148">
        <v>18.399999999999999</v>
      </c>
      <c r="L185" s="148">
        <v>30.26</v>
      </c>
      <c r="M185" s="148">
        <v>35.840000000000003</v>
      </c>
    </row>
    <row r="186" spans="1:13" x14ac:dyDescent="0.2">
      <c r="A186" s="89" t="s">
        <v>286</v>
      </c>
      <c r="B186" s="89" t="s">
        <v>304</v>
      </c>
      <c r="C186" s="148">
        <v>79.91</v>
      </c>
      <c r="D186" s="148">
        <v>46.08</v>
      </c>
      <c r="E186" s="148">
        <v>44.53</v>
      </c>
      <c r="F186" s="148">
        <v>26.05</v>
      </c>
      <c r="G186" s="148">
        <v>25.1</v>
      </c>
      <c r="H186" s="148">
        <v>34.71</v>
      </c>
      <c r="I186" s="148">
        <v>18.350000000000001</v>
      </c>
      <c r="J186" s="148">
        <v>27.6</v>
      </c>
      <c r="K186" s="148">
        <v>22.25</v>
      </c>
      <c r="L186" s="148">
        <v>35.340000000000003</v>
      </c>
      <c r="M186" s="148">
        <v>29.57</v>
      </c>
    </row>
    <row r="187" spans="1:13" x14ac:dyDescent="0.2">
      <c r="A187" s="89" t="s">
        <v>286</v>
      </c>
      <c r="B187" s="89" t="s">
        <v>305</v>
      </c>
      <c r="C187" s="148">
        <v>37.36</v>
      </c>
      <c r="D187" s="148">
        <v>39.590000000000003</v>
      </c>
      <c r="E187" s="148">
        <v>42.49</v>
      </c>
      <c r="F187" s="148">
        <v>34.479999999999997</v>
      </c>
      <c r="G187" s="148">
        <v>30.2</v>
      </c>
      <c r="H187" s="148">
        <v>28.63</v>
      </c>
      <c r="I187" s="148">
        <v>25.79</v>
      </c>
      <c r="J187" s="148">
        <v>17.850000000000001</v>
      </c>
      <c r="K187" s="148" t="s">
        <v>91</v>
      </c>
      <c r="L187" s="148" t="s">
        <v>91</v>
      </c>
      <c r="M187" s="148" t="s">
        <v>91</v>
      </c>
    </row>
    <row r="188" spans="1:13" x14ac:dyDescent="0.2">
      <c r="A188" s="89" t="s">
        <v>286</v>
      </c>
      <c r="B188" s="89" t="s">
        <v>306</v>
      </c>
      <c r="C188" s="147">
        <v>49.18</v>
      </c>
      <c r="D188" s="147">
        <v>29.61</v>
      </c>
      <c r="E188" s="147">
        <v>32.520000000000003</v>
      </c>
      <c r="F188" s="147">
        <v>35</v>
      </c>
      <c r="G188" s="147">
        <v>40.659999999999997</v>
      </c>
      <c r="H188" s="147">
        <v>15.5</v>
      </c>
      <c r="I188" s="147">
        <v>20.38</v>
      </c>
      <c r="J188" s="147">
        <v>21.94</v>
      </c>
      <c r="K188" s="147">
        <v>20.55</v>
      </c>
      <c r="L188" s="147">
        <v>13.35</v>
      </c>
      <c r="M188" s="147" t="s">
        <v>91</v>
      </c>
    </row>
    <row r="189" spans="1:13" x14ac:dyDescent="0.2">
      <c r="A189" s="89" t="s">
        <v>286</v>
      </c>
      <c r="B189" s="119" t="s">
        <v>307</v>
      </c>
      <c r="C189" s="147">
        <v>77.97</v>
      </c>
      <c r="D189" s="147">
        <v>58.48</v>
      </c>
      <c r="E189" s="147">
        <v>47.69</v>
      </c>
      <c r="F189" s="147">
        <v>46.22</v>
      </c>
      <c r="G189" s="147">
        <v>38.64</v>
      </c>
      <c r="H189" s="147">
        <v>26.06</v>
      </c>
      <c r="I189" s="147">
        <v>18.829999999999998</v>
      </c>
      <c r="J189" s="147">
        <v>13.99</v>
      </c>
      <c r="K189" s="147">
        <v>14.62</v>
      </c>
      <c r="L189" s="147">
        <v>28.41</v>
      </c>
      <c r="M189" s="147">
        <v>23.5</v>
      </c>
    </row>
    <row r="190" spans="1:13" x14ac:dyDescent="0.2">
      <c r="A190" s="144" t="s">
        <v>286</v>
      </c>
      <c r="B190" s="90" t="s">
        <v>308</v>
      </c>
      <c r="C190" s="151">
        <v>1386.48</v>
      </c>
      <c r="D190" s="151">
        <v>948.88</v>
      </c>
      <c r="E190" s="151">
        <v>862.27</v>
      </c>
      <c r="F190" s="151">
        <v>721.21</v>
      </c>
      <c r="G190" s="151">
        <v>687.24</v>
      </c>
      <c r="H190" s="151">
        <v>604.24</v>
      </c>
      <c r="I190" s="151">
        <v>557.76</v>
      </c>
      <c r="J190" s="151">
        <v>399.35</v>
      </c>
      <c r="K190" s="151">
        <v>366.96</v>
      </c>
      <c r="L190" s="151">
        <v>416.25</v>
      </c>
      <c r="M190" s="151">
        <v>421.81</v>
      </c>
    </row>
    <row r="191" spans="1:13" x14ac:dyDescent="0.2">
      <c r="A191" s="82" t="s">
        <v>309</v>
      </c>
      <c r="B191" s="120" t="s">
        <v>310</v>
      </c>
      <c r="C191" s="162">
        <v>22227.11</v>
      </c>
      <c r="D191" s="162">
        <v>20293.759999999998</v>
      </c>
      <c r="E191" s="162">
        <v>18350.849999999999</v>
      </c>
      <c r="F191" s="162">
        <v>16271.17</v>
      </c>
      <c r="G191" s="162">
        <v>14732.08</v>
      </c>
      <c r="H191" s="162">
        <v>12116.61</v>
      </c>
      <c r="I191" s="162">
        <v>10943.17</v>
      </c>
      <c r="J191" s="162">
        <v>8933.2000000000007</v>
      </c>
      <c r="K191" s="162">
        <v>7931.34</v>
      </c>
      <c r="L191" s="157">
        <v>8128.3</v>
      </c>
      <c r="M191" s="157">
        <v>7856.32</v>
      </c>
    </row>
    <row r="192" spans="1:13" x14ac:dyDescent="0.2">
      <c r="A192" s="144" t="s">
        <v>311</v>
      </c>
      <c r="B192" s="150" t="s">
        <v>312</v>
      </c>
      <c r="C192" s="154">
        <v>23613.59</v>
      </c>
      <c r="D192" s="154">
        <v>21242.63</v>
      </c>
      <c r="E192" s="154">
        <v>19213.13</v>
      </c>
      <c r="F192" s="154">
        <v>16992.38</v>
      </c>
      <c r="G192" s="154">
        <v>15419.33</v>
      </c>
      <c r="H192" s="154">
        <v>12720.85</v>
      </c>
      <c r="I192" s="154">
        <v>11500.94</v>
      </c>
      <c r="J192" s="154">
        <v>9332.5499999999993</v>
      </c>
      <c r="K192" s="154">
        <v>8298.2999999999993</v>
      </c>
      <c r="L192" s="154">
        <v>8544.5499999999993</v>
      </c>
      <c r="M192" s="154">
        <v>8278.1299999999992</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194"/>
  <sheetViews>
    <sheetView zoomScaleNormal="100" zoomScaleSheetLayoutView="100" workbookViewId="0">
      <pane xSplit="2" ySplit="4" topLeftCell="C5" activePane="bottomRight" state="frozen"/>
      <selection pane="topRight" activeCell="C1" sqref="C1"/>
      <selection pane="bottomLeft" activeCell="A5" sqref="A5"/>
      <selection pane="bottomRight" activeCell="C5" sqref="C5"/>
    </sheetView>
  </sheetViews>
  <sheetFormatPr defaultColWidth="8.77734375" defaultRowHeight="15" customHeight="1" x14ac:dyDescent="0.2"/>
  <cols>
    <col min="1" max="1" width="15.44140625" style="16" customWidth="1"/>
    <col min="2" max="2" width="32.21875" style="16" customWidth="1"/>
    <col min="3" max="13" width="6.77734375" style="16" customWidth="1"/>
    <col min="14" max="16384" width="8.77734375" style="16"/>
  </cols>
  <sheetData>
    <row r="1" spans="1:13" s="15" customFormat="1" ht="15" customHeight="1" x14ac:dyDescent="0.2">
      <c r="A1" s="38" t="s">
        <v>343</v>
      </c>
      <c r="C1" s="111"/>
      <c r="D1" s="111"/>
      <c r="E1" s="111"/>
      <c r="F1" s="111"/>
      <c r="G1" s="111"/>
      <c r="H1" s="111"/>
      <c r="I1" s="111"/>
      <c r="J1" s="111"/>
      <c r="K1" s="111"/>
      <c r="L1" s="111"/>
      <c r="M1" s="111"/>
    </row>
    <row r="2" spans="1:13" s="13" customFormat="1" ht="15" customHeight="1" x14ac:dyDescent="0.2">
      <c r="A2" s="116" t="s">
        <v>114</v>
      </c>
      <c r="C2" s="117"/>
      <c r="D2" s="117"/>
      <c r="E2" s="117"/>
      <c r="F2" s="117"/>
      <c r="G2" s="117"/>
      <c r="H2" s="117"/>
      <c r="I2" s="117"/>
      <c r="J2" s="117"/>
      <c r="K2" s="117"/>
      <c r="L2" s="118"/>
      <c r="M2" s="71"/>
    </row>
    <row r="3" spans="1:13" s="13" customFormat="1" ht="15" customHeight="1" x14ac:dyDescent="0.2">
      <c r="A3" s="116" t="s">
        <v>115</v>
      </c>
      <c r="C3" s="117"/>
      <c r="D3" s="117"/>
      <c r="E3" s="117"/>
      <c r="F3" s="117"/>
      <c r="G3" s="117"/>
      <c r="H3" s="117"/>
      <c r="I3" s="117"/>
      <c r="J3" s="117"/>
      <c r="K3" s="117"/>
      <c r="L3" s="118"/>
      <c r="M3" s="71"/>
    </row>
    <row r="4" spans="1:13" ht="15" customHeight="1" x14ac:dyDescent="0.2">
      <c r="A4" s="143" t="s">
        <v>116</v>
      </c>
      <c r="B4" s="121" t="s">
        <v>117</v>
      </c>
      <c r="C4" s="146" t="s">
        <v>38</v>
      </c>
      <c r="D4" s="146" t="s">
        <v>39</v>
      </c>
      <c r="E4" s="146" t="s">
        <v>40</v>
      </c>
      <c r="F4" s="146" t="s">
        <v>41</v>
      </c>
      <c r="G4" s="146" t="s">
        <v>42</v>
      </c>
      <c r="H4" s="146" t="s">
        <v>43</v>
      </c>
      <c r="I4" s="146" t="s">
        <v>44</v>
      </c>
      <c r="J4" s="146" t="s">
        <v>45</v>
      </c>
      <c r="K4" s="146" t="s">
        <v>46</v>
      </c>
      <c r="L4" s="146" t="s">
        <v>47</v>
      </c>
      <c r="M4" s="146" t="s">
        <v>48</v>
      </c>
    </row>
    <row r="5" spans="1:13" ht="15" customHeight="1" x14ac:dyDescent="0.2">
      <c r="A5" s="89" t="s">
        <v>118</v>
      </c>
      <c r="B5" s="81" t="s">
        <v>119</v>
      </c>
      <c r="C5" s="91">
        <v>403.95400000000001</v>
      </c>
      <c r="D5" s="91">
        <v>357.24400000000003</v>
      </c>
      <c r="E5" s="91">
        <v>481.97800000000001</v>
      </c>
      <c r="F5" s="91">
        <v>314.62200000000001</v>
      </c>
      <c r="G5" s="91">
        <v>378.21699999999998</v>
      </c>
      <c r="H5" s="91">
        <v>273.488</v>
      </c>
      <c r="I5" s="91">
        <v>245.40299999999999</v>
      </c>
      <c r="J5" s="91">
        <v>178.226</v>
      </c>
      <c r="K5" s="91">
        <v>219.47300000000001</v>
      </c>
      <c r="L5" s="91">
        <v>246.87899999999999</v>
      </c>
      <c r="M5" s="91">
        <v>274.072</v>
      </c>
    </row>
    <row r="6" spans="1:13" ht="15" customHeight="1" x14ac:dyDescent="0.2">
      <c r="A6" s="89" t="s">
        <v>118</v>
      </c>
      <c r="B6" s="81" t="s">
        <v>120</v>
      </c>
      <c r="C6" s="91">
        <v>472.44900000000001</v>
      </c>
      <c r="D6" s="91">
        <v>485.33199999999999</v>
      </c>
      <c r="E6" s="91">
        <v>342.53</v>
      </c>
      <c r="F6" s="91">
        <v>392.72800000000001</v>
      </c>
      <c r="G6" s="91">
        <v>289.14999999999998</v>
      </c>
      <c r="H6" s="91">
        <v>263.77800000000002</v>
      </c>
      <c r="I6" s="91">
        <v>175.02199999999999</v>
      </c>
      <c r="J6" s="91">
        <v>187.369</v>
      </c>
      <c r="K6" s="91">
        <v>141.029</v>
      </c>
      <c r="L6" s="91">
        <v>146.27000000000001</v>
      </c>
      <c r="M6" s="91">
        <v>217.83199999999999</v>
      </c>
    </row>
    <row r="7" spans="1:13" ht="15" customHeight="1" x14ac:dyDescent="0.2">
      <c r="A7" s="89" t="s">
        <v>118</v>
      </c>
      <c r="B7" s="81" t="s">
        <v>121</v>
      </c>
      <c r="C7" s="91">
        <v>511.56900000000002</v>
      </c>
      <c r="D7" s="91">
        <v>467.44600000000003</v>
      </c>
      <c r="E7" s="91">
        <v>316.899</v>
      </c>
      <c r="F7" s="91">
        <v>332.84699999999998</v>
      </c>
      <c r="G7" s="91">
        <v>419.78899999999999</v>
      </c>
      <c r="H7" s="91">
        <v>357.935</v>
      </c>
      <c r="I7" s="91">
        <v>227.625</v>
      </c>
      <c r="J7" s="91">
        <v>134.751</v>
      </c>
      <c r="K7" s="91">
        <v>129.185</v>
      </c>
      <c r="L7" s="91">
        <v>151.048</v>
      </c>
      <c r="M7" s="91">
        <v>133.92099999999999</v>
      </c>
    </row>
    <row r="8" spans="1:13" ht="15" customHeight="1" x14ac:dyDescent="0.2">
      <c r="A8" s="89" t="s">
        <v>118</v>
      </c>
      <c r="B8" s="81" t="s">
        <v>122</v>
      </c>
      <c r="C8" s="91">
        <v>682.63800000000003</v>
      </c>
      <c r="D8" s="91">
        <v>462.20299999999997</v>
      </c>
      <c r="E8" s="91">
        <v>428.39299999999997</v>
      </c>
      <c r="F8" s="91">
        <v>483.048</v>
      </c>
      <c r="G8" s="91">
        <v>342.678</v>
      </c>
      <c r="H8" s="91">
        <v>177.50700000000001</v>
      </c>
      <c r="I8" s="91">
        <v>231.53200000000001</v>
      </c>
      <c r="J8" s="91">
        <v>190.37</v>
      </c>
      <c r="K8" s="91">
        <v>214.869</v>
      </c>
      <c r="L8" s="91">
        <v>206.11699999999999</v>
      </c>
      <c r="M8" s="91">
        <v>181.245</v>
      </c>
    </row>
    <row r="9" spans="1:13" ht="15" customHeight="1" x14ac:dyDescent="0.2">
      <c r="A9" s="89" t="s">
        <v>118</v>
      </c>
      <c r="B9" s="81" t="s">
        <v>123</v>
      </c>
      <c r="C9" s="91">
        <v>708.96</v>
      </c>
      <c r="D9" s="91">
        <v>515.76800000000003</v>
      </c>
      <c r="E9" s="91">
        <v>420.50700000000001</v>
      </c>
      <c r="F9" s="91">
        <v>425.30900000000003</v>
      </c>
      <c r="G9" s="91">
        <v>410.024</v>
      </c>
      <c r="H9" s="91">
        <v>399.81200000000001</v>
      </c>
      <c r="I9" s="91">
        <v>224.047</v>
      </c>
      <c r="J9" s="91">
        <v>142.852</v>
      </c>
      <c r="K9" s="91">
        <v>176.67599999999999</v>
      </c>
      <c r="L9" s="91">
        <v>225.541</v>
      </c>
      <c r="M9" s="91">
        <v>170.23599999999999</v>
      </c>
    </row>
    <row r="10" spans="1:13" ht="15" customHeight="1" x14ac:dyDescent="0.2">
      <c r="A10" s="89" t="s">
        <v>118</v>
      </c>
      <c r="B10" s="81" t="s">
        <v>124</v>
      </c>
      <c r="C10" s="91">
        <v>747.54399999999998</v>
      </c>
      <c r="D10" s="91">
        <v>668.31200000000001</v>
      </c>
      <c r="E10" s="91">
        <v>624.67999999999995</v>
      </c>
      <c r="F10" s="91">
        <v>575.11099999999999</v>
      </c>
      <c r="G10" s="91">
        <v>510.58499999999998</v>
      </c>
      <c r="H10" s="91">
        <v>601.41399999999999</v>
      </c>
      <c r="I10" s="91">
        <v>338.82600000000002</v>
      </c>
      <c r="J10" s="91">
        <v>169.64500000000001</v>
      </c>
      <c r="K10" s="91">
        <v>170.05</v>
      </c>
      <c r="L10" s="91">
        <v>145.197</v>
      </c>
      <c r="M10" s="91">
        <v>185.10900000000001</v>
      </c>
    </row>
    <row r="11" spans="1:13" ht="15" customHeight="1" x14ac:dyDescent="0.2">
      <c r="A11" s="89" t="s">
        <v>118</v>
      </c>
      <c r="B11" s="81" t="s">
        <v>125</v>
      </c>
      <c r="C11" s="91">
        <v>447.85</v>
      </c>
      <c r="D11" s="91">
        <v>448.80200000000002</v>
      </c>
      <c r="E11" s="91">
        <v>346.488</v>
      </c>
      <c r="F11" s="91">
        <v>330.72899999999998</v>
      </c>
      <c r="G11" s="91">
        <v>438.74900000000002</v>
      </c>
      <c r="H11" s="91">
        <v>328.96600000000001</v>
      </c>
      <c r="I11" s="91">
        <v>194.71</v>
      </c>
      <c r="J11" s="91" t="s">
        <v>91</v>
      </c>
      <c r="K11" s="91">
        <v>131.136</v>
      </c>
      <c r="L11" s="91">
        <v>110.279</v>
      </c>
      <c r="M11" s="91">
        <v>151.33600000000001</v>
      </c>
    </row>
    <row r="12" spans="1:13" ht="15" customHeight="1" x14ac:dyDescent="0.2">
      <c r="A12" s="89" t="s">
        <v>118</v>
      </c>
      <c r="B12" s="81" t="s">
        <v>126</v>
      </c>
      <c r="C12" s="91">
        <v>447.01299999999998</v>
      </c>
      <c r="D12" s="91">
        <v>334.31</v>
      </c>
      <c r="E12" s="91">
        <v>426.54300000000001</v>
      </c>
      <c r="F12" s="91">
        <v>304.05700000000002</v>
      </c>
      <c r="G12" s="91">
        <v>356.88499999999999</v>
      </c>
      <c r="H12" s="91">
        <v>335.36599999999999</v>
      </c>
      <c r="I12" s="91">
        <v>331.07299999999998</v>
      </c>
      <c r="J12" s="91">
        <v>65.304000000000002</v>
      </c>
      <c r="K12" s="91">
        <v>82.992000000000004</v>
      </c>
      <c r="L12" s="91">
        <v>88.311999999999998</v>
      </c>
      <c r="M12" s="91">
        <v>140.12700000000001</v>
      </c>
    </row>
    <row r="13" spans="1:13" ht="15" customHeight="1" x14ac:dyDescent="0.2">
      <c r="A13" s="89" t="s">
        <v>118</v>
      </c>
      <c r="B13" s="81" t="s">
        <v>127</v>
      </c>
      <c r="C13" s="91">
        <v>628.58699999999999</v>
      </c>
      <c r="D13" s="91">
        <v>250.05199999999999</v>
      </c>
      <c r="E13" s="91">
        <v>347.45100000000002</v>
      </c>
      <c r="F13" s="91">
        <v>488.13099999999997</v>
      </c>
      <c r="G13" s="91">
        <v>244.11799999999999</v>
      </c>
      <c r="H13" s="91">
        <v>251.97800000000001</v>
      </c>
      <c r="I13" s="91">
        <v>183.571</v>
      </c>
      <c r="J13" s="91">
        <v>168.69499999999999</v>
      </c>
      <c r="K13" s="91">
        <v>184.53700000000001</v>
      </c>
      <c r="L13" s="91">
        <v>223.256</v>
      </c>
      <c r="M13" s="91">
        <v>170.95</v>
      </c>
    </row>
    <row r="14" spans="1:13" ht="15" customHeight="1" x14ac:dyDescent="0.2">
      <c r="A14" s="89" t="s">
        <v>118</v>
      </c>
      <c r="B14" s="81" t="s">
        <v>128</v>
      </c>
      <c r="C14" s="91">
        <v>479.92099999999999</v>
      </c>
      <c r="D14" s="91">
        <v>604.31899999999996</v>
      </c>
      <c r="E14" s="91">
        <v>717.62800000000004</v>
      </c>
      <c r="F14" s="91">
        <v>773.67499999999995</v>
      </c>
      <c r="G14" s="91">
        <v>445.59300000000002</v>
      </c>
      <c r="H14" s="91">
        <v>409.45400000000001</v>
      </c>
      <c r="I14" s="91">
        <v>678.91700000000003</v>
      </c>
      <c r="J14" s="91">
        <v>173.881</v>
      </c>
      <c r="K14" s="91" t="s">
        <v>91</v>
      </c>
      <c r="L14" s="91">
        <v>136.47200000000001</v>
      </c>
      <c r="M14" s="91">
        <v>75.918999999999997</v>
      </c>
    </row>
    <row r="15" spans="1:13" ht="15" customHeight="1" x14ac:dyDescent="0.2">
      <c r="A15" s="89" t="s">
        <v>118</v>
      </c>
      <c r="B15" s="81" t="s">
        <v>129</v>
      </c>
      <c r="C15" s="91">
        <v>619.73599999999999</v>
      </c>
      <c r="D15" s="91">
        <v>402.03800000000001</v>
      </c>
      <c r="E15" s="91">
        <v>294.65100000000001</v>
      </c>
      <c r="F15" s="91">
        <v>314.51</v>
      </c>
      <c r="G15" s="91">
        <v>273.15800000000002</v>
      </c>
      <c r="H15" s="91">
        <v>242.25800000000001</v>
      </c>
      <c r="I15" s="91">
        <v>192.63</v>
      </c>
      <c r="J15" s="91">
        <v>157.10499999999999</v>
      </c>
      <c r="K15" s="91">
        <v>156.63499999999999</v>
      </c>
      <c r="L15" s="91">
        <v>202.946</v>
      </c>
      <c r="M15" s="91">
        <v>115.556</v>
      </c>
    </row>
    <row r="16" spans="1:13" ht="15" customHeight="1" x14ac:dyDescent="0.2">
      <c r="A16" s="89" t="s">
        <v>118</v>
      </c>
      <c r="B16" s="81" t="s">
        <v>130</v>
      </c>
      <c r="C16" s="91">
        <v>475.61</v>
      </c>
      <c r="D16" s="91">
        <v>622.81700000000001</v>
      </c>
      <c r="E16" s="91">
        <v>650.02300000000002</v>
      </c>
      <c r="F16" s="91">
        <v>421.22399999999999</v>
      </c>
      <c r="G16" s="91">
        <v>369.02600000000001</v>
      </c>
      <c r="H16" s="91">
        <v>302.88</v>
      </c>
      <c r="I16" s="91">
        <v>365.52100000000002</v>
      </c>
      <c r="J16" s="91">
        <v>126.322</v>
      </c>
      <c r="K16" s="91">
        <v>108.35899999999999</v>
      </c>
      <c r="L16" s="91">
        <v>135.13800000000001</v>
      </c>
      <c r="M16" s="91">
        <v>142.91999999999999</v>
      </c>
    </row>
    <row r="17" spans="1:13" ht="15" customHeight="1" x14ac:dyDescent="0.2">
      <c r="A17" s="152" t="s">
        <v>118</v>
      </c>
      <c r="B17" s="149" t="s">
        <v>131</v>
      </c>
      <c r="C17" s="134">
        <v>537.55100000000004</v>
      </c>
      <c r="D17" s="134">
        <v>478.83300000000003</v>
      </c>
      <c r="E17" s="134">
        <v>443.81</v>
      </c>
      <c r="F17" s="134">
        <v>416.46499999999997</v>
      </c>
      <c r="G17" s="134">
        <v>367.80200000000002</v>
      </c>
      <c r="H17" s="134">
        <v>334.36799999999999</v>
      </c>
      <c r="I17" s="134">
        <v>273.86500000000001</v>
      </c>
      <c r="J17" s="134">
        <v>143.26900000000001</v>
      </c>
      <c r="K17" s="134">
        <v>138.36500000000001</v>
      </c>
      <c r="L17" s="134">
        <v>155.66499999999999</v>
      </c>
      <c r="M17" s="134">
        <v>165.57499999999999</v>
      </c>
    </row>
    <row r="18" spans="1:13" ht="15" customHeight="1" x14ac:dyDescent="0.2">
      <c r="A18" s="89" t="s">
        <v>132</v>
      </c>
      <c r="B18" s="83" t="s">
        <v>133</v>
      </c>
      <c r="C18" s="92">
        <v>432.54899999999998</v>
      </c>
      <c r="D18" s="92">
        <v>213.09899999999999</v>
      </c>
      <c r="E18" s="92">
        <v>209.57900000000001</v>
      </c>
      <c r="F18" s="92">
        <v>209.10599999999999</v>
      </c>
      <c r="G18" s="92">
        <v>206.624</v>
      </c>
      <c r="H18" s="92">
        <v>172.62299999999999</v>
      </c>
      <c r="I18" s="92">
        <v>148.44800000000001</v>
      </c>
      <c r="J18" s="92">
        <v>79.102999999999994</v>
      </c>
      <c r="K18" s="92">
        <v>84.085999999999999</v>
      </c>
      <c r="L18" s="92">
        <v>106.533</v>
      </c>
      <c r="M18" s="92">
        <v>115.011</v>
      </c>
    </row>
    <row r="19" spans="1:13" ht="15" customHeight="1" x14ac:dyDescent="0.2">
      <c r="A19" s="89" t="s">
        <v>132</v>
      </c>
      <c r="B19" s="81" t="s">
        <v>134</v>
      </c>
      <c r="C19" s="91">
        <v>531.12699999999995</v>
      </c>
      <c r="D19" s="91">
        <v>456.387</v>
      </c>
      <c r="E19" s="91">
        <v>540.93799999999999</v>
      </c>
      <c r="F19" s="91">
        <v>419.83</v>
      </c>
      <c r="G19" s="91">
        <v>461.08800000000002</v>
      </c>
      <c r="H19" s="91">
        <v>312.21899999999999</v>
      </c>
      <c r="I19" s="91">
        <v>233.26900000000001</v>
      </c>
      <c r="J19" s="91">
        <v>287.78100000000001</v>
      </c>
      <c r="K19" s="91">
        <v>211.523</v>
      </c>
      <c r="L19" s="91">
        <v>359.79</v>
      </c>
      <c r="M19" s="91">
        <v>276.17599999999999</v>
      </c>
    </row>
    <row r="20" spans="1:13" ht="15" customHeight="1" x14ac:dyDescent="0.2">
      <c r="A20" s="89" t="s">
        <v>132</v>
      </c>
      <c r="B20" s="81" t="s">
        <v>135</v>
      </c>
      <c r="C20" s="91">
        <v>510.45699999999999</v>
      </c>
      <c r="D20" s="91">
        <v>423.43299999999999</v>
      </c>
      <c r="E20" s="91">
        <v>341.08499999999998</v>
      </c>
      <c r="F20" s="91">
        <v>330.74900000000002</v>
      </c>
      <c r="G20" s="91">
        <v>236.94300000000001</v>
      </c>
      <c r="H20" s="91">
        <v>235.315</v>
      </c>
      <c r="I20" s="91">
        <v>181.321</v>
      </c>
      <c r="J20" s="91">
        <v>135.16300000000001</v>
      </c>
      <c r="K20" s="91">
        <v>122.22199999999999</v>
      </c>
      <c r="L20" s="91">
        <v>195.97499999999999</v>
      </c>
      <c r="M20" s="91">
        <v>174.51599999999999</v>
      </c>
    </row>
    <row r="21" spans="1:13" ht="15" customHeight="1" x14ac:dyDescent="0.2">
      <c r="A21" s="89" t="s">
        <v>132</v>
      </c>
      <c r="B21" s="81" t="s">
        <v>136</v>
      </c>
      <c r="C21" s="91">
        <v>317.78699999999998</v>
      </c>
      <c r="D21" s="91">
        <v>238.636</v>
      </c>
      <c r="E21" s="91">
        <v>323.267</v>
      </c>
      <c r="F21" s="91">
        <v>167.33799999999999</v>
      </c>
      <c r="G21" s="91">
        <v>186.529</v>
      </c>
      <c r="H21" s="91">
        <v>223.96</v>
      </c>
      <c r="I21" s="91">
        <v>208.148</v>
      </c>
      <c r="J21" s="91">
        <v>168.68899999999999</v>
      </c>
      <c r="K21" s="91">
        <v>92.650999999999996</v>
      </c>
      <c r="L21" s="91">
        <v>249.75899999999999</v>
      </c>
      <c r="M21" s="91">
        <v>318.108</v>
      </c>
    </row>
    <row r="22" spans="1:13" ht="15" customHeight="1" x14ac:dyDescent="0.2">
      <c r="A22" s="89" t="s">
        <v>132</v>
      </c>
      <c r="B22" s="81" t="s">
        <v>137</v>
      </c>
      <c r="C22" s="91">
        <v>351.44099999999997</v>
      </c>
      <c r="D22" s="91">
        <v>364.70299999999997</v>
      </c>
      <c r="E22" s="91">
        <v>286.21699999999998</v>
      </c>
      <c r="F22" s="91">
        <v>178.75700000000001</v>
      </c>
      <c r="G22" s="91">
        <v>160.82499999999999</v>
      </c>
      <c r="H22" s="91">
        <v>194.452</v>
      </c>
      <c r="I22" s="91">
        <v>122.20699999999999</v>
      </c>
      <c r="J22" s="91">
        <v>83.665999999999997</v>
      </c>
      <c r="K22" s="91">
        <v>78.561999999999998</v>
      </c>
      <c r="L22" s="91">
        <v>78.043000000000006</v>
      </c>
      <c r="M22" s="91">
        <v>87.27</v>
      </c>
    </row>
    <row r="23" spans="1:13" ht="15" customHeight="1" x14ac:dyDescent="0.2">
      <c r="A23" s="89" t="s">
        <v>132</v>
      </c>
      <c r="B23" s="81" t="s">
        <v>138</v>
      </c>
      <c r="C23" s="91">
        <v>326.76900000000001</v>
      </c>
      <c r="D23" s="91">
        <v>191.19300000000001</v>
      </c>
      <c r="E23" s="91">
        <v>209.262</v>
      </c>
      <c r="F23" s="91">
        <v>189.96899999999999</v>
      </c>
      <c r="G23" s="91">
        <v>257.51799999999997</v>
      </c>
      <c r="H23" s="91">
        <v>192.46</v>
      </c>
      <c r="I23" s="91">
        <v>229.672</v>
      </c>
      <c r="J23" s="91">
        <v>139.12700000000001</v>
      </c>
      <c r="K23" s="91">
        <v>104.28400000000001</v>
      </c>
      <c r="L23" s="91">
        <v>136.904</v>
      </c>
      <c r="M23" s="91">
        <v>125.431</v>
      </c>
    </row>
    <row r="24" spans="1:13" ht="15" customHeight="1" x14ac:dyDescent="0.2">
      <c r="A24" s="89" t="s">
        <v>132</v>
      </c>
      <c r="B24" s="81" t="s">
        <v>139</v>
      </c>
      <c r="C24" s="91">
        <v>331.767</v>
      </c>
      <c r="D24" s="91">
        <v>444.35500000000002</v>
      </c>
      <c r="E24" s="91">
        <v>418.18400000000003</v>
      </c>
      <c r="F24" s="91">
        <v>417.16800000000001</v>
      </c>
      <c r="G24" s="91">
        <v>330.05</v>
      </c>
      <c r="H24" s="91">
        <v>287.774</v>
      </c>
      <c r="I24" s="91">
        <v>233.267</v>
      </c>
      <c r="J24" s="91">
        <v>182.602</v>
      </c>
      <c r="K24" s="91">
        <v>138.77699999999999</v>
      </c>
      <c r="L24" s="91">
        <v>173.762</v>
      </c>
      <c r="M24" s="91">
        <v>175.03399999999999</v>
      </c>
    </row>
    <row r="25" spans="1:13" ht="15" customHeight="1" x14ac:dyDescent="0.2">
      <c r="A25" s="89" t="s">
        <v>132</v>
      </c>
      <c r="B25" s="81" t="s">
        <v>140</v>
      </c>
      <c r="C25" s="91">
        <v>350.81</v>
      </c>
      <c r="D25" s="91">
        <v>332.404</v>
      </c>
      <c r="E25" s="91">
        <v>308.28399999999999</v>
      </c>
      <c r="F25" s="91">
        <v>307.35500000000002</v>
      </c>
      <c r="G25" s="91">
        <v>499.38</v>
      </c>
      <c r="H25" s="91">
        <v>297.27499999999998</v>
      </c>
      <c r="I25" s="91">
        <v>248.98</v>
      </c>
      <c r="J25" s="91">
        <v>226.50700000000001</v>
      </c>
      <c r="K25" s="91">
        <v>118.23399999999999</v>
      </c>
      <c r="L25" s="91">
        <v>246.19499999999999</v>
      </c>
      <c r="M25" s="91">
        <v>154.07400000000001</v>
      </c>
    </row>
    <row r="26" spans="1:13" ht="15" customHeight="1" x14ac:dyDescent="0.2">
      <c r="A26" s="89" t="s">
        <v>132</v>
      </c>
      <c r="B26" s="81" t="s">
        <v>141</v>
      </c>
      <c r="C26" s="91">
        <v>451.9</v>
      </c>
      <c r="D26" s="91">
        <v>490.26299999999998</v>
      </c>
      <c r="E26" s="91">
        <v>393.108</v>
      </c>
      <c r="F26" s="91">
        <v>407.59500000000003</v>
      </c>
      <c r="G26" s="91">
        <v>313.78199999999998</v>
      </c>
      <c r="H26" s="91">
        <v>356.358</v>
      </c>
      <c r="I26" s="91">
        <v>220.16300000000001</v>
      </c>
      <c r="J26" s="91">
        <v>192.06399999999999</v>
      </c>
      <c r="K26" s="91">
        <v>174.96</v>
      </c>
      <c r="L26" s="91">
        <v>161.58699999999999</v>
      </c>
      <c r="M26" s="91">
        <v>229.8</v>
      </c>
    </row>
    <row r="27" spans="1:13" ht="15" customHeight="1" x14ac:dyDescent="0.2">
      <c r="A27" s="89" t="s">
        <v>132</v>
      </c>
      <c r="B27" s="81" t="s">
        <v>142</v>
      </c>
      <c r="C27" s="91">
        <v>457.29500000000002</v>
      </c>
      <c r="D27" s="91">
        <v>361.589</v>
      </c>
      <c r="E27" s="91">
        <v>312.83100000000002</v>
      </c>
      <c r="F27" s="91">
        <v>231.20099999999999</v>
      </c>
      <c r="G27" s="91">
        <v>182.76499999999999</v>
      </c>
      <c r="H27" s="91">
        <v>196.93600000000001</v>
      </c>
      <c r="I27" s="91">
        <v>136.887</v>
      </c>
      <c r="J27" s="91">
        <v>133.267</v>
      </c>
      <c r="K27" s="91">
        <v>111.34099999999999</v>
      </c>
      <c r="L27" s="91">
        <v>119.62</v>
      </c>
      <c r="M27" s="91">
        <v>153.21899999999999</v>
      </c>
    </row>
    <row r="28" spans="1:13" ht="15" customHeight="1" x14ac:dyDescent="0.2">
      <c r="A28" s="89" t="s">
        <v>132</v>
      </c>
      <c r="B28" s="81" t="s">
        <v>143</v>
      </c>
      <c r="C28" s="91">
        <v>488.58600000000001</v>
      </c>
      <c r="D28" s="91">
        <v>451.94499999999999</v>
      </c>
      <c r="E28" s="91">
        <v>379.47199999999998</v>
      </c>
      <c r="F28" s="91">
        <v>386.77600000000001</v>
      </c>
      <c r="G28" s="91">
        <v>478.553</v>
      </c>
      <c r="H28" s="91">
        <v>328.245</v>
      </c>
      <c r="I28" s="91">
        <v>368.48500000000001</v>
      </c>
      <c r="J28" s="91">
        <v>239.47900000000001</v>
      </c>
      <c r="K28" s="91">
        <v>132.91300000000001</v>
      </c>
      <c r="L28" s="91">
        <v>210.13300000000001</v>
      </c>
      <c r="M28" s="91">
        <v>176.45</v>
      </c>
    </row>
    <row r="29" spans="1:13" ht="15" customHeight="1" x14ac:dyDescent="0.2">
      <c r="A29" s="89" t="s">
        <v>132</v>
      </c>
      <c r="B29" s="81" t="s">
        <v>144</v>
      </c>
      <c r="C29" s="91">
        <v>745.93399999999997</v>
      </c>
      <c r="D29" s="91">
        <v>713.98</v>
      </c>
      <c r="E29" s="91">
        <v>557.07799999999997</v>
      </c>
      <c r="F29" s="91">
        <v>530.91300000000001</v>
      </c>
      <c r="G29" s="91">
        <v>431.89400000000001</v>
      </c>
      <c r="H29" s="91">
        <v>409.09</v>
      </c>
      <c r="I29" s="91">
        <v>369.10700000000003</v>
      </c>
      <c r="J29" s="91">
        <v>246.47499999999999</v>
      </c>
      <c r="K29" s="91">
        <v>256.09300000000002</v>
      </c>
      <c r="L29" s="91">
        <v>274.53199999999998</v>
      </c>
      <c r="M29" s="91">
        <v>302.41300000000001</v>
      </c>
    </row>
    <row r="30" spans="1:13" ht="15" customHeight="1" x14ac:dyDescent="0.2">
      <c r="A30" s="89" t="s">
        <v>132</v>
      </c>
      <c r="B30" s="81" t="s">
        <v>145</v>
      </c>
      <c r="C30" s="91">
        <v>520.55600000000004</v>
      </c>
      <c r="D30" s="91">
        <v>478.94299999999998</v>
      </c>
      <c r="E30" s="91">
        <v>382.35700000000003</v>
      </c>
      <c r="F30" s="91">
        <v>357.738</v>
      </c>
      <c r="G30" s="91">
        <v>357.613</v>
      </c>
      <c r="H30" s="91">
        <v>265.49400000000003</v>
      </c>
      <c r="I30" s="91">
        <v>226.874</v>
      </c>
      <c r="J30" s="91">
        <v>177.14500000000001</v>
      </c>
      <c r="K30" s="91">
        <v>199.685</v>
      </c>
      <c r="L30" s="91">
        <v>194.72</v>
      </c>
      <c r="M30" s="91">
        <v>172.25299999999999</v>
      </c>
    </row>
    <row r="31" spans="1:13" ht="15" customHeight="1" x14ac:dyDescent="0.2">
      <c r="A31" s="89" t="s">
        <v>132</v>
      </c>
      <c r="B31" s="81" t="s">
        <v>146</v>
      </c>
      <c r="C31" s="91">
        <v>378.32100000000003</v>
      </c>
      <c r="D31" s="91">
        <v>408.38299999999998</v>
      </c>
      <c r="E31" s="91">
        <v>540.71299999999997</v>
      </c>
      <c r="F31" s="91">
        <v>328.19400000000002</v>
      </c>
      <c r="G31" s="91">
        <v>198.11500000000001</v>
      </c>
      <c r="H31" s="91">
        <v>234.20099999999999</v>
      </c>
      <c r="I31" s="91">
        <v>244.48500000000001</v>
      </c>
      <c r="J31" s="91">
        <v>111.621</v>
      </c>
      <c r="K31" s="91">
        <v>193.33</v>
      </c>
      <c r="L31" s="91">
        <v>176.58500000000001</v>
      </c>
      <c r="M31" s="91">
        <v>208.59100000000001</v>
      </c>
    </row>
    <row r="32" spans="1:13" ht="15" customHeight="1" x14ac:dyDescent="0.2">
      <c r="A32" s="89" t="s">
        <v>132</v>
      </c>
      <c r="B32" s="81" t="s">
        <v>147</v>
      </c>
      <c r="C32" s="91">
        <v>612.06799999999998</v>
      </c>
      <c r="D32" s="91">
        <v>499.63099999999997</v>
      </c>
      <c r="E32" s="91">
        <v>405.59699999999998</v>
      </c>
      <c r="F32" s="91">
        <v>370.947</v>
      </c>
      <c r="G32" s="91">
        <v>378.084</v>
      </c>
      <c r="H32" s="91">
        <v>329.322</v>
      </c>
      <c r="I32" s="91">
        <v>296.97800000000001</v>
      </c>
      <c r="J32" s="91">
        <v>174.12200000000001</v>
      </c>
      <c r="K32" s="91">
        <v>169.64</v>
      </c>
      <c r="L32" s="91">
        <v>250.38</v>
      </c>
      <c r="M32" s="91">
        <v>223.29900000000001</v>
      </c>
    </row>
    <row r="33" spans="1:13" ht="15" customHeight="1" x14ac:dyDescent="0.2">
      <c r="A33" s="89" t="s">
        <v>132</v>
      </c>
      <c r="B33" s="81" t="s">
        <v>148</v>
      </c>
      <c r="C33" s="91">
        <v>421.93299999999999</v>
      </c>
      <c r="D33" s="91">
        <v>364.10199999999998</v>
      </c>
      <c r="E33" s="91">
        <v>283.54399999999998</v>
      </c>
      <c r="F33" s="91">
        <v>225.53200000000001</v>
      </c>
      <c r="G33" s="91">
        <v>252.98400000000001</v>
      </c>
      <c r="H33" s="91">
        <v>230.03399999999999</v>
      </c>
      <c r="I33" s="91">
        <v>186.11</v>
      </c>
      <c r="J33" s="91">
        <v>119.04300000000001</v>
      </c>
      <c r="K33" s="91">
        <v>93.858999999999995</v>
      </c>
      <c r="L33" s="91">
        <v>126.92400000000001</v>
      </c>
      <c r="M33" s="91">
        <v>155.65899999999999</v>
      </c>
    </row>
    <row r="34" spans="1:13" ht="15" customHeight="1" x14ac:dyDescent="0.2">
      <c r="A34" s="89" t="s">
        <v>132</v>
      </c>
      <c r="B34" s="81" t="s">
        <v>149</v>
      </c>
      <c r="C34" s="91">
        <v>396.37900000000002</v>
      </c>
      <c r="D34" s="91">
        <v>468.90600000000001</v>
      </c>
      <c r="E34" s="91">
        <v>394.54899999999998</v>
      </c>
      <c r="F34" s="91">
        <v>262.35000000000002</v>
      </c>
      <c r="G34" s="91">
        <v>306.08699999999999</v>
      </c>
      <c r="H34" s="91">
        <v>189.67699999999999</v>
      </c>
      <c r="I34" s="91">
        <v>176.29400000000001</v>
      </c>
      <c r="J34" s="91">
        <v>219.608</v>
      </c>
      <c r="K34" s="91">
        <v>96.762</v>
      </c>
      <c r="L34" s="91">
        <v>137.34800000000001</v>
      </c>
      <c r="M34" s="91">
        <v>201.81</v>
      </c>
    </row>
    <row r="35" spans="1:13" ht="15" customHeight="1" x14ac:dyDescent="0.2">
      <c r="A35" s="89" t="s">
        <v>132</v>
      </c>
      <c r="B35" s="81" t="s">
        <v>150</v>
      </c>
      <c r="C35" s="91">
        <v>265.29000000000002</v>
      </c>
      <c r="D35" s="91">
        <v>263.70100000000002</v>
      </c>
      <c r="E35" s="91">
        <v>281.83600000000001</v>
      </c>
      <c r="F35" s="91">
        <v>304.471</v>
      </c>
      <c r="G35" s="91">
        <v>200.851</v>
      </c>
      <c r="H35" s="91">
        <v>230.268</v>
      </c>
      <c r="I35" s="91">
        <v>228.41499999999999</v>
      </c>
      <c r="J35" s="91">
        <v>116.94</v>
      </c>
      <c r="K35" s="91">
        <v>146.208</v>
      </c>
      <c r="L35" s="91">
        <v>143.53700000000001</v>
      </c>
      <c r="M35" s="91">
        <v>165.761</v>
      </c>
    </row>
    <row r="36" spans="1:13" ht="15" customHeight="1" x14ac:dyDescent="0.2">
      <c r="A36" s="89" t="s">
        <v>132</v>
      </c>
      <c r="B36" s="81" t="s">
        <v>151</v>
      </c>
      <c r="C36" s="91">
        <v>433.49099999999999</v>
      </c>
      <c r="D36" s="91">
        <v>538.38400000000001</v>
      </c>
      <c r="E36" s="91">
        <v>478.68099999999998</v>
      </c>
      <c r="F36" s="91">
        <v>395.41399999999999</v>
      </c>
      <c r="G36" s="91">
        <v>220.023</v>
      </c>
      <c r="H36" s="91">
        <v>301.82499999999999</v>
      </c>
      <c r="I36" s="91">
        <v>239.25</v>
      </c>
      <c r="J36" s="91">
        <v>107.59</v>
      </c>
      <c r="K36" s="91">
        <v>148.72900000000001</v>
      </c>
      <c r="L36" s="91">
        <v>232.33699999999999</v>
      </c>
      <c r="M36" s="91">
        <v>204.215</v>
      </c>
    </row>
    <row r="37" spans="1:13" ht="15" customHeight="1" x14ac:dyDescent="0.2">
      <c r="A37" s="89" t="s">
        <v>132</v>
      </c>
      <c r="B37" s="81" t="s">
        <v>152</v>
      </c>
      <c r="C37" s="91">
        <v>313.59199999999998</v>
      </c>
      <c r="D37" s="91">
        <v>319.56400000000002</v>
      </c>
      <c r="E37" s="91">
        <v>172.94900000000001</v>
      </c>
      <c r="F37" s="91">
        <v>235.506</v>
      </c>
      <c r="G37" s="91">
        <v>144.018</v>
      </c>
      <c r="H37" s="91">
        <v>186.17699999999999</v>
      </c>
      <c r="I37" s="91">
        <v>129.6</v>
      </c>
      <c r="J37" s="91">
        <v>94.293999999999997</v>
      </c>
      <c r="K37" s="91">
        <v>92.191999999999993</v>
      </c>
      <c r="L37" s="91">
        <v>153.398</v>
      </c>
      <c r="M37" s="91">
        <v>97.22</v>
      </c>
    </row>
    <row r="38" spans="1:13" ht="15" customHeight="1" x14ac:dyDescent="0.2">
      <c r="A38" s="89" t="s">
        <v>132</v>
      </c>
      <c r="B38" s="81" t="s">
        <v>153</v>
      </c>
      <c r="C38" s="91">
        <v>290.50700000000001</v>
      </c>
      <c r="D38" s="91">
        <v>171.887</v>
      </c>
      <c r="E38" s="91">
        <v>152.589</v>
      </c>
      <c r="F38" s="91">
        <v>185.11</v>
      </c>
      <c r="G38" s="91">
        <v>154.05699999999999</v>
      </c>
      <c r="H38" s="91">
        <v>148.97999999999999</v>
      </c>
      <c r="I38" s="91">
        <v>105.188</v>
      </c>
      <c r="J38" s="91">
        <v>128.98599999999999</v>
      </c>
      <c r="K38" s="91">
        <v>117.643</v>
      </c>
      <c r="L38" s="91">
        <v>120.43300000000001</v>
      </c>
      <c r="M38" s="91">
        <v>118.116</v>
      </c>
    </row>
    <row r="39" spans="1:13" ht="15" customHeight="1" x14ac:dyDescent="0.2">
      <c r="A39" s="89" t="s">
        <v>132</v>
      </c>
      <c r="B39" s="81" t="s">
        <v>154</v>
      </c>
      <c r="C39" s="91">
        <v>335.255</v>
      </c>
      <c r="D39" s="91">
        <v>364.10899999999998</v>
      </c>
      <c r="E39" s="91">
        <v>335.59300000000002</v>
      </c>
      <c r="F39" s="91">
        <v>246.614</v>
      </c>
      <c r="G39" s="91">
        <v>153.6</v>
      </c>
      <c r="H39" s="91">
        <v>163.39400000000001</v>
      </c>
      <c r="I39" s="91">
        <v>109.908</v>
      </c>
      <c r="J39" s="91">
        <v>114.7</v>
      </c>
      <c r="K39" s="91">
        <v>141.66999999999999</v>
      </c>
      <c r="L39" s="91">
        <v>136.70500000000001</v>
      </c>
      <c r="M39" s="91">
        <v>185.00700000000001</v>
      </c>
    </row>
    <row r="40" spans="1:13" ht="15" customHeight="1" x14ac:dyDescent="0.2">
      <c r="A40" s="89" t="s">
        <v>132</v>
      </c>
      <c r="B40" s="81" t="s">
        <v>155</v>
      </c>
      <c r="C40" s="91">
        <v>432.93900000000002</v>
      </c>
      <c r="D40" s="91">
        <v>436.89499999999998</v>
      </c>
      <c r="E40" s="91">
        <v>221.839</v>
      </c>
      <c r="F40" s="91">
        <v>178.14</v>
      </c>
      <c r="G40" s="91">
        <v>155.68899999999999</v>
      </c>
      <c r="H40" s="91">
        <v>254.18799999999999</v>
      </c>
      <c r="I40" s="91">
        <v>229.58</v>
      </c>
      <c r="J40" s="91">
        <v>94.900999999999996</v>
      </c>
      <c r="K40" s="91">
        <v>109.595</v>
      </c>
      <c r="L40" s="91">
        <v>86.14</v>
      </c>
      <c r="M40" s="91">
        <v>97.316999999999993</v>
      </c>
    </row>
    <row r="41" spans="1:13" ht="15" customHeight="1" x14ac:dyDescent="0.2">
      <c r="A41" s="144" t="s">
        <v>132</v>
      </c>
      <c r="B41" s="82" t="s">
        <v>156</v>
      </c>
      <c r="C41" s="134">
        <v>432.13799999999998</v>
      </c>
      <c r="D41" s="134">
        <v>398.9</v>
      </c>
      <c r="E41" s="134">
        <v>343.88200000000001</v>
      </c>
      <c r="F41" s="134">
        <v>297.15800000000002</v>
      </c>
      <c r="G41" s="134">
        <v>261.93099999999998</v>
      </c>
      <c r="H41" s="134">
        <v>247.27699999999999</v>
      </c>
      <c r="I41" s="134">
        <v>209.77</v>
      </c>
      <c r="J41" s="134">
        <v>152.083</v>
      </c>
      <c r="K41" s="134">
        <v>135.90700000000001</v>
      </c>
      <c r="L41" s="134">
        <v>168.34100000000001</v>
      </c>
      <c r="M41" s="134">
        <v>175.94800000000001</v>
      </c>
    </row>
    <row r="42" spans="1:13" ht="15" customHeight="1" x14ac:dyDescent="0.2">
      <c r="A42" s="89" t="s">
        <v>157</v>
      </c>
      <c r="B42" s="83" t="s">
        <v>158</v>
      </c>
      <c r="C42" s="92">
        <v>710.95600000000002</v>
      </c>
      <c r="D42" s="92">
        <v>610.19500000000005</v>
      </c>
      <c r="E42" s="92">
        <v>433.54399999999998</v>
      </c>
      <c r="F42" s="92">
        <v>390.84800000000001</v>
      </c>
      <c r="G42" s="92">
        <v>304.88299999999998</v>
      </c>
      <c r="H42" s="92">
        <v>293.35899999999998</v>
      </c>
      <c r="I42" s="92">
        <v>147.78100000000001</v>
      </c>
      <c r="J42" s="92">
        <v>110.88500000000001</v>
      </c>
      <c r="K42" s="92">
        <v>182.25700000000001</v>
      </c>
      <c r="L42" s="92">
        <v>128.988</v>
      </c>
      <c r="M42" s="92">
        <v>208.01300000000001</v>
      </c>
    </row>
    <row r="43" spans="1:13" ht="15" customHeight="1" x14ac:dyDescent="0.2">
      <c r="A43" s="89" t="s">
        <v>157</v>
      </c>
      <c r="B43" s="81" t="s">
        <v>159</v>
      </c>
      <c r="C43" s="91">
        <v>475.37799999999999</v>
      </c>
      <c r="D43" s="91">
        <v>497.51299999999998</v>
      </c>
      <c r="E43" s="91">
        <v>441.42</v>
      </c>
      <c r="F43" s="91">
        <v>383.30500000000001</v>
      </c>
      <c r="G43" s="91">
        <v>456.29199999999997</v>
      </c>
      <c r="H43" s="91">
        <v>351.42700000000002</v>
      </c>
      <c r="I43" s="91">
        <v>346.697</v>
      </c>
      <c r="J43" s="91">
        <v>239.41800000000001</v>
      </c>
      <c r="K43" s="91">
        <v>188.607</v>
      </c>
      <c r="L43" s="91">
        <v>210.053</v>
      </c>
      <c r="M43" s="91">
        <v>116.274</v>
      </c>
    </row>
    <row r="44" spans="1:13" ht="15" customHeight="1" x14ac:dyDescent="0.2">
      <c r="A44" s="89" t="s">
        <v>157</v>
      </c>
      <c r="B44" s="81" t="s">
        <v>160</v>
      </c>
      <c r="C44" s="91">
        <v>375.07499999999999</v>
      </c>
      <c r="D44" s="91">
        <v>447.49700000000001</v>
      </c>
      <c r="E44" s="91">
        <v>337.161</v>
      </c>
      <c r="F44" s="91">
        <v>269.36700000000002</v>
      </c>
      <c r="G44" s="91">
        <v>344.904</v>
      </c>
      <c r="H44" s="91">
        <v>288.755</v>
      </c>
      <c r="I44" s="91">
        <v>279.69400000000002</v>
      </c>
      <c r="J44" s="91">
        <v>282.37700000000001</v>
      </c>
      <c r="K44" s="91">
        <v>328.947</v>
      </c>
      <c r="L44" s="91">
        <v>288.46199999999999</v>
      </c>
      <c r="M44" s="91">
        <v>248.37700000000001</v>
      </c>
    </row>
    <row r="45" spans="1:13" ht="15" customHeight="1" x14ac:dyDescent="0.2">
      <c r="A45" s="89" t="s">
        <v>157</v>
      </c>
      <c r="B45" s="81" t="s">
        <v>161</v>
      </c>
      <c r="C45" s="91">
        <v>581.42600000000004</v>
      </c>
      <c r="D45" s="91">
        <v>669.55399999999997</v>
      </c>
      <c r="E45" s="91">
        <v>572.22</v>
      </c>
      <c r="F45" s="91">
        <v>439.15899999999999</v>
      </c>
      <c r="G45" s="91">
        <v>274.77999999999997</v>
      </c>
      <c r="H45" s="91">
        <v>182.21899999999999</v>
      </c>
      <c r="I45" s="91">
        <v>222.16200000000001</v>
      </c>
      <c r="J45" s="91">
        <v>110.203</v>
      </c>
      <c r="K45" s="91">
        <v>136.46199999999999</v>
      </c>
      <c r="L45" s="91">
        <v>146.011</v>
      </c>
      <c r="M45" s="91">
        <v>91.028000000000006</v>
      </c>
    </row>
    <row r="46" spans="1:13" ht="15" customHeight="1" x14ac:dyDescent="0.2">
      <c r="A46" s="89" t="s">
        <v>157</v>
      </c>
      <c r="B46" s="81" t="s">
        <v>162</v>
      </c>
      <c r="C46" s="91">
        <v>345.68599999999998</v>
      </c>
      <c r="D46" s="91">
        <v>312.15100000000001</v>
      </c>
      <c r="E46" s="91">
        <v>207.839</v>
      </c>
      <c r="F46" s="91">
        <v>185.084</v>
      </c>
      <c r="G46" s="91">
        <v>249.45699999999999</v>
      </c>
      <c r="H46" s="91">
        <v>231.678</v>
      </c>
      <c r="I46" s="91">
        <v>99.247</v>
      </c>
      <c r="J46" s="91">
        <v>81.638999999999996</v>
      </c>
      <c r="K46" s="91">
        <v>64.819000000000003</v>
      </c>
      <c r="L46" s="91">
        <v>89.885000000000005</v>
      </c>
      <c r="M46" s="91">
        <v>41.994999999999997</v>
      </c>
    </row>
    <row r="47" spans="1:13" ht="15" customHeight="1" x14ac:dyDescent="0.2">
      <c r="A47" s="89" t="s">
        <v>157</v>
      </c>
      <c r="B47" s="81" t="s">
        <v>163</v>
      </c>
      <c r="C47" s="91">
        <v>568.64800000000002</v>
      </c>
      <c r="D47" s="91">
        <v>390.24400000000003</v>
      </c>
      <c r="E47" s="91">
        <v>410.28399999999999</v>
      </c>
      <c r="F47" s="91">
        <v>466.53800000000001</v>
      </c>
      <c r="G47" s="91">
        <v>586.61900000000003</v>
      </c>
      <c r="H47" s="91">
        <v>319.81900000000002</v>
      </c>
      <c r="I47" s="91">
        <v>294.20999999999998</v>
      </c>
      <c r="J47" s="91">
        <v>174.38499999999999</v>
      </c>
      <c r="K47" s="91">
        <v>208.38800000000001</v>
      </c>
      <c r="L47" s="91">
        <v>247.458</v>
      </c>
      <c r="M47" s="91">
        <v>160.78399999999999</v>
      </c>
    </row>
    <row r="48" spans="1:13" ht="15" customHeight="1" x14ac:dyDescent="0.2">
      <c r="A48" s="89" t="s">
        <v>157</v>
      </c>
      <c r="B48" s="81" t="s">
        <v>164</v>
      </c>
      <c r="C48" s="91">
        <v>409.63</v>
      </c>
      <c r="D48" s="91">
        <v>408.815</v>
      </c>
      <c r="E48" s="91">
        <v>334.327</v>
      </c>
      <c r="F48" s="91">
        <v>338.54500000000002</v>
      </c>
      <c r="G48" s="91">
        <v>303.02600000000001</v>
      </c>
      <c r="H48" s="91">
        <v>213.64699999999999</v>
      </c>
      <c r="I48" s="91">
        <v>231.43</v>
      </c>
      <c r="J48" s="91">
        <v>262.63400000000001</v>
      </c>
      <c r="K48" s="91">
        <v>164.97300000000001</v>
      </c>
      <c r="L48" s="91">
        <v>169.27199999999999</v>
      </c>
      <c r="M48" s="91">
        <v>102.565</v>
      </c>
    </row>
    <row r="49" spans="1:13" ht="15" customHeight="1" x14ac:dyDescent="0.2">
      <c r="A49" s="89" t="s">
        <v>157</v>
      </c>
      <c r="B49" s="81" t="s">
        <v>165</v>
      </c>
      <c r="C49" s="91">
        <v>552.36</v>
      </c>
      <c r="D49" s="91">
        <v>627.67600000000004</v>
      </c>
      <c r="E49" s="91">
        <v>466.846</v>
      </c>
      <c r="F49" s="91">
        <v>303.25099999999998</v>
      </c>
      <c r="G49" s="91">
        <v>291.82</v>
      </c>
      <c r="H49" s="91">
        <v>218.14500000000001</v>
      </c>
      <c r="I49" s="91">
        <v>225.27500000000001</v>
      </c>
      <c r="J49" s="91">
        <v>205.929</v>
      </c>
      <c r="K49" s="91">
        <v>228.351</v>
      </c>
      <c r="L49" s="91">
        <v>217.43299999999999</v>
      </c>
      <c r="M49" s="91">
        <v>180.59399999999999</v>
      </c>
    </row>
    <row r="50" spans="1:13" ht="15" customHeight="1" x14ac:dyDescent="0.2">
      <c r="A50" s="89" t="s">
        <v>157</v>
      </c>
      <c r="B50" s="81" t="s">
        <v>166</v>
      </c>
      <c r="C50" s="91">
        <v>495.642</v>
      </c>
      <c r="D50" s="91">
        <v>434.654</v>
      </c>
      <c r="E50" s="91">
        <v>406.702</v>
      </c>
      <c r="F50" s="91">
        <v>342.24200000000002</v>
      </c>
      <c r="G50" s="91">
        <v>251.32300000000001</v>
      </c>
      <c r="H50" s="91">
        <v>165.21</v>
      </c>
      <c r="I50" s="91">
        <v>166.16900000000001</v>
      </c>
      <c r="J50" s="91">
        <v>160.386</v>
      </c>
      <c r="K50" s="91">
        <v>121.173</v>
      </c>
      <c r="L50" s="91">
        <v>147.977</v>
      </c>
      <c r="M50" s="91">
        <v>105.426</v>
      </c>
    </row>
    <row r="51" spans="1:13" ht="15" customHeight="1" x14ac:dyDescent="0.2">
      <c r="A51" s="89" t="s">
        <v>157</v>
      </c>
      <c r="B51" s="81" t="s">
        <v>167</v>
      </c>
      <c r="C51" s="91">
        <v>403.23</v>
      </c>
      <c r="D51" s="91">
        <v>287.32299999999998</v>
      </c>
      <c r="E51" s="91">
        <v>272.81</v>
      </c>
      <c r="F51" s="91">
        <v>132.29599999999999</v>
      </c>
      <c r="G51" s="91">
        <v>236.71100000000001</v>
      </c>
      <c r="H51" s="91">
        <v>199.846</v>
      </c>
      <c r="I51" s="91">
        <v>113.23399999999999</v>
      </c>
      <c r="J51" s="91">
        <v>119.096</v>
      </c>
      <c r="K51" s="91">
        <v>174.339</v>
      </c>
      <c r="L51" s="91">
        <v>123.095</v>
      </c>
      <c r="M51" s="91">
        <v>123.941</v>
      </c>
    </row>
    <row r="52" spans="1:13" ht="15" customHeight="1" x14ac:dyDescent="0.2">
      <c r="A52" s="89" t="s">
        <v>157</v>
      </c>
      <c r="B52" s="81" t="s">
        <v>168</v>
      </c>
      <c r="C52" s="91">
        <v>372.02199999999999</v>
      </c>
      <c r="D52" s="91">
        <v>379.54</v>
      </c>
      <c r="E52" s="91">
        <v>467.30200000000002</v>
      </c>
      <c r="F52" s="91">
        <v>380.58</v>
      </c>
      <c r="G52" s="91">
        <v>238.339</v>
      </c>
      <c r="H52" s="91">
        <v>203.14500000000001</v>
      </c>
      <c r="I52" s="91">
        <v>184.2</v>
      </c>
      <c r="J52" s="91">
        <v>184.85599999999999</v>
      </c>
      <c r="K52" s="91">
        <v>156.512</v>
      </c>
      <c r="L52" s="91">
        <v>130.80500000000001</v>
      </c>
      <c r="M52" s="91">
        <v>168.31200000000001</v>
      </c>
    </row>
    <row r="53" spans="1:13" ht="15" customHeight="1" x14ac:dyDescent="0.2">
      <c r="A53" s="89" t="s">
        <v>157</v>
      </c>
      <c r="B53" s="81" t="s">
        <v>169</v>
      </c>
      <c r="C53" s="91">
        <v>547.11300000000006</v>
      </c>
      <c r="D53" s="91">
        <v>563.99300000000005</v>
      </c>
      <c r="E53" s="91">
        <v>494.58499999999998</v>
      </c>
      <c r="F53" s="91">
        <v>321.63499999999999</v>
      </c>
      <c r="G53" s="91">
        <v>228.14400000000001</v>
      </c>
      <c r="H53" s="91">
        <v>166.28899999999999</v>
      </c>
      <c r="I53" s="91">
        <v>168.56100000000001</v>
      </c>
      <c r="J53" s="91">
        <v>204.875</v>
      </c>
      <c r="K53" s="91">
        <v>181.79</v>
      </c>
      <c r="L53" s="91">
        <v>144.197</v>
      </c>
      <c r="M53" s="91">
        <v>149.38499999999999</v>
      </c>
    </row>
    <row r="54" spans="1:13" ht="15" customHeight="1" x14ac:dyDescent="0.2">
      <c r="A54" s="89" t="s">
        <v>157</v>
      </c>
      <c r="B54" s="81" t="s">
        <v>170</v>
      </c>
      <c r="C54" s="91">
        <v>469.24299999999999</v>
      </c>
      <c r="D54" s="91">
        <v>552.55399999999997</v>
      </c>
      <c r="E54" s="91">
        <v>534.89599999999996</v>
      </c>
      <c r="F54" s="91">
        <v>420.11</v>
      </c>
      <c r="G54" s="91">
        <v>426.46100000000001</v>
      </c>
      <c r="H54" s="91">
        <v>270.70800000000003</v>
      </c>
      <c r="I54" s="91">
        <v>241.63900000000001</v>
      </c>
      <c r="J54" s="91">
        <v>173.72200000000001</v>
      </c>
      <c r="K54" s="91">
        <v>175.363</v>
      </c>
      <c r="L54" s="91">
        <v>204.03299999999999</v>
      </c>
      <c r="M54" s="91">
        <v>226.59100000000001</v>
      </c>
    </row>
    <row r="55" spans="1:13" ht="15" customHeight="1" x14ac:dyDescent="0.2">
      <c r="A55" s="89" t="s">
        <v>157</v>
      </c>
      <c r="B55" s="81" t="s">
        <v>171</v>
      </c>
      <c r="C55" s="91">
        <v>294.86200000000002</v>
      </c>
      <c r="D55" s="91">
        <v>338.00099999999998</v>
      </c>
      <c r="E55" s="91">
        <v>388.36099999999999</v>
      </c>
      <c r="F55" s="91">
        <v>439.101</v>
      </c>
      <c r="G55" s="91">
        <v>215.81899999999999</v>
      </c>
      <c r="H55" s="91">
        <v>242.90799999999999</v>
      </c>
      <c r="I55" s="91">
        <v>286.22300000000001</v>
      </c>
      <c r="J55" s="91">
        <v>200.18100000000001</v>
      </c>
      <c r="K55" s="91">
        <v>211.49700000000001</v>
      </c>
      <c r="L55" s="91">
        <v>197.708</v>
      </c>
      <c r="M55" s="91">
        <v>237.904</v>
      </c>
    </row>
    <row r="56" spans="1:13" ht="15" customHeight="1" x14ac:dyDescent="0.2">
      <c r="A56" s="89" t="s">
        <v>157</v>
      </c>
      <c r="B56" s="81" t="s">
        <v>172</v>
      </c>
      <c r="C56" s="91">
        <v>436.79899999999998</v>
      </c>
      <c r="D56" s="91">
        <v>416.971</v>
      </c>
      <c r="E56" s="91">
        <v>455.959</v>
      </c>
      <c r="F56" s="91">
        <v>354.40100000000001</v>
      </c>
      <c r="G56" s="91">
        <v>374.83699999999999</v>
      </c>
      <c r="H56" s="91">
        <v>265.13900000000001</v>
      </c>
      <c r="I56" s="91">
        <v>226.976</v>
      </c>
      <c r="J56" s="91">
        <v>104.423</v>
      </c>
      <c r="K56" s="91">
        <v>147.607</v>
      </c>
      <c r="L56" s="91">
        <v>69.043000000000006</v>
      </c>
      <c r="M56" s="91">
        <v>217.523</v>
      </c>
    </row>
    <row r="57" spans="1:13" ht="15" customHeight="1" x14ac:dyDescent="0.2">
      <c r="A57" s="144" t="s">
        <v>157</v>
      </c>
      <c r="B57" s="82" t="s">
        <v>173</v>
      </c>
      <c r="C57" s="134">
        <v>465.87900000000002</v>
      </c>
      <c r="D57" s="134">
        <v>478.20699999999999</v>
      </c>
      <c r="E57" s="134">
        <v>428.65499999999997</v>
      </c>
      <c r="F57" s="134">
        <v>353.12799999999999</v>
      </c>
      <c r="G57" s="134">
        <v>324.77300000000002</v>
      </c>
      <c r="H57" s="134">
        <v>245.36600000000001</v>
      </c>
      <c r="I57" s="134">
        <v>227.90199999999999</v>
      </c>
      <c r="J57" s="134">
        <v>186.471</v>
      </c>
      <c r="K57" s="134">
        <v>180.661</v>
      </c>
      <c r="L57" s="134">
        <v>177.1</v>
      </c>
      <c r="M57" s="134">
        <v>158.54300000000001</v>
      </c>
    </row>
    <row r="58" spans="1:13" ht="15" customHeight="1" x14ac:dyDescent="0.2">
      <c r="A58" s="89" t="s">
        <v>174</v>
      </c>
      <c r="B58" s="83" t="s">
        <v>175</v>
      </c>
      <c r="C58" s="92">
        <v>563.33100000000002</v>
      </c>
      <c r="D58" s="92">
        <v>543.78200000000004</v>
      </c>
      <c r="E58" s="92">
        <v>533.822</v>
      </c>
      <c r="F58" s="92">
        <v>471.59399999999999</v>
      </c>
      <c r="G58" s="92">
        <v>420.07299999999998</v>
      </c>
      <c r="H58" s="92">
        <v>341.03399999999999</v>
      </c>
      <c r="I58" s="92">
        <v>304.65800000000002</v>
      </c>
      <c r="J58" s="92">
        <v>257.84800000000001</v>
      </c>
      <c r="K58" s="92">
        <v>252.55799999999999</v>
      </c>
      <c r="L58" s="92">
        <v>282.48399999999998</v>
      </c>
      <c r="M58" s="92">
        <v>195.11</v>
      </c>
    </row>
    <row r="59" spans="1:13" ht="15" customHeight="1" x14ac:dyDescent="0.2">
      <c r="A59" s="89" t="s">
        <v>174</v>
      </c>
      <c r="B59" s="81" t="s">
        <v>176</v>
      </c>
      <c r="C59" s="91">
        <v>345.99200000000002</v>
      </c>
      <c r="D59" s="91">
        <v>275.43799999999999</v>
      </c>
      <c r="E59" s="91">
        <v>181.50700000000001</v>
      </c>
      <c r="F59" s="91">
        <v>170.05600000000001</v>
      </c>
      <c r="G59" s="91">
        <v>139.40199999999999</v>
      </c>
      <c r="H59" s="91">
        <v>154.57400000000001</v>
      </c>
      <c r="I59" s="91">
        <v>185.81700000000001</v>
      </c>
      <c r="J59" s="91">
        <v>138.018</v>
      </c>
      <c r="K59" s="91">
        <v>102.423</v>
      </c>
      <c r="L59" s="91">
        <v>157.38200000000001</v>
      </c>
      <c r="M59" s="91">
        <v>132.02600000000001</v>
      </c>
    </row>
    <row r="60" spans="1:13" ht="15" customHeight="1" x14ac:dyDescent="0.2">
      <c r="A60" s="89" t="s">
        <v>174</v>
      </c>
      <c r="B60" s="81" t="s">
        <v>177</v>
      </c>
      <c r="C60" s="91">
        <v>759.36900000000003</v>
      </c>
      <c r="D60" s="91">
        <v>577.84799999999996</v>
      </c>
      <c r="E60" s="91">
        <v>460.21600000000001</v>
      </c>
      <c r="F60" s="91">
        <v>340.29199999999997</v>
      </c>
      <c r="G60" s="91">
        <v>345.53</v>
      </c>
      <c r="H60" s="91">
        <v>402.01400000000001</v>
      </c>
      <c r="I60" s="91">
        <v>315.29899999999998</v>
      </c>
      <c r="J60" s="91">
        <v>215.304</v>
      </c>
      <c r="K60" s="91">
        <v>187.42400000000001</v>
      </c>
      <c r="L60" s="91">
        <v>200.05199999999999</v>
      </c>
      <c r="M60" s="91">
        <v>135.88999999999999</v>
      </c>
    </row>
    <row r="61" spans="1:13" ht="15" customHeight="1" x14ac:dyDescent="0.2">
      <c r="A61" s="89" t="s">
        <v>174</v>
      </c>
      <c r="B61" s="81" t="s">
        <v>178</v>
      </c>
      <c r="C61" s="91">
        <v>392.55</v>
      </c>
      <c r="D61" s="91">
        <v>313.57799999999997</v>
      </c>
      <c r="E61" s="91">
        <v>189.44200000000001</v>
      </c>
      <c r="F61" s="91">
        <v>171.93100000000001</v>
      </c>
      <c r="G61" s="91">
        <v>189.803</v>
      </c>
      <c r="H61" s="91">
        <v>178.85300000000001</v>
      </c>
      <c r="I61" s="91">
        <v>149.607</v>
      </c>
      <c r="J61" s="91">
        <v>122.9</v>
      </c>
      <c r="K61" s="91">
        <v>108.253</v>
      </c>
      <c r="L61" s="91">
        <v>111.05500000000001</v>
      </c>
      <c r="M61" s="91">
        <v>101.69</v>
      </c>
    </row>
    <row r="62" spans="1:13" ht="15" customHeight="1" x14ac:dyDescent="0.2">
      <c r="A62" s="89" t="s">
        <v>174</v>
      </c>
      <c r="B62" s="81" t="s">
        <v>179</v>
      </c>
      <c r="C62" s="91">
        <v>419.947</v>
      </c>
      <c r="D62" s="91">
        <v>409.40499999999997</v>
      </c>
      <c r="E62" s="91">
        <v>444.596</v>
      </c>
      <c r="F62" s="91">
        <v>428.94099999999997</v>
      </c>
      <c r="G62" s="91">
        <v>340.07</v>
      </c>
      <c r="H62" s="91">
        <v>109.31</v>
      </c>
      <c r="I62" s="91">
        <v>122.35899999999999</v>
      </c>
      <c r="J62" s="91">
        <v>87.316000000000003</v>
      </c>
      <c r="K62" s="91">
        <v>103.557</v>
      </c>
      <c r="L62" s="91">
        <v>105.73</v>
      </c>
      <c r="M62" s="91">
        <v>102.95399999999999</v>
      </c>
    </row>
    <row r="63" spans="1:13" ht="15" customHeight="1" x14ac:dyDescent="0.2">
      <c r="A63" s="89" t="s">
        <v>174</v>
      </c>
      <c r="B63" s="81" t="s">
        <v>180</v>
      </c>
      <c r="C63" s="91">
        <v>473.18799999999999</v>
      </c>
      <c r="D63" s="91">
        <v>602.47299999999996</v>
      </c>
      <c r="E63" s="91">
        <v>363.77699999999999</v>
      </c>
      <c r="F63" s="91">
        <v>257.33699999999999</v>
      </c>
      <c r="G63" s="91">
        <v>220.625</v>
      </c>
      <c r="H63" s="91">
        <v>219.51900000000001</v>
      </c>
      <c r="I63" s="91">
        <v>216.571</v>
      </c>
      <c r="J63" s="91">
        <v>207.648</v>
      </c>
      <c r="K63" s="91">
        <v>170.411</v>
      </c>
      <c r="L63" s="91">
        <v>171.745</v>
      </c>
      <c r="M63" s="91">
        <v>112.666</v>
      </c>
    </row>
    <row r="64" spans="1:13" ht="15" customHeight="1" x14ac:dyDescent="0.2">
      <c r="A64" s="89" t="s">
        <v>174</v>
      </c>
      <c r="B64" s="81" t="s">
        <v>181</v>
      </c>
      <c r="C64" s="91">
        <v>849.75</v>
      </c>
      <c r="D64" s="91">
        <v>728.53800000000001</v>
      </c>
      <c r="E64" s="91">
        <v>872.41099999999994</v>
      </c>
      <c r="F64" s="91">
        <v>630.78099999999995</v>
      </c>
      <c r="G64" s="91">
        <v>589.05700000000002</v>
      </c>
      <c r="H64" s="91">
        <v>560.38599999999997</v>
      </c>
      <c r="I64" s="91">
        <v>482.404</v>
      </c>
      <c r="J64" s="91">
        <v>348.93799999999999</v>
      </c>
      <c r="K64" s="91">
        <v>458.31799999999998</v>
      </c>
      <c r="L64" s="91">
        <v>454.58800000000002</v>
      </c>
      <c r="M64" s="91">
        <v>326.20699999999999</v>
      </c>
    </row>
    <row r="65" spans="1:13" ht="15" customHeight="1" x14ac:dyDescent="0.2">
      <c r="A65" s="89" t="s">
        <v>174</v>
      </c>
      <c r="B65" s="81" t="s">
        <v>182</v>
      </c>
      <c r="C65" s="91">
        <v>380.53199999999998</v>
      </c>
      <c r="D65" s="91">
        <v>383.815</v>
      </c>
      <c r="E65" s="91">
        <v>359.79500000000002</v>
      </c>
      <c r="F65" s="91">
        <v>321.09100000000001</v>
      </c>
      <c r="G65" s="91">
        <v>321.786</v>
      </c>
      <c r="H65" s="91">
        <v>290.52499999999998</v>
      </c>
      <c r="I65" s="91">
        <v>143.97200000000001</v>
      </c>
      <c r="J65" s="91">
        <v>119.47199999999999</v>
      </c>
      <c r="K65" s="91">
        <v>126.93899999999999</v>
      </c>
      <c r="L65" s="91">
        <v>142.02600000000001</v>
      </c>
      <c r="M65" s="91">
        <v>138.386</v>
      </c>
    </row>
    <row r="66" spans="1:13" ht="15" customHeight="1" x14ac:dyDescent="0.2">
      <c r="A66" s="89" t="s">
        <v>174</v>
      </c>
      <c r="B66" s="81" t="s">
        <v>183</v>
      </c>
      <c r="C66" s="91">
        <v>242.93199999999999</v>
      </c>
      <c r="D66" s="91" t="s">
        <v>91</v>
      </c>
      <c r="E66" s="91" t="s">
        <v>91</v>
      </c>
      <c r="F66" s="91" t="s">
        <v>91</v>
      </c>
      <c r="G66" s="91" t="s">
        <v>91</v>
      </c>
      <c r="H66" s="91" t="s">
        <v>91</v>
      </c>
      <c r="I66" s="91" t="s">
        <v>91</v>
      </c>
      <c r="J66" s="91" t="s">
        <v>91</v>
      </c>
      <c r="K66" s="91" t="s">
        <v>91</v>
      </c>
      <c r="L66" s="91" t="s">
        <v>91</v>
      </c>
      <c r="M66" s="91" t="s">
        <v>91</v>
      </c>
    </row>
    <row r="67" spans="1:13" ht="15" customHeight="1" x14ac:dyDescent="0.2">
      <c r="A67" s="144" t="s">
        <v>174</v>
      </c>
      <c r="B67" s="82" t="s">
        <v>184</v>
      </c>
      <c r="C67" s="134">
        <v>462.77100000000002</v>
      </c>
      <c r="D67" s="134">
        <v>437.15100000000001</v>
      </c>
      <c r="E67" s="134">
        <v>365.423</v>
      </c>
      <c r="F67" s="134">
        <v>307.19</v>
      </c>
      <c r="G67" s="134">
        <v>280.39100000000002</v>
      </c>
      <c r="H67" s="134">
        <v>240.28299999999999</v>
      </c>
      <c r="I67" s="134">
        <v>205.24</v>
      </c>
      <c r="J67" s="134">
        <v>163.81</v>
      </c>
      <c r="K67" s="134">
        <v>157.399</v>
      </c>
      <c r="L67" s="134">
        <v>171.756</v>
      </c>
      <c r="M67" s="134">
        <v>136.364</v>
      </c>
    </row>
    <row r="68" spans="1:13" ht="15" customHeight="1" x14ac:dyDescent="0.2">
      <c r="A68" s="89" t="s">
        <v>185</v>
      </c>
      <c r="B68" s="83" t="s">
        <v>186</v>
      </c>
      <c r="C68" s="92">
        <v>585.596</v>
      </c>
      <c r="D68" s="92">
        <v>489.17899999999997</v>
      </c>
      <c r="E68" s="92">
        <v>500.15199999999999</v>
      </c>
      <c r="F68" s="92">
        <v>566.06700000000001</v>
      </c>
      <c r="G68" s="92">
        <v>470.79500000000002</v>
      </c>
      <c r="H68" s="92">
        <v>384.67</v>
      </c>
      <c r="I68" s="92">
        <v>332.77300000000002</v>
      </c>
      <c r="J68" s="92">
        <v>265.745</v>
      </c>
      <c r="K68" s="92">
        <v>158.69200000000001</v>
      </c>
      <c r="L68" s="92">
        <v>116.56399999999999</v>
      </c>
      <c r="M68" s="92">
        <v>132.53899999999999</v>
      </c>
    </row>
    <row r="69" spans="1:13" ht="15" customHeight="1" x14ac:dyDescent="0.2">
      <c r="A69" s="89" t="s">
        <v>185</v>
      </c>
      <c r="B69" s="81" t="s">
        <v>187</v>
      </c>
      <c r="C69" s="91">
        <v>336.56700000000001</v>
      </c>
      <c r="D69" s="91">
        <v>297.11700000000002</v>
      </c>
      <c r="E69" s="91">
        <v>388.51799999999997</v>
      </c>
      <c r="F69" s="91">
        <v>455.28</v>
      </c>
      <c r="G69" s="91">
        <v>327.31400000000002</v>
      </c>
      <c r="H69" s="91">
        <v>247.46700000000001</v>
      </c>
      <c r="I69" s="91">
        <v>195.941</v>
      </c>
      <c r="J69" s="91">
        <v>199.59100000000001</v>
      </c>
      <c r="K69" s="91">
        <v>140.35599999999999</v>
      </c>
      <c r="L69" s="91">
        <v>73.975999999999999</v>
      </c>
      <c r="M69" s="91">
        <v>138.78899999999999</v>
      </c>
    </row>
    <row r="70" spans="1:13" ht="15" customHeight="1" x14ac:dyDescent="0.2">
      <c r="A70" s="89" t="s">
        <v>185</v>
      </c>
      <c r="B70" s="81" t="s">
        <v>188</v>
      </c>
      <c r="C70" s="91">
        <v>390.233</v>
      </c>
      <c r="D70" s="91">
        <v>452.72699999999998</v>
      </c>
      <c r="E70" s="91">
        <v>382.572</v>
      </c>
      <c r="F70" s="91">
        <v>288.82600000000002</v>
      </c>
      <c r="G70" s="91">
        <v>402.25</v>
      </c>
      <c r="H70" s="91">
        <v>269.14</v>
      </c>
      <c r="I70" s="91">
        <v>214.40100000000001</v>
      </c>
      <c r="J70" s="91">
        <v>148.97</v>
      </c>
      <c r="K70" s="91">
        <v>172.46700000000001</v>
      </c>
      <c r="L70" s="91">
        <v>113.68300000000001</v>
      </c>
      <c r="M70" s="91">
        <v>116.992</v>
      </c>
    </row>
    <row r="71" spans="1:13" ht="15" customHeight="1" x14ac:dyDescent="0.2">
      <c r="A71" s="89" t="s">
        <v>185</v>
      </c>
      <c r="B71" s="81" t="s">
        <v>189</v>
      </c>
      <c r="C71" s="91">
        <v>553.29399999999998</v>
      </c>
      <c r="D71" s="91">
        <v>580.06799999999998</v>
      </c>
      <c r="E71" s="91">
        <v>569.67200000000003</v>
      </c>
      <c r="F71" s="91">
        <v>533.91300000000001</v>
      </c>
      <c r="G71" s="91">
        <v>485.3</v>
      </c>
      <c r="H71" s="91">
        <v>357.83199999999999</v>
      </c>
      <c r="I71" s="91">
        <v>197.41900000000001</v>
      </c>
      <c r="J71" s="91">
        <v>255.292</v>
      </c>
      <c r="K71" s="91">
        <v>239.56700000000001</v>
      </c>
      <c r="L71" s="91">
        <v>143.03</v>
      </c>
      <c r="M71" s="91">
        <v>92.201999999999998</v>
      </c>
    </row>
    <row r="72" spans="1:13" ht="15" customHeight="1" x14ac:dyDescent="0.2">
      <c r="A72" s="89" t="s">
        <v>185</v>
      </c>
      <c r="B72" s="81" t="s">
        <v>190</v>
      </c>
      <c r="C72" s="91">
        <v>451.86900000000003</v>
      </c>
      <c r="D72" s="91">
        <v>473.80799999999999</v>
      </c>
      <c r="E72" s="91">
        <v>438.07600000000002</v>
      </c>
      <c r="F72" s="91">
        <v>376.76499999999999</v>
      </c>
      <c r="G72" s="91">
        <v>366.911</v>
      </c>
      <c r="H72" s="91">
        <v>270.56099999999998</v>
      </c>
      <c r="I72" s="91">
        <v>303.85500000000002</v>
      </c>
      <c r="J72" s="91">
        <v>231.51400000000001</v>
      </c>
      <c r="K72" s="91">
        <v>184.61</v>
      </c>
      <c r="L72" s="91">
        <v>122.461</v>
      </c>
      <c r="M72" s="91">
        <v>152.17099999999999</v>
      </c>
    </row>
    <row r="73" spans="1:13" ht="15" customHeight="1" x14ac:dyDescent="0.2">
      <c r="A73" s="89" t="s">
        <v>185</v>
      </c>
      <c r="B73" s="81" t="s">
        <v>191</v>
      </c>
      <c r="C73" s="91">
        <v>313.245</v>
      </c>
      <c r="D73" s="91">
        <v>350.012</v>
      </c>
      <c r="E73" s="91">
        <v>389.96</v>
      </c>
      <c r="F73" s="91">
        <v>287.68400000000003</v>
      </c>
      <c r="G73" s="91">
        <v>331.75299999999999</v>
      </c>
      <c r="H73" s="91">
        <v>233.75</v>
      </c>
      <c r="I73" s="91">
        <v>183.28200000000001</v>
      </c>
      <c r="J73" s="91">
        <v>71.328000000000003</v>
      </c>
      <c r="K73" s="91">
        <v>67.930000000000007</v>
      </c>
      <c r="L73" s="91">
        <v>39.231000000000002</v>
      </c>
      <c r="M73" s="91">
        <v>53.384999999999998</v>
      </c>
    </row>
    <row r="74" spans="1:13" ht="15" customHeight="1" x14ac:dyDescent="0.2">
      <c r="A74" s="89" t="s">
        <v>185</v>
      </c>
      <c r="B74" s="81" t="s">
        <v>192</v>
      </c>
      <c r="C74" s="91">
        <v>357.58600000000001</v>
      </c>
      <c r="D74" s="91">
        <v>260.61399999999998</v>
      </c>
      <c r="E74" s="91">
        <v>388.61</v>
      </c>
      <c r="F74" s="91">
        <v>209.404</v>
      </c>
      <c r="G74" s="91">
        <v>228.59700000000001</v>
      </c>
      <c r="H74" s="91">
        <v>127.98</v>
      </c>
      <c r="I74" s="91">
        <v>89.382999999999996</v>
      </c>
      <c r="J74" s="91">
        <v>89.867000000000004</v>
      </c>
      <c r="K74" s="91">
        <v>90.536000000000001</v>
      </c>
      <c r="L74" s="91">
        <v>76.899000000000001</v>
      </c>
      <c r="M74" s="91">
        <v>68.417000000000002</v>
      </c>
    </row>
    <row r="75" spans="1:13" ht="15" customHeight="1" x14ac:dyDescent="0.2">
      <c r="A75" s="89" t="s">
        <v>185</v>
      </c>
      <c r="B75" s="81" t="s">
        <v>193</v>
      </c>
      <c r="C75" s="91">
        <v>213.761</v>
      </c>
      <c r="D75" s="91">
        <v>205.459</v>
      </c>
      <c r="E75" s="91">
        <v>213.93899999999999</v>
      </c>
      <c r="F75" s="91">
        <v>231.43100000000001</v>
      </c>
      <c r="G75" s="91">
        <v>169.26599999999999</v>
      </c>
      <c r="H75" s="91">
        <v>218.23599999999999</v>
      </c>
      <c r="I75" s="91">
        <v>178.351</v>
      </c>
      <c r="J75" s="91">
        <v>118.408</v>
      </c>
      <c r="K75" s="91">
        <v>91.153999999999996</v>
      </c>
      <c r="L75" s="91">
        <v>131.11799999999999</v>
      </c>
      <c r="M75" s="91">
        <v>143.78800000000001</v>
      </c>
    </row>
    <row r="76" spans="1:13" ht="15" customHeight="1" x14ac:dyDescent="0.2">
      <c r="A76" s="89" t="s">
        <v>185</v>
      </c>
      <c r="B76" s="81" t="s">
        <v>194</v>
      </c>
      <c r="C76" s="91">
        <v>359.83100000000002</v>
      </c>
      <c r="D76" s="91">
        <v>317.19499999999999</v>
      </c>
      <c r="E76" s="91">
        <v>384.77800000000002</v>
      </c>
      <c r="F76" s="91">
        <v>549.17499999999995</v>
      </c>
      <c r="G76" s="91">
        <v>385.92200000000003</v>
      </c>
      <c r="H76" s="91">
        <v>378.072</v>
      </c>
      <c r="I76" s="91">
        <v>443.416</v>
      </c>
      <c r="J76" s="91">
        <v>177.08199999999999</v>
      </c>
      <c r="K76" s="91">
        <v>260.36399999999998</v>
      </c>
      <c r="L76" s="91">
        <v>249.79400000000001</v>
      </c>
      <c r="M76" s="91">
        <v>238.33699999999999</v>
      </c>
    </row>
    <row r="77" spans="1:13" ht="15" customHeight="1" x14ac:dyDescent="0.2">
      <c r="A77" s="89" t="s">
        <v>185</v>
      </c>
      <c r="B77" s="81" t="s">
        <v>195</v>
      </c>
      <c r="C77" s="91">
        <v>492.404</v>
      </c>
      <c r="D77" s="91">
        <v>548.78700000000003</v>
      </c>
      <c r="E77" s="91">
        <v>650.86599999999999</v>
      </c>
      <c r="F77" s="91">
        <v>481.07799999999997</v>
      </c>
      <c r="G77" s="91">
        <v>307.85199999999998</v>
      </c>
      <c r="H77" s="91">
        <v>443.82</v>
      </c>
      <c r="I77" s="91">
        <v>331.13799999999998</v>
      </c>
      <c r="J77" s="91">
        <v>191.75700000000001</v>
      </c>
      <c r="K77" s="91">
        <v>115.264</v>
      </c>
      <c r="L77" s="91">
        <v>106.69199999999999</v>
      </c>
      <c r="M77" s="91">
        <v>111.87</v>
      </c>
    </row>
    <row r="78" spans="1:13" ht="15" customHeight="1" x14ac:dyDescent="0.2">
      <c r="A78" s="89" t="s">
        <v>185</v>
      </c>
      <c r="B78" s="81" t="s">
        <v>196</v>
      </c>
      <c r="C78" s="91">
        <v>510.80099999999999</v>
      </c>
      <c r="D78" s="91">
        <v>426.30799999999999</v>
      </c>
      <c r="E78" s="91">
        <v>365.88400000000001</v>
      </c>
      <c r="F78" s="91">
        <v>282.68599999999998</v>
      </c>
      <c r="G78" s="91">
        <v>249.89400000000001</v>
      </c>
      <c r="H78" s="91">
        <v>243.83500000000001</v>
      </c>
      <c r="I78" s="91">
        <v>286.70499999999998</v>
      </c>
      <c r="J78" s="91">
        <v>202.68799999999999</v>
      </c>
      <c r="K78" s="91">
        <v>205.45699999999999</v>
      </c>
      <c r="L78" s="91">
        <v>188.197</v>
      </c>
      <c r="M78" s="91">
        <v>170.77600000000001</v>
      </c>
    </row>
    <row r="79" spans="1:13" ht="15" customHeight="1" x14ac:dyDescent="0.2">
      <c r="A79" s="89" t="s">
        <v>185</v>
      </c>
      <c r="B79" s="81" t="s">
        <v>197</v>
      </c>
      <c r="C79" s="91">
        <v>343.78699999999998</v>
      </c>
      <c r="D79" s="91">
        <v>382.61500000000001</v>
      </c>
      <c r="E79" s="91">
        <v>325.11099999999999</v>
      </c>
      <c r="F79" s="91">
        <v>333.25</v>
      </c>
      <c r="G79" s="91">
        <v>285.62099999999998</v>
      </c>
      <c r="H79" s="91">
        <v>138.59299999999999</v>
      </c>
      <c r="I79" s="91">
        <v>143.83799999999999</v>
      </c>
      <c r="J79" s="91">
        <v>148.958</v>
      </c>
      <c r="K79" s="91">
        <v>125.962</v>
      </c>
      <c r="L79" s="91">
        <v>120.93300000000001</v>
      </c>
      <c r="M79" s="91">
        <v>117.04900000000001</v>
      </c>
    </row>
    <row r="80" spans="1:13" ht="15" customHeight="1" x14ac:dyDescent="0.2">
      <c r="A80" s="89" t="s">
        <v>185</v>
      </c>
      <c r="B80" s="81" t="s">
        <v>198</v>
      </c>
      <c r="C80" s="91">
        <v>544.51099999999997</v>
      </c>
      <c r="D80" s="91">
        <v>536.35599999999999</v>
      </c>
      <c r="E80" s="91">
        <v>621.01599999999996</v>
      </c>
      <c r="F80" s="91">
        <v>539.11599999999999</v>
      </c>
      <c r="G80" s="91">
        <v>534.91499999999996</v>
      </c>
      <c r="H80" s="91">
        <v>444.05200000000002</v>
      </c>
      <c r="I80" s="91">
        <v>327.58100000000002</v>
      </c>
      <c r="J80" s="91">
        <v>204.89500000000001</v>
      </c>
      <c r="K80" s="91">
        <v>161.54900000000001</v>
      </c>
      <c r="L80" s="91">
        <v>108.068</v>
      </c>
      <c r="M80" s="91">
        <v>102.033</v>
      </c>
    </row>
    <row r="81" spans="1:13" ht="15" customHeight="1" x14ac:dyDescent="0.2">
      <c r="A81" s="89" t="s">
        <v>185</v>
      </c>
      <c r="B81" s="81" t="s">
        <v>199</v>
      </c>
      <c r="C81" s="91">
        <v>462.37599999999998</v>
      </c>
      <c r="D81" s="91">
        <v>381.74099999999999</v>
      </c>
      <c r="E81" s="91">
        <v>509.33699999999999</v>
      </c>
      <c r="F81" s="91">
        <v>409.81599999999997</v>
      </c>
      <c r="G81" s="91">
        <v>356.65300000000002</v>
      </c>
      <c r="H81" s="91">
        <v>301.85700000000003</v>
      </c>
      <c r="I81" s="91">
        <v>198.303</v>
      </c>
      <c r="J81" s="91">
        <v>94.417000000000002</v>
      </c>
      <c r="K81" s="91">
        <v>63.996000000000002</v>
      </c>
      <c r="L81" s="91">
        <v>113.75700000000001</v>
      </c>
      <c r="M81" s="91">
        <v>96.912999999999997</v>
      </c>
    </row>
    <row r="82" spans="1:13" ht="15" customHeight="1" x14ac:dyDescent="0.2">
      <c r="A82" s="144" t="s">
        <v>185</v>
      </c>
      <c r="B82" s="82" t="s">
        <v>200</v>
      </c>
      <c r="C82" s="134">
        <v>424.464</v>
      </c>
      <c r="D82" s="134">
        <v>395.80099999999999</v>
      </c>
      <c r="E82" s="134">
        <v>418.68400000000003</v>
      </c>
      <c r="F82" s="134">
        <v>402.67200000000003</v>
      </c>
      <c r="G82" s="134">
        <v>350.40100000000001</v>
      </c>
      <c r="H82" s="134">
        <v>289.36700000000002</v>
      </c>
      <c r="I82" s="134">
        <v>247.13</v>
      </c>
      <c r="J82" s="134">
        <v>177.88499999999999</v>
      </c>
      <c r="K82" s="134">
        <v>139.536</v>
      </c>
      <c r="L82" s="134">
        <v>120.867</v>
      </c>
      <c r="M82" s="134">
        <v>127.441</v>
      </c>
    </row>
    <row r="83" spans="1:13" ht="15" customHeight="1" x14ac:dyDescent="0.2">
      <c r="A83" s="89" t="s">
        <v>201</v>
      </c>
      <c r="B83" s="83" t="s">
        <v>202</v>
      </c>
      <c r="C83" s="92">
        <v>376.95499999999998</v>
      </c>
      <c r="D83" s="92">
        <v>339.65600000000001</v>
      </c>
      <c r="E83" s="92">
        <v>387.39600000000002</v>
      </c>
      <c r="F83" s="92">
        <v>288.87099999999998</v>
      </c>
      <c r="G83" s="92">
        <v>286.57499999999999</v>
      </c>
      <c r="H83" s="92">
        <v>205.01499999999999</v>
      </c>
      <c r="I83" s="92">
        <v>145.03</v>
      </c>
      <c r="J83" s="92">
        <v>144.38200000000001</v>
      </c>
      <c r="K83" s="92">
        <v>184.316</v>
      </c>
      <c r="L83" s="92">
        <v>124.643</v>
      </c>
      <c r="M83" s="92">
        <v>178.34200000000001</v>
      </c>
    </row>
    <row r="84" spans="1:13" ht="15" customHeight="1" x14ac:dyDescent="0.2">
      <c r="A84" s="89" t="s">
        <v>201</v>
      </c>
      <c r="B84" s="81" t="s">
        <v>203</v>
      </c>
      <c r="C84" s="91">
        <v>266.096</v>
      </c>
      <c r="D84" s="91">
        <v>218.16900000000001</v>
      </c>
      <c r="E84" s="91">
        <v>214.547</v>
      </c>
      <c r="F84" s="91">
        <v>167.11199999999999</v>
      </c>
      <c r="G84" s="91">
        <v>213.089</v>
      </c>
      <c r="H84" s="91">
        <v>90.055999999999997</v>
      </c>
      <c r="I84" s="91">
        <v>114.30200000000001</v>
      </c>
      <c r="J84" s="91">
        <v>114.437</v>
      </c>
      <c r="K84" s="91">
        <v>91.546000000000006</v>
      </c>
      <c r="L84" s="91">
        <v>87.119</v>
      </c>
      <c r="M84" s="91">
        <v>123.96899999999999</v>
      </c>
    </row>
    <row r="85" spans="1:13" ht="15" customHeight="1" x14ac:dyDescent="0.2">
      <c r="A85" s="89" t="s">
        <v>201</v>
      </c>
      <c r="B85" s="81" t="s">
        <v>204</v>
      </c>
      <c r="C85" s="91">
        <v>401.02100000000002</v>
      </c>
      <c r="D85" s="91">
        <v>347.98099999999999</v>
      </c>
      <c r="E85" s="91">
        <v>273.99700000000001</v>
      </c>
      <c r="F85" s="91">
        <v>364.99200000000002</v>
      </c>
      <c r="G85" s="91">
        <v>324.75900000000001</v>
      </c>
      <c r="H85" s="91">
        <v>178.916</v>
      </c>
      <c r="I85" s="91">
        <v>118.241</v>
      </c>
      <c r="J85" s="91">
        <v>110.771</v>
      </c>
      <c r="K85" s="91">
        <v>119.902</v>
      </c>
      <c r="L85" s="91">
        <v>160.845</v>
      </c>
      <c r="M85" s="91">
        <v>137.38800000000001</v>
      </c>
    </row>
    <row r="86" spans="1:13" ht="15" customHeight="1" x14ac:dyDescent="0.2">
      <c r="A86" s="89" t="s">
        <v>201</v>
      </c>
      <c r="B86" s="81" t="s">
        <v>205</v>
      </c>
      <c r="C86" s="91">
        <v>551.91</v>
      </c>
      <c r="D86" s="91">
        <v>471.101</v>
      </c>
      <c r="E86" s="91">
        <v>371.90800000000002</v>
      </c>
      <c r="F86" s="91">
        <v>276.61</v>
      </c>
      <c r="G86" s="91">
        <v>141.53299999999999</v>
      </c>
      <c r="H86" s="91">
        <v>153.29900000000001</v>
      </c>
      <c r="I86" s="91">
        <v>141.41</v>
      </c>
      <c r="J86" s="91">
        <v>124.03400000000001</v>
      </c>
      <c r="K86" s="91">
        <v>106.22499999999999</v>
      </c>
      <c r="L86" s="91">
        <v>137.608</v>
      </c>
      <c r="M86" s="91">
        <v>134.21600000000001</v>
      </c>
    </row>
    <row r="87" spans="1:13" ht="15" customHeight="1" x14ac:dyDescent="0.2">
      <c r="A87" s="89" t="s">
        <v>201</v>
      </c>
      <c r="B87" s="81" t="s">
        <v>206</v>
      </c>
      <c r="C87" s="91">
        <v>314.43200000000002</v>
      </c>
      <c r="D87" s="91">
        <v>318.23099999999999</v>
      </c>
      <c r="E87" s="91">
        <v>312.791</v>
      </c>
      <c r="F87" s="91">
        <v>314.11700000000002</v>
      </c>
      <c r="G87" s="91">
        <v>286.80599999999998</v>
      </c>
      <c r="H87" s="91">
        <v>211.31299999999999</v>
      </c>
      <c r="I87" s="91">
        <v>190.85</v>
      </c>
      <c r="J87" s="91">
        <v>151.654</v>
      </c>
      <c r="K87" s="91">
        <v>130.35</v>
      </c>
      <c r="L87" s="91">
        <v>136.649</v>
      </c>
      <c r="M87" s="91">
        <v>135.124</v>
      </c>
    </row>
    <row r="88" spans="1:13" ht="15" customHeight="1" x14ac:dyDescent="0.2">
      <c r="A88" s="89" t="s">
        <v>201</v>
      </c>
      <c r="B88" s="81" t="s">
        <v>207</v>
      </c>
      <c r="C88" s="91">
        <v>421.209</v>
      </c>
      <c r="D88" s="91">
        <v>335.10700000000003</v>
      </c>
      <c r="E88" s="91">
        <v>346.95699999999999</v>
      </c>
      <c r="F88" s="91">
        <v>240.42599999999999</v>
      </c>
      <c r="G88" s="91">
        <v>334.81400000000002</v>
      </c>
      <c r="H88" s="91">
        <v>271.95999999999998</v>
      </c>
      <c r="I88" s="91">
        <v>162.274</v>
      </c>
      <c r="J88" s="91">
        <v>127.438</v>
      </c>
      <c r="K88" s="91">
        <v>121.477</v>
      </c>
      <c r="L88" s="91">
        <v>62.433</v>
      </c>
      <c r="M88" s="91">
        <v>126.13500000000001</v>
      </c>
    </row>
    <row r="89" spans="1:13" ht="15" customHeight="1" x14ac:dyDescent="0.2">
      <c r="A89" s="89" t="s">
        <v>201</v>
      </c>
      <c r="B89" s="81" t="s">
        <v>208</v>
      </c>
      <c r="C89" s="91">
        <v>681.37900000000002</v>
      </c>
      <c r="D89" s="91">
        <v>584.61500000000001</v>
      </c>
      <c r="E89" s="91">
        <v>462.65499999999997</v>
      </c>
      <c r="F89" s="91">
        <v>323.053</v>
      </c>
      <c r="G89" s="91">
        <v>323.66800000000001</v>
      </c>
      <c r="H89" s="91">
        <v>259.923</v>
      </c>
      <c r="I89" s="91">
        <v>204.99799999999999</v>
      </c>
      <c r="J89" s="91">
        <v>162.29400000000001</v>
      </c>
      <c r="K89" s="91">
        <v>135.80799999999999</v>
      </c>
      <c r="L89" s="91">
        <v>109.117</v>
      </c>
      <c r="M89" s="91">
        <v>99.210999999999999</v>
      </c>
    </row>
    <row r="90" spans="1:13" ht="15" customHeight="1" x14ac:dyDescent="0.2">
      <c r="A90" s="89" t="s">
        <v>201</v>
      </c>
      <c r="B90" s="81" t="s">
        <v>209</v>
      </c>
      <c r="C90" s="91">
        <v>439.34800000000001</v>
      </c>
      <c r="D90" s="91">
        <v>389.26499999999999</v>
      </c>
      <c r="E90" s="91">
        <v>563.31100000000004</v>
      </c>
      <c r="F90" s="91">
        <v>324.83600000000001</v>
      </c>
      <c r="G90" s="91">
        <v>389.83800000000002</v>
      </c>
      <c r="H90" s="91">
        <v>208.51400000000001</v>
      </c>
      <c r="I90" s="91">
        <v>277.166</v>
      </c>
      <c r="J90" s="91">
        <v>239.53899999999999</v>
      </c>
      <c r="K90" s="91">
        <v>229.518</v>
      </c>
      <c r="L90" s="91">
        <v>182.404</v>
      </c>
      <c r="M90" s="91">
        <v>196.37799999999999</v>
      </c>
    </row>
    <row r="91" spans="1:13" ht="15" customHeight="1" x14ac:dyDescent="0.2">
      <c r="A91" s="89" t="s">
        <v>201</v>
      </c>
      <c r="B91" s="81" t="s">
        <v>210</v>
      </c>
      <c r="C91" s="91">
        <v>632.697</v>
      </c>
      <c r="D91" s="91">
        <v>491.14699999999999</v>
      </c>
      <c r="E91" s="91">
        <v>328.49900000000002</v>
      </c>
      <c r="F91" s="91">
        <v>276.61500000000001</v>
      </c>
      <c r="G91" s="91">
        <v>189.197</v>
      </c>
      <c r="H91" s="91">
        <v>245.30699999999999</v>
      </c>
      <c r="I91" s="91">
        <v>274.06099999999998</v>
      </c>
      <c r="J91" s="91">
        <v>257.85000000000002</v>
      </c>
      <c r="K91" s="91">
        <v>171.68600000000001</v>
      </c>
      <c r="L91" s="91">
        <v>177.821</v>
      </c>
      <c r="M91" s="91">
        <v>231.34800000000001</v>
      </c>
    </row>
    <row r="92" spans="1:13" ht="15" customHeight="1" x14ac:dyDescent="0.2">
      <c r="A92" s="89" t="s">
        <v>201</v>
      </c>
      <c r="B92" s="81" t="s">
        <v>211</v>
      </c>
      <c r="C92" s="91">
        <v>449.41800000000001</v>
      </c>
      <c r="D92" s="91">
        <v>294.87400000000002</v>
      </c>
      <c r="E92" s="91">
        <v>307.709</v>
      </c>
      <c r="F92" s="91">
        <v>291.69099999999997</v>
      </c>
      <c r="G92" s="91">
        <v>243.84</v>
      </c>
      <c r="H92" s="91">
        <v>182.47399999999999</v>
      </c>
      <c r="I92" s="91">
        <v>192.80199999999999</v>
      </c>
      <c r="J92" s="91">
        <v>244.86799999999999</v>
      </c>
      <c r="K92" s="91">
        <v>174.041</v>
      </c>
      <c r="L92" s="91">
        <v>187.251</v>
      </c>
      <c r="M92" s="91">
        <v>103.321</v>
      </c>
    </row>
    <row r="93" spans="1:13" ht="15" customHeight="1" x14ac:dyDescent="0.2">
      <c r="A93" s="89" t="s">
        <v>201</v>
      </c>
      <c r="B93" s="81" t="s">
        <v>212</v>
      </c>
      <c r="C93" s="91">
        <v>532.44500000000005</v>
      </c>
      <c r="D93" s="91">
        <v>440.17099999999999</v>
      </c>
      <c r="E93" s="91">
        <v>350.09899999999999</v>
      </c>
      <c r="F93" s="91">
        <v>312.24799999999999</v>
      </c>
      <c r="G93" s="91">
        <v>249.67599999999999</v>
      </c>
      <c r="H93" s="91">
        <v>259.33499999999998</v>
      </c>
      <c r="I93" s="91">
        <v>154.21600000000001</v>
      </c>
      <c r="J93" s="91">
        <v>156.053</v>
      </c>
      <c r="K93" s="91">
        <v>137.285</v>
      </c>
      <c r="L93" s="91">
        <v>164.512</v>
      </c>
      <c r="M93" s="91">
        <v>110.482</v>
      </c>
    </row>
    <row r="94" spans="1:13" ht="15" customHeight="1" x14ac:dyDescent="0.2">
      <c r="A94" s="144" t="s">
        <v>201</v>
      </c>
      <c r="B94" s="82" t="s">
        <v>213</v>
      </c>
      <c r="C94" s="134">
        <v>469.48399999999998</v>
      </c>
      <c r="D94" s="134">
        <v>398.41899999999998</v>
      </c>
      <c r="E94" s="134">
        <v>351.09899999999999</v>
      </c>
      <c r="F94" s="134">
        <v>297.74200000000002</v>
      </c>
      <c r="G94" s="134">
        <v>253.75399999999999</v>
      </c>
      <c r="H94" s="134">
        <v>196.19900000000001</v>
      </c>
      <c r="I94" s="134">
        <v>172.047</v>
      </c>
      <c r="J94" s="134">
        <v>156.75299999999999</v>
      </c>
      <c r="K94" s="134">
        <v>133.822</v>
      </c>
      <c r="L94" s="134">
        <v>139.52699999999999</v>
      </c>
      <c r="M94" s="134">
        <v>131.79400000000001</v>
      </c>
    </row>
    <row r="95" spans="1:13" ht="15" customHeight="1" x14ac:dyDescent="0.2">
      <c r="A95" s="89" t="s">
        <v>214</v>
      </c>
      <c r="B95" s="84" t="s">
        <v>215</v>
      </c>
      <c r="C95" s="92">
        <v>463.447</v>
      </c>
      <c r="D95" s="92">
        <v>534.24400000000003</v>
      </c>
      <c r="E95" s="92">
        <v>563.52300000000002</v>
      </c>
      <c r="F95" s="92">
        <v>668.36300000000006</v>
      </c>
      <c r="G95" s="92">
        <v>529.11199999999997</v>
      </c>
      <c r="H95" s="92">
        <v>384.93900000000002</v>
      </c>
      <c r="I95" s="92">
        <v>470.32</v>
      </c>
      <c r="J95" s="92">
        <v>311.69400000000002</v>
      </c>
      <c r="K95" s="92">
        <v>237.489</v>
      </c>
      <c r="L95" s="92">
        <v>195.363</v>
      </c>
      <c r="M95" s="92">
        <v>194.423</v>
      </c>
    </row>
    <row r="96" spans="1:13" ht="15" customHeight="1" x14ac:dyDescent="0.2">
      <c r="A96" s="89" t="s">
        <v>214</v>
      </c>
      <c r="B96" s="85" t="s">
        <v>216</v>
      </c>
      <c r="C96" s="91">
        <v>308.97899999999998</v>
      </c>
      <c r="D96" s="91">
        <v>301.95499999999998</v>
      </c>
      <c r="E96" s="91">
        <v>263.68400000000003</v>
      </c>
      <c r="F96" s="91">
        <v>269.56200000000001</v>
      </c>
      <c r="G96" s="91">
        <v>226.57599999999999</v>
      </c>
      <c r="H96" s="91">
        <v>152.65899999999999</v>
      </c>
      <c r="I96" s="91">
        <v>162.84700000000001</v>
      </c>
      <c r="J96" s="91">
        <v>129.46299999999999</v>
      </c>
      <c r="K96" s="91">
        <v>164.036</v>
      </c>
      <c r="L96" s="91">
        <v>175.38499999999999</v>
      </c>
      <c r="M96" s="91">
        <v>101.932</v>
      </c>
    </row>
    <row r="97" spans="1:13" ht="15" customHeight="1" x14ac:dyDescent="0.2">
      <c r="A97" s="89" t="s">
        <v>214</v>
      </c>
      <c r="B97" s="85" t="s">
        <v>217</v>
      </c>
      <c r="C97" s="91">
        <v>240.25299999999999</v>
      </c>
      <c r="D97" s="91">
        <v>300.96199999999999</v>
      </c>
      <c r="E97" s="91">
        <v>260.267</v>
      </c>
      <c r="F97" s="91">
        <v>383.72399999999999</v>
      </c>
      <c r="G97" s="91">
        <v>229.857</v>
      </c>
      <c r="H97" s="91">
        <v>278.06799999999998</v>
      </c>
      <c r="I97" s="91">
        <v>246.227</v>
      </c>
      <c r="J97" s="91">
        <v>225.35900000000001</v>
      </c>
      <c r="K97" s="91">
        <v>160.381</v>
      </c>
      <c r="L97" s="91">
        <v>135.96899999999999</v>
      </c>
      <c r="M97" s="91">
        <v>170.929</v>
      </c>
    </row>
    <row r="98" spans="1:13" ht="15" customHeight="1" x14ac:dyDescent="0.2">
      <c r="A98" s="89" t="s">
        <v>214</v>
      </c>
      <c r="B98" s="85" t="s">
        <v>218</v>
      </c>
      <c r="C98" s="91">
        <v>566.15599999999995</v>
      </c>
      <c r="D98" s="91">
        <v>519.15800000000002</v>
      </c>
      <c r="E98" s="91">
        <v>442.56299999999999</v>
      </c>
      <c r="F98" s="91">
        <v>439.68799999999999</v>
      </c>
      <c r="G98" s="91">
        <v>406.30399999999997</v>
      </c>
      <c r="H98" s="91">
        <v>289.73500000000001</v>
      </c>
      <c r="I98" s="91">
        <v>321.39299999999997</v>
      </c>
      <c r="J98" s="91">
        <v>242.21199999999999</v>
      </c>
      <c r="K98" s="91">
        <v>184.96</v>
      </c>
      <c r="L98" s="91">
        <v>180.09800000000001</v>
      </c>
      <c r="M98" s="91">
        <v>146.26300000000001</v>
      </c>
    </row>
    <row r="99" spans="1:13" ht="15" customHeight="1" x14ac:dyDescent="0.2">
      <c r="A99" s="89" t="s">
        <v>214</v>
      </c>
      <c r="B99" s="85" t="s">
        <v>219</v>
      </c>
      <c r="C99" s="91">
        <v>279.58199999999999</v>
      </c>
      <c r="D99" s="91">
        <v>325.834</v>
      </c>
      <c r="E99" s="91">
        <v>312.346</v>
      </c>
      <c r="F99" s="91">
        <v>218.84200000000001</v>
      </c>
      <c r="G99" s="91">
        <v>323.28300000000002</v>
      </c>
      <c r="H99" s="91">
        <v>210.16</v>
      </c>
      <c r="I99" s="91">
        <v>163.34</v>
      </c>
      <c r="J99" s="91">
        <v>155.953</v>
      </c>
      <c r="K99" s="91">
        <v>125.56699999999999</v>
      </c>
      <c r="L99" s="91">
        <v>114.94799999999999</v>
      </c>
      <c r="M99" s="91">
        <v>85.484999999999999</v>
      </c>
    </row>
    <row r="100" spans="1:13" ht="15" customHeight="1" x14ac:dyDescent="0.2">
      <c r="A100" s="89" t="s">
        <v>214</v>
      </c>
      <c r="B100" s="86" t="s">
        <v>220</v>
      </c>
      <c r="C100" s="91">
        <v>451.14600000000002</v>
      </c>
      <c r="D100" s="91">
        <v>427.88400000000001</v>
      </c>
      <c r="E100" s="91">
        <v>493.03699999999998</v>
      </c>
      <c r="F100" s="91">
        <v>467.21699999999998</v>
      </c>
      <c r="G100" s="91">
        <v>328.911</v>
      </c>
      <c r="H100" s="91">
        <v>349.90199999999999</v>
      </c>
      <c r="I100" s="91">
        <v>275.33300000000003</v>
      </c>
      <c r="J100" s="91">
        <v>225.06</v>
      </c>
      <c r="K100" s="91">
        <v>157.03</v>
      </c>
      <c r="L100" s="91">
        <v>191.721</v>
      </c>
      <c r="M100" s="91">
        <v>154.77600000000001</v>
      </c>
    </row>
    <row r="101" spans="1:13" ht="15" customHeight="1" x14ac:dyDescent="0.2">
      <c r="A101" s="89" t="s">
        <v>214</v>
      </c>
      <c r="B101" s="85" t="s">
        <v>221</v>
      </c>
      <c r="C101" s="91" t="s">
        <v>91</v>
      </c>
      <c r="D101" s="91" t="s">
        <v>91</v>
      </c>
      <c r="E101" s="91" t="s">
        <v>91</v>
      </c>
      <c r="F101" s="91" t="s">
        <v>91</v>
      </c>
      <c r="G101" s="91" t="s">
        <v>91</v>
      </c>
      <c r="H101" s="91" t="s">
        <v>91</v>
      </c>
      <c r="I101" s="91" t="s">
        <v>91</v>
      </c>
      <c r="J101" s="91" t="s">
        <v>91</v>
      </c>
      <c r="K101" s="91" t="s">
        <v>91</v>
      </c>
      <c r="L101" s="91" t="s">
        <v>91</v>
      </c>
      <c r="M101" s="91" t="s">
        <v>91</v>
      </c>
    </row>
    <row r="102" spans="1:13" ht="15" customHeight="1" x14ac:dyDescent="0.2">
      <c r="A102" s="89" t="s">
        <v>214</v>
      </c>
      <c r="B102" s="85" t="s">
        <v>222</v>
      </c>
      <c r="C102" s="91">
        <v>572.23800000000006</v>
      </c>
      <c r="D102" s="91">
        <v>576.35500000000002</v>
      </c>
      <c r="E102" s="91">
        <v>561.48900000000003</v>
      </c>
      <c r="F102" s="91">
        <v>528.36900000000003</v>
      </c>
      <c r="G102" s="91">
        <v>594.16200000000003</v>
      </c>
      <c r="H102" s="91">
        <v>374.53699999999998</v>
      </c>
      <c r="I102" s="91">
        <v>266.99799999999999</v>
      </c>
      <c r="J102" s="91">
        <v>275.577</v>
      </c>
      <c r="K102" s="91">
        <v>284.37799999999999</v>
      </c>
      <c r="L102" s="91">
        <v>186.19200000000001</v>
      </c>
      <c r="M102" s="91">
        <v>203.70400000000001</v>
      </c>
    </row>
    <row r="103" spans="1:13" ht="15" customHeight="1" x14ac:dyDescent="0.2">
      <c r="A103" s="89" t="s">
        <v>214</v>
      </c>
      <c r="B103" s="85" t="s">
        <v>223</v>
      </c>
      <c r="C103" s="91">
        <v>379.30700000000002</v>
      </c>
      <c r="D103" s="91">
        <v>326.28899999999999</v>
      </c>
      <c r="E103" s="91">
        <v>321.279</v>
      </c>
      <c r="F103" s="91">
        <v>299.76499999999999</v>
      </c>
      <c r="G103" s="91">
        <v>262.78500000000003</v>
      </c>
      <c r="H103" s="91">
        <v>225.643</v>
      </c>
      <c r="I103" s="91">
        <v>256.69499999999999</v>
      </c>
      <c r="J103" s="91">
        <v>190.50700000000001</v>
      </c>
      <c r="K103" s="91">
        <v>145.59299999999999</v>
      </c>
      <c r="L103" s="91">
        <v>106.61799999999999</v>
      </c>
      <c r="M103" s="91">
        <v>85.295000000000002</v>
      </c>
    </row>
    <row r="104" spans="1:13" ht="15" customHeight="1" x14ac:dyDescent="0.2">
      <c r="A104" s="89" t="s">
        <v>214</v>
      </c>
      <c r="B104" s="85" t="s">
        <v>224</v>
      </c>
      <c r="C104" s="91">
        <v>625.90800000000002</v>
      </c>
      <c r="D104" s="91">
        <v>481.84300000000002</v>
      </c>
      <c r="E104" s="91">
        <v>432.447</v>
      </c>
      <c r="F104" s="91">
        <v>489.85599999999999</v>
      </c>
      <c r="G104" s="91">
        <v>467.416</v>
      </c>
      <c r="H104" s="91">
        <v>284.05599999999998</v>
      </c>
      <c r="I104" s="91">
        <v>266.45699999999999</v>
      </c>
      <c r="J104" s="91">
        <v>258.45100000000002</v>
      </c>
      <c r="K104" s="91">
        <v>246.15100000000001</v>
      </c>
      <c r="L104" s="91">
        <v>233.66900000000001</v>
      </c>
      <c r="M104" s="91">
        <v>149.804</v>
      </c>
    </row>
    <row r="105" spans="1:13" ht="15" customHeight="1" x14ac:dyDescent="0.2">
      <c r="A105" s="89" t="s">
        <v>214</v>
      </c>
      <c r="B105" s="85" t="s">
        <v>225</v>
      </c>
      <c r="C105" s="91">
        <v>517.31700000000001</v>
      </c>
      <c r="D105" s="91">
        <v>481.16199999999998</v>
      </c>
      <c r="E105" s="91">
        <v>474.35500000000002</v>
      </c>
      <c r="F105" s="91">
        <v>455.07900000000001</v>
      </c>
      <c r="G105" s="91">
        <v>441.51</v>
      </c>
      <c r="H105" s="91">
        <v>262.21499999999997</v>
      </c>
      <c r="I105" s="91">
        <v>363.25799999999998</v>
      </c>
      <c r="J105" s="91">
        <v>288.161</v>
      </c>
      <c r="K105" s="91">
        <v>350.69099999999997</v>
      </c>
      <c r="L105" s="91">
        <v>274.108</v>
      </c>
      <c r="M105" s="91">
        <v>133.846</v>
      </c>
    </row>
    <row r="106" spans="1:13" ht="15" customHeight="1" x14ac:dyDescent="0.2">
      <c r="A106" s="89" t="s">
        <v>214</v>
      </c>
      <c r="B106" s="85" t="s">
        <v>226</v>
      </c>
      <c r="C106" s="91">
        <v>469.78899999999999</v>
      </c>
      <c r="D106" s="91">
        <v>455.42399999999998</v>
      </c>
      <c r="E106" s="91">
        <v>493.26</v>
      </c>
      <c r="F106" s="91">
        <v>442.096</v>
      </c>
      <c r="G106" s="91">
        <v>471.37400000000002</v>
      </c>
      <c r="H106" s="91">
        <v>377.87599999999998</v>
      </c>
      <c r="I106" s="91">
        <v>303.27100000000002</v>
      </c>
      <c r="J106" s="91">
        <v>319.83600000000001</v>
      </c>
      <c r="K106" s="91">
        <v>220.881</v>
      </c>
      <c r="L106" s="91">
        <v>133.67500000000001</v>
      </c>
      <c r="M106" s="91">
        <v>179.60900000000001</v>
      </c>
    </row>
    <row r="107" spans="1:13" ht="15" customHeight="1" x14ac:dyDescent="0.2">
      <c r="A107" s="89" t="s">
        <v>214</v>
      </c>
      <c r="B107" s="86" t="s">
        <v>227</v>
      </c>
      <c r="C107" s="91">
        <v>556.94600000000003</v>
      </c>
      <c r="D107" s="91">
        <v>510.44299999999998</v>
      </c>
      <c r="E107" s="91">
        <v>573.17399999999998</v>
      </c>
      <c r="F107" s="91">
        <v>653.02599999999995</v>
      </c>
      <c r="G107" s="91">
        <v>390.93799999999999</v>
      </c>
      <c r="H107" s="91">
        <v>364.07799999999997</v>
      </c>
      <c r="I107" s="91">
        <v>223.358</v>
      </c>
      <c r="J107" s="91">
        <v>83.316999999999993</v>
      </c>
      <c r="K107" s="91">
        <v>129.953</v>
      </c>
      <c r="L107" s="91">
        <v>135.417</v>
      </c>
      <c r="M107" s="91">
        <v>154.429</v>
      </c>
    </row>
    <row r="108" spans="1:13" ht="15" customHeight="1" x14ac:dyDescent="0.2">
      <c r="A108" s="89" t="s">
        <v>214</v>
      </c>
      <c r="B108" s="85" t="s">
        <v>228</v>
      </c>
      <c r="C108" s="91">
        <v>408.60399999999998</v>
      </c>
      <c r="D108" s="91">
        <v>446.14800000000002</v>
      </c>
      <c r="E108" s="91">
        <v>466.846</v>
      </c>
      <c r="F108" s="91">
        <v>415.11700000000002</v>
      </c>
      <c r="G108" s="91">
        <v>458.45600000000002</v>
      </c>
      <c r="H108" s="91">
        <v>336.78199999999998</v>
      </c>
      <c r="I108" s="91">
        <v>329.964</v>
      </c>
      <c r="J108" s="91">
        <v>270.74900000000002</v>
      </c>
      <c r="K108" s="91">
        <v>175.60599999999999</v>
      </c>
      <c r="L108" s="91">
        <v>229.50800000000001</v>
      </c>
      <c r="M108" s="91">
        <v>198.90799999999999</v>
      </c>
    </row>
    <row r="109" spans="1:13" ht="15" customHeight="1" x14ac:dyDescent="0.2">
      <c r="A109" s="89" t="s">
        <v>214</v>
      </c>
      <c r="B109" s="86" t="s">
        <v>229</v>
      </c>
      <c r="C109" s="91">
        <v>343.95299999999997</v>
      </c>
      <c r="D109" s="91">
        <v>348.98399999999998</v>
      </c>
      <c r="E109" s="91">
        <v>368.92700000000002</v>
      </c>
      <c r="F109" s="91">
        <v>334.048</v>
      </c>
      <c r="G109" s="91">
        <v>229.11500000000001</v>
      </c>
      <c r="H109" s="91">
        <v>187.00800000000001</v>
      </c>
      <c r="I109" s="91">
        <v>151.089</v>
      </c>
      <c r="J109" s="91">
        <v>189.36799999999999</v>
      </c>
      <c r="K109" s="91">
        <v>159.59299999999999</v>
      </c>
      <c r="L109" s="91">
        <v>112.995</v>
      </c>
      <c r="M109" s="91">
        <v>93.165999999999997</v>
      </c>
    </row>
    <row r="110" spans="1:13" ht="15" customHeight="1" x14ac:dyDescent="0.2">
      <c r="A110" s="89" t="s">
        <v>214</v>
      </c>
      <c r="B110" s="85" t="s">
        <v>230</v>
      </c>
      <c r="C110" s="91">
        <v>272.55500000000001</v>
      </c>
      <c r="D110" s="91">
        <v>237.16300000000001</v>
      </c>
      <c r="E110" s="91">
        <v>290.48899999999998</v>
      </c>
      <c r="F110" s="91">
        <v>351.65600000000001</v>
      </c>
      <c r="G110" s="91">
        <v>268.56900000000002</v>
      </c>
      <c r="H110" s="91">
        <v>241.39099999999999</v>
      </c>
      <c r="I110" s="91">
        <v>242.64699999999999</v>
      </c>
      <c r="J110" s="91">
        <v>196.94200000000001</v>
      </c>
      <c r="K110" s="91">
        <v>153.22800000000001</v>
      </c>
      <c r="L110" s="91">
        <v>107.33499999999999</v>
      </c>
      <c r="M110" s="91">
        <v>126.46</v>
      </c>
    </row>
    <row r="111" spans="1:13" ht="15" customHeight="1" x14ac:dyDescent="0.2">
      <c r="A111" s="89" t="s">
        <v>214</v>
      </c>
      <c r="B111" s="85" t="s">
        <v>231</v>
      </c>
      <c r="C111" s="91">
        <v>401.24900000000002</v>
      </c>
      <c r="D111" s="91">
        <v>423.80599999999998</v>
      </c>
      <c r="E111" s="91">
        <v>417.07499999999999</v>
      </c>
      <c r="F111" s="91">
        <v>328.18</v>
      </c>
      <c r="G111" s="91">
        <v>249.3</v>
      </c>
      <c r="H111" s="91">
        <v>213.05699999999999</v>
      </c>
      <c r="I111" s="91">
        <v>225.232</v>
      </c>
      <c r="J111" s="91">
        <v>118.95099999999999</v>
      </c>
      <c r="K111" s="91">
        <v>109.90600000000001</v>
      </c>
      <c r="L111" s="91">
        <v>117.45699999999999</v>
      </c>
      <c r="M111" s="91">
        <v>100.848</v>
      </c>
    </row>
    <row r="112" spans="1:13" ht="15" customHeight="1" x14ac:dyDescent="0.2">
      <c r="A112" s="89" t="s">
        <v>214</v>
      </c>
      <c r="B112" s="85" t="s">
        <v>232</v>
      </c>
      <c r="C112" s="91">
        <v>450.98099999999999</v>
      </c>
      <c r="D112" s="91">
        <v>396.91800000000001</v>
      </c>
      <c r="E112" s="91">
        <v>486.822</v>
      </c>
      <c r="F112" s="91">
        <v>494.173</v>
      </c>
      <c r="G112" s="91">
        <v>447.02600000000001</v>
      </c>
      <c r="H112" s="91">
        <v>249.03100000000001</v>
      </c>
      <c r="I112" s="91">
        <v>243.03299999999999</v>
      </c>
      <c r="J112" s="91">
        <v>164.85900000000001</v>
      </c>
      <c r="K112" s="91">
        <v>132.69200000000001</v>
      </c>
      <c r="L112" s="91">
        <v>163.108</v>
      </c>
      <c r="M112" s="91">
        <v>96.394000000000005</v>
      </c>
    </row>
    <row r="113" spans="1:13" ht="15" customHeight="1" x14ac:dyDescent="0.2">
      <c r="A113" s="89" t="s">
        <v>214</v>
      </c>
      <c r="B113" s="85" t="s">
        <v>233</v>
      </c>
      <c r="C113" s="91">
        <v>758.98699999999997</v>
      </c>
      <c r="D113" s="91">
        <v>647.63499999999999</v>
      </c>
      <c r="E113" s="91">
        <v>516.69500000000005</v>
      </c>
      <c r="F113" s="91">
        <v>535.64800000000002</v>
      </c>
      <c r="G113" s="91">
        <v>359.46800000000002</v>
      </c>
      <c r="H113" s="91">
        <v>346.93599999999998</v>
      </c>
      <c r="I113" s="91">
        <v>370.95600000000002</v>
      </c>
      <c r="J113" s="91">
        <v>251.97900000000001</v>
      </c>
      <c r="K113" s="91">
        <v>202.16800000000001</v>
      </c>
      <c r="L113" s="91">
        <v>280.06099999999998</v>
      </c>
      <c r="M113" s="91">
        <v>200.53299999999999</v>
      </c>
    </row>
    <row r="114" spans="1:13" ht="15" customHeight="1" x14ac:dyDescent="0.2">
      <c r="A114" s="89" t="s">
        <v>214</v>
      </c>
      <c r="B114" s="85" t="s">
        <v>234</v>
      </c>
      <c r="C114" s="91">
        <v>309.79500000000002</v>
      </c>
      <c r="D114" s="91">
        <v>328.637</v>
      </c>
      <c r="E114" s="91">
        <v>323.97399999999999</v>
      </c>
      <c r="F114" s="91">
        <v>421.15199999999999</v>
      </c>
      <c r="G114" s="91">
        <v>228.67500000000001</v>
      </c>
      <c r="H114" s="91">
        <v>162.44999999999999</v>
      </c>
      <c r="I114" s="91">
        <v>179.77799999999999</v>
      </c>
      <c r="J114" s="91">
        <v>158.452</v>
      </c>
      <c r="K114" s="91">
        <v>147.83699999999999</v>
      </c>
      <c r="L114" s="91">
        <v>168.8</v>
      </c>
      <c r="M114" s="91" t="s">
        <v>91</v>
      </c>
    </row>
    <row r="115" spans="1:13" ht="15" customHeight="1" x14ac:dyDescent="0.2">
      <c r="A115" s="89" t="s">
        <v>214</v>
      </c>
      <c r="B115" s="85" t="s">
        <v>235</v>
      </c>
      <c r="C115" s="91">
        <v>411.27300000000002</v>
      </c>
      <c r="D115" s="91">
        <v>192.03100000000001</v>
      </c>
      <c r="E115" s="91">
        <v>222.55699999999999</v>
      </c>
      <c r="F115" s="91">
        <v>293.34199999999998</v>
      </c>
      <c r="G115" s="91">
        <v>218.60900000000001</v>
      </c>
      <c r="H115" s="91">
        <v>100.896</v>
      </c>
      <c r="I115" s="91">
        <v>184.65700000000001</v>
      </c>
      <c r="J115" s="91">
        <v>65.903000000000006</v>
      </c>
      <c r="K115" s="91">
        <v>69.198999999999998</v>
      </c>
      <c r="L115" s="91">
        <v>69.244</v>
      </c>
      <c r="M115" s="91">
        <v>114.366</v>
      </c>
    </row>
    <row r="116" spans="1:13" ht="15" customHeight="1" x14ac:dyDescent="0.2">
      <c r="A116" s="89" t="s">
        <v>214</v>
      </c>
      <c r="B116" s="85" t="s">
        <v>236</v>
      </c>
      <c r="C116" s="91">
        <v>675.62900000000002</v>
      </c>
      <c r="D116" s="91">
        <v>717.40200000000004</v>
      </c>
      <c r="E116" s="91">
        <v>632.197</v>
      </c>
      <c r="F116" s="91">
        <v>582.80200000000002</v>
      </c>
      <c r="G116" s="91">
        <v>697.952</v>
      </c>
      <c r="H116" s="91">
        <v>475.46800000000002</v>
      </c>
      <c r="I116" s="91">
        <v>308.41699999999997</v>
      </c>
      <c r="J116" s="91">
        <v>320.90699999999998</v>
      </c>
      <c r="K116" s="91">
        <v>219.239</v>
      </c>
      <c r="L116" s="91">
        <v>240.828</v>
      </c>
      <c r="M116" s="91">
        <v>236.70099999999999</v>
      </c>
    </row>
    <row r="117" spans="1:13" ht="15" customHeight="1" x14ac:dyDescent="0.2">
      <c r="A117" s="89" t="s">
        <v>214</v>
      </c>
      <c r="B117" s="85" t="s">
        <v>237</v>
      </c>
      <c r="C117" s="91">
        <v>595.62599999999998</v>
      </c>
      <c r="D117" s="91">
        <v>600.14200000000005</v>
      </c>
      <c r="E117" s="91">
        <v>695.54899999999998</v>
      </c>
      <c r="F117" s="91">
        <v>523.24</v>
      </c>
      <c r="G117" s="91">
        <v>622.95000000000005</v>
      </c>
      <c r="H117" s="91">
        <v>416.64100000000002</v>
      </c>
      <c r="I117" s="91">
        <v>297.16899999999998</v>
      </c>
      <c r="J117" s="91">
        <v>341.37599999999998</v>
      </c>
      <c r="K117" s="91">
        <v>206.857</v>
      </c>
      <c r="L117" s="91">
        <v>159.71</v>
      </c>
      <c r="M117" s="91">
        <v>179.44499999999999</v>
      </c>
    </row>
    <row r="118" spans="1:13" ht="15" customHeight="1" x14ac:dyDescent="0.2">
      <c r="A118" s="89" t="s">
        <v>214</v>
      </c>
      <c r="B118" s="85" t="s">
        <v>238</v>
      </c>
      <c r="C118" s="91">
        <v>381.815</v>
      </c>
      <c r="D118" s="91">
        <v>313.72699999999998</v>
      </c>
      <c r="E118" s="91">
        <v>304.87</v>
      </c>
      <c r="F118" s="91">
        <v>233.042</v>
      </c>
      <c r="G118" s="91">
        <v>293.56</v>
      </c>
      <c r="H118" s="91">
        <v>224.267</v>
      </c>
      <c r="I118" s="91">
        <v>160.64500000000001</v>
      </c>
      <c r="J118" s="91">
        <v>164.17099999999999</v>
      </c>
      <c r="K118" s="91">
        <v>151.518</v>
      </c>
      <c r="L118" s="91">
        <v>119.46299999999999</v>
      </c>
      <c r="M118" s="91">
        <v>136.464</v>
      </c>
    </row>
    <row r="119" spans="1:13" ht="15" customHeight="1" x14ac:dyDescent="0.2">
      <c r="A119" s="89" t="s">
        <v>214</v>
      </c>
      <c r="B119" s="85" t="s">
        <v>239</v>
      </c>
      <c r="C119" s="91">
        <v>654.38199999999995</v>
      </c>
      <c r="D119" s="91">
        <v>537.15899999999999</v>
      </c>
      <c r="E119" s="91">
        <v>434.64400000000001</v>
      </c>
      <c r="F119" s="91">
        <v>369.209</v>
      </c>
      <c r="G119" s="91">
        <v>415.17099999999999</v>
      </c>
      <c r="H119" s="91">
        <v>345.61599999999999</v>
      </c>
      <c r="I119" s="91">
        <v>284.10500000000002</v>
      </c>
      <c r="J119" s="91">
        <v>294.93099999999998</v>
      </c>
      <c r="K119" s="91">
        <v>326.85899999999998</v>
      </c>
      <c r="L119" s="91">
        <v>180.96299999999999</v>
      </c>
      <c r="M119" s="91">
        <v>160.982</v>
      </c>
    </row>
    <row r="120" spans="1:13" ht="15" customHeight="1" x14ac:dyDescent="0.2">
      <c r="A120" s="89" t="s">
        <v>214</v>
      </c>
      <c r="B120" s="85" t="s">
        <v>240</v>
      </c>
      <c r="C120" s="91">
        <v>395.18799999999999</v>
      </c>
      <c r="D120" s="91">
        <v>298.19099999999997</v>
      </c>
      <c r="E120" s="91">
        <v>297.14299999999997</v>
      </c>
      <c r="F120" s="91">
        <v>352.84899999999999</v>
      </c>
      <c r="G120" s="91">
        <v>235.15799999999999</v>
      </c>
      <c r="H120" s="91">
        <v>228.67</v>
      </c>
      <c r="I120" s="91">
        <v>288.197</v>
      </c>
      <c r="J120" s="91">
        <v>145.036</v>
      </c>
      <c r="K120" s="91">
        <v>203.76900000000001</v>
      </c>
      <c r="L120" s="91">
        <v>218.815</v>
      </c>
      <c r="M120" s="91">
        <v>161.066</v>
      </c>
    </row>
    <row r="121" spans="1:13" ht="15" customHeight="1" x14ac:dyDescent="0.2">
      <c r="A121" s="89" t="s">
        <v>214</v>
      </c>
      <c r="B121" s="85" t="s">
        <v>241</v>
      </c>
      <c r="C121" s="91">
        <v>304.88299999999998</v>
      </c>
      <c r="D121" s="91">
        <v>250.078</v>
      </c>
      <c r="E121" s="91">
        <v>202.77099999999999</v>
      </c>
      <c r="F121" s="91">
        <v>200.82300000000001</v>
      </c>
      <c r="G121" s="91">
        <v>191.072</v>
      </c>
      <c r="H121" s="91">
        <v>86.043000000000006</v>
      </c>
      <c r="I121" s="91">
        <v>121.714</v>
      </c>
      <c r="J121" s="91">
        <v>65.292000000000002</v>
      </c>
      <c r="K121" s="91" t="s">
        <v>91</v>
      </c>
      <c r="L121" s="91">
        <v>88.942999999999998</v>
      </c>
      <c r="M121" s="91">
        <v>78.748000000000005</v>
      </c>
    </row>
    <row r="122" spans="1:13" ht="15" customHeight="1" x14ac:dyDescent="0.2">
      <c r="A122" s="89" t="s">
        <v>214</v>
      </c>
      <c r="B122" s="85" t="s">
        <v>242</v>
      </c>
      <c r="C122" s="91">
        <v>691.827</v>
      </c>
      <c r="D122" s="91">
        <v>650.08600000000001</v>
      </c>
      <c r="E122" s="91">
        <v>589.33399999999995</v>
      </c>
      <c r="F122" s="91">
        <v>520.84699999999998</v>
      </c>
      <c r="G122" s="91">
        <v>570.85199999999998</v>
      </c>
      <c r="H122" s="91">
        <v>439.40100000000001</v>
      </c>
      <c r="I122" s="91">
        <v>290.767</v>
      </c>
      <c r="J122" s="91">
        <v>286.767</v>
      </c>
      <c r="K122" s="91">
        <v>209.20099999999999</v>
      </c>
      <c r="L122" s="91">
        <v>190.76</v>
      </c>
      <c r="M122" s="91">
        <v>209.85</v>
      </c>
    </row>
    <row r="123" spans="1:13" ht="15" customHeight="1" x14ac:dyDescent="0.2">
      <c r="A123" s="89" t="s">
        <v>214</v>
      </c>
      <c r="B123" s="85" t="s">
        <v>243</v>
      </c>
      <c r="C123" s="91">
        <v>283.416</v>
      </c>
      <c r="D123" s="91">
        <v>296.61399999999998</v>
      </c>
      <c r="E123" s="91">
        <v>265.11700000000002</v>
      </c>
      <c r="F123" s="91">
        <v>239.77199999999999</v>
      </c>
      <c r="G123" s="91">
        <v>263.709</v>
      </c>
      <c r="H123" s="91">
        <v>121.239</v>
      </c>
      <c r="I123" s="91">
        <v>130.679</v>
      </c>
      <c r="J123" s="91">
        <v>147.91999999999999</v>
      </c>
      <c r="K123" s="91">
        <v>117.271</v>
      </c>
      <c r="L123" s="91">
        <v>89.191000000000003</v>
      </c>
      <c r="M123" s="91">
        <v>86.135000000000005</v>
      </c>
    </row>
    <row r="124" spans="1:13" ht="15" customHeight="1" x14ac:dyDescent="0.2">
      <c r="A124" s="89" t="s">
        <v>214</v>
      </c>
      <c r="B124" s="85" t="s">
        <v>244</v>
      </c>
      <c r="C124" s="91">
        <v>539.99199999999996</v>
      </c>
      <c r="D124" s="91">
        <v>468.15699999999998</v>
      </c>
      <c r="E124" s="91">
        <v>592.26099999999997</v>
      </c>
      <c r="F124" s="91">
        <v>666.29200000000003</v>
      </c>
      <c r="G124" s="91">
        <v>472.17700000000002</v>
      </c>
      <c r="H124" s="91">
        <v>374.39</v>
      </c>
      <c r="I124" s="91">
        <v>376.38299999999998</v>
      </c>
      <c r="J124" s="91">
        <v>349.36</v>
      </c>
      <c r="K124" s="91">
        <v>274.09899999999999</v>
      </c>
      <c r="L124" s="91">
        <v>168.36</v>
      </c>
      <c r="M124" s="91">
        <v>115.374</v>
      </c>
    </row>
    <row r="125" spans="1:13" ht="15" customHeight="1" x14ac:dyDescent="0.2">
      <c r="A125" s="89" t="s">
        <v>214</v>
      </c>
      <c r="B125" s="85" t="s">
        <v>245</v>
      </c>
      <c r="C125" s="91">
        <v>435.35199999999998</v>
      </c>
      <c r="D125" s="91">
        <v>398.92599999999999</v>
      </c>
      <c r="E125" s="91">
        <v>420.09800000000001</v>
      </c>
      <c r="F125" s="91">
        <v>399.55200000000002</v>
      </c>
      <c r="G125" s="91">
        <v>514.71299999999997</v>
      </c>
      <c r="H125" s="91">
        <v>404.91199999999998</v>
      </c>
      <c r="I125" s="91">
        <v>382.488</v>
      </c>
      <c r="J125" s="91">
        <v>299.42200000000003</v>
      </c>
      <c r="K125" s="91">
        <v>205.322</v>
      </c>
      <c r="L125" s="91">
        <v>266.54000000000002</v>
      </c>
      <c r="M125" s="91">
        <v>196.80600000000001</v>
      </c>
    </row>
    <row r="126" spans="1:13" ht="15" customHeight="1" x14ac:dyDescent="0.2">
      <c r="A126" s="89" t="s">
        <v>214</v>
      </c>
      <c r="B126" s="85" t="s">
        <v>246</v>
      </c>
      <c r="C126" s="91">
        <v>462.47699999999998</v>
      </c>
      <c r="D126" s="91">
        <v>347.96800000000002</v>
      </c>
      <c r="E126" s="91">
        <v>376.36799999999999</v>
      </c>
      <c r="F126" s="91">
        <v>318.447</v>
      </c>
      <c r="G126" s="91">
        <v>385.233</v>
      </c>
      <c r="H126" s="91">
        <v>287.22300000000001</v>
      </c>
      <c r="I126" s="91">
        <v>266.01400000000001</v>
      </c>
      <c r="J126" s="91">
        <v>203.22399999999999</v>
      </c>
      <c r="K126" s="91">
        <v>166.6</v>
      </c>
      <c r="L126" s="91">
        <v>165.173</v>
      </c>
      <c r="M126" s="91">
        <v>107.51300000000001</v>
      </c>
    </row>
    <row r="127" spans="1:13" ht="15" customHeight="1" x14ac:dyDescent="0.2">
      <c r="A127" s="89" t="s">
        <v>214</v>
      </c>
      <c r="B127" s="85" t="s">
        <v>247</v>
      </c>
      <c r="C127" s="91">
        <v>384.32400000000001</v>
      </c>
      <c r="D127" s="91">
        <v>405.92899999999997</v>
      </c>
      <c r="E127" s="91">
        <v>315.19099999999997</v>
      </c>
      <c r="F127" s="91">
        <v>366.47</v>
      </c>
      <c r="G127" s="91">
        <v>244.542</v>
      </c>
      <c r="H127" s="91">
        <v>249.928</v>
      </c>
      <c r="I127" s="91">
        <v>131.375</v>
      </c>
      <c r="J127" s="91">
        <v>169.59100000000001</v>
      </c>
      <c r="K127" s="91">
        <v>67.497</v>
      </c>
      <c r="L127" s="91">
        <v>133.63</v>
      </c>
      <c r="M127" s="91">
        <v>147.97800000000001</v>
      </c>
    </row>
    <row r="128" spans="1:13" ht="15" customHeight="1" x14ac:dyDescent="0.2">
      <c r="A128" s="144" t="s">
        <v>214</v>
      </c>
      <c r="B128" s="82" t="s">
        <v>248</v>
      </c>
      <c r="C128" s="134">
        <v>459.73899999999998</v>
      </c>
      <c r="D128" s="134">
        <v>428.42</v>
      </c>
      <c r="E128" s="134">
        <v>421.798</v>
      </c>
      <c r="F128" s="134">
        <v>412.51499999999999</v>
      </c>
      <c r="G128" s="134">
        <v>385.61200000000002</v>
      </c>
      <c r="H128" s="134">
        <v>286.93700000000001</v>
      </c>
      <c r="I128" s="134">
        <v>263.315</v>
      </c>
      <c r="J128" s="134">
        <v>222.10300000000001</v>
      </c>
      <c r="K128" s="134">
        <v>187.47800000000001</v>
      </c>
      <c r="L128" s="134">
        <v>169.03</v>
      </c>
      <c r="M128" s="134">
        <v>143.315</v>
      </c>
    </row>
    <row r="129" spans="1:13" ht="15" customHeight="1" x14ac:dyDescent="0.2">
      <c r="A129" s="89" t="s">
        <v>249</v>
      </c>
      <c r="B129" s="83" t="s">
        <v>250</v>
      </c>
      <c r="C129" s="92">
        <v>342.72300000000001</v>
      </c>
      <c r="D129" s="92">
        <v>257.83199999999999</v>
      </c>
      <c r="E129" s="92">
        <v>235.30099999999999</v>
      </c>
      <c r="F129" s="92">
        <v>232.83699999999999</v>
      </c>
      <c r="G129" s="92">
        <v>236.19200000000001</v>
      </c>
      <c r="H129" s="92">
        <v>156.185</v>
      </c>
      <c r="I129" s="92">
        <v>207.26300000000001</v>
      </c>
      <c r="J129" s="92">
        <v>151.66300000000001</v>
      </c>
      <c r="K129" s="92" t="s">
        <v>91</v>
      </c>
      <c r="L129" s="92">
        <v>118.086</v>
      </c>
      <c r="M129" s="92">
        <v>137.928</v>
      </c>
    </row>
    <row r="130" spans="1:13" ht="15" customHeight="1" x14ac:dyDescent="0.2">
      <c r="A130" s="89" t="s">
        <v>249</v>
      </c>
      <c r="B130" s="81" t="s">
        <v>251</v>
      </c>
      <c r="C130" s="91">
        <v>479.63200000000001</v>
      </c>
      <c r="D130" s="91">
        <v>255.26900000000001</v>
      </c>
      <c r="E130" s="91">
        <v>264.524</v>
      </c>
      <c r="F130" s="91">
        <v>153.387</v>
      </c>
      <c r="G130" s="91">
        <v>122.792</v>
      </c>
      <c r="H130" s="91">
        <v>121.443</v>
      </c>
      <c r="I130" s="91">
        <v>119.142</v>
      </c>
      <c r="J130" s="91">
        <v>145.19</v>
      </c>
      <c r="K130" s="91">
        <v>174.64099999999999</v>
      </c>
      <c r="L130" s="91">
        <v>161.952</v>
      </c>
      <c r="M130" s="91">
        <v>198.83500000000001</v>
      </c>
    </row>
    <row r="131" spans="1:13" ht="15" customHeight="1" x14ac:dyDescent="0.2">
      <c r="A131" s="89" t="s">
        <v>249</v>
      </c>
      <c r="B131" s="81" t="s">
        <v>252</v>
      </c>
      <c r="C131" s="91">
        <v>248.357</v>
      </c>
      <c r="D131" s="91">
        <v>197.18799999999999</v>
      </c>
      <c r="E131" s="91">
        <v>257.54700000000003</v>
      </c>
      <c r="F131" s="91">
        <v>223.04599999999999</v>
      </c>
      <c r="G131" s="91">
        <v>261.94299999999998</v>
      </c>
      <c r="H131" s="91">
        <v>186.88200000000001</v>
      </c>
      <c r="I131" s="91">
        <v>164.238</v>
      </c>
      <c r="J131" s="91">
        <v>164.61</v>
      </c>
      <c r="K131" s="91">
        <v>120.654</v>
      </c>
      <c r="L131" s="91">
        <v>129.75800000000001</v>
      </c>
      <c r="M131" s="91">
        <v>162.53899999999999</v>
      </c>
    </row>
    <row r="132" spans="1:13" ht="15" customHeight="1" x14ac:dyDescent="0.2">
      <c r="A132" s="89" t="s">
        <v>249</v>
      </c>
      <c r="B132" s="81" t="s">
        <v>253</v>
      </c>
      <c r="C132" s="91">
        <v>366.23</v>
      </c>
      <c r="D132" s="91">
        <v>310.971</v>
      </c>
      <c r="E132" s="91">
        <v>340.59199999999998</v>
      </c>
      <c r="F132" s="91">
        <v>293.95699999999999</v>
      </c>
      <c r="G132" s="91">
        <v>176.08500000000001</v>
      </c>
      <c r="H132" s="91">
        <v>147.47900000000001</v>
      </c>
      <c r="I132" s="91">
        <v>219.535</v>
      </c>
      <c r="J132" s="91">
        <v>150.68100000000001</v>
      </c>
      <c r="K132" s="91">
        <v>195.59899999999999</v>
      </c>
      <c r="L132" s="91">
        <v>111.87</v>
      </c>
      <c r="M132" s="91">
        <v>127.648</v>
      </c>
    </row>
    <row r="133" spans="1:13" ht="15" customHeight="1" x14ac:dyDescent="0.2">
      <c r="A133" s="89" t="s">
        <v>249</v>
      </c>
      <c r="B133" s="81" t="s">
        <v>254</v>
      </c>
      <c r="C133" s="91">
        <v>388.48099999999999</v>
      </c>
      <c r="D133" s="91">
        <v>363.815</v>
      </c>
      <c r="E133" s="91">
        <v>310.041</v>
      </c>
      <c r="F133" s="91">
        <v>215.59800000000001</v>
      </c>
      <c r="G133" s="91">
        <v>232.91200000000001</v>
      </c>
      <c r="H133" s="91">
        <v>178.62200000000001</v>
      </c>
      <c r="I133" s="91">
        <v>190.98500000000001</v>
      </c>
      <c r="J133" s="91">
        <v>152.00700000000001</v>
      </c>
      <c r="K133" s="91">
        <v>151.64400000000001</v>
      </c>
      <c r="L133" s="91">
        <v>100.187</v>
      </c>
      <c r="M133" s="91">
        <v>89.052999999999997</v>
      </c>
    </row>
    <row r="134" spans="1:13" ht="15" customHeight="1" x14ac:dyDescent="0.2">
      <c r="A134" s="89" t="s">
        <v>249</v>
      </c>
      <c r="B134" s="81" t="s">
        <v>255</v>
      </c>
      <c r="C134" s="91">
        <v>781.36199999999997</v>
      </c>
      <c r="D134" s="91">
        <v>514.37400000000002</v>
      </c>
      <c r="E134" s="91">
        <v>365.13299999999998</v>
      </c>
      <c r="F134" s="91">
        <v>332.459</v>
      </c>
      <c r="G134" s="91">
        <v>358.53300000000002</v>
      </c>
      <c r="H134" s="91">
        <v>320.80200000000002</v>
      </c>
      <c r="I134" s="91">
        <v>531.30899999999997</v>
      </c>
      <c r="J134" s="91">
        <v>278.202</v>
      </c>
      <c r="K134" s="91">
        <v>249.501</v>
      </c>
      <c r="L134" s="91">
        <v>265.226</v>
      </c>
      <c r="M134" s="91">
        <v>340.024</v>
      </c>
    </row>
    <row r="135" spans="1:13" ht="15" customHeight="1" x14ac:dyDescent="0.2">
      <c r="A135" s="89" t="s">
        <v>249</v>
      </c>
      <c r="B135" s="81" t="s">
        <v>256</v>
      </c>
      <c r="C135" s="91">
        <v>512.65899999999999</v>
      </c>
      <c r="D135" s="91">
        <v>451.60700000000003</v>
      </c>
      <c r="E135" s="91">
        <v>306.00200000000001</v>
      </c>
      <c r="F135" s="91">
        <v>220.05699999999999</v>
      </c>
      <c r="G135" s="91">
        <v>195.13</v>
      </c>
      <c r="H135" s="91">
        <v>145.113</v>
      </c>
      <c r="I135" s="91">
        <v>127.911</v>
      </c>
      <c r="J135" s="91">
        <v>157.25800000000001</v>
      </c>
      <c r="K135" s="91">
        <v>137.41</v>
      </c>
      <c r="L135" s="91">
        <v>160.155</v>
      </c>
      <c r="M135" s="91">
        <v>166.66200000000001</v>
      </c>
    </row>
    <row r="136" spans="1:13" ht="15" customHeight="1" x14ac:dyDescent="0.2">
      <c r="A136" s="89" t="s">
        <v>249</v>
      </c>
      <c r="B136" s="81" t="s">
        <v>257</v>
      </c>
      <c r="C136" s="91">
        <v>469.55700000000002</v>
      </c>
      <c r="D136" s="91">
        <v>400.68400000000003</v>
      </c>
      <c r="E136" s="91">
        <v>327.77</v>
      </c>
      <c r="F136" s="91">
        <v>259.14499999999998</v>
      </c>
      <c r="G136" s="91">
        <v>220.88900000000001</v>
      </c>
      <c r="H136" s="91">
        <v>260.73399999999998</v>
      </c>
      <c r="I136" s="91">
        <v>168.892</v>
      </c>
      <c r="J136" s="91">
        <v>143.31399999999999</v>
      </c>
      <c r="K136" s="91">
        <v>117.173</v>
      </c>
      <c r="L136" s="91">
        <v>206.541</v>
      </c>
      <c r="M136" s="91">
        <v>182.72300000000001</v>
      </c>
    </row>
    <row r="137" spans="1:13" ht="15" customHeight="1" x14ac:dyDescent="0.2">
      <c r="A137" s="89" t="s">
        <v>249</v>
      </c>
      <c r="B137" s="81" t="s">
        <v>258</v>
      </c>
      <c r="C137" s="91">
        <v>469.62599999999998</v>
      </c>
      <c r="D137" s="91">
        <v>431.202</v>
      </c>
      <c r="E137" s="91">
        <v>416.64800000000002</v>
      </c>
      <c r="F137" s="91">
        <v>441.959</v>
      </c>
      <c r="G137" s="91">
        <v>278.12799999999999</v>
      </c>
      <c r="H137" s="91">
        <v>258.66899999999998</v>
      </c>
      <c r="I137" s="91">
        <v>163.751</v>
      </c>
      <c r="J137" s="91">
        <v>142.774</v>
      </c>
      <c r="K137" s="91">
        <v>128.006</v>
      </c>
      <c r="L137" s="91">
        <v>172.42400000000001</v>
      </c>
      <c r="M137" s="91">
        <v>133.51300000000001</v>
      </c>
    </row>
    <row r="138" spans="1:13" ht="15" customHeight="1" x14ac:dyDescent="0.2">
      <c r="A138" s="89" t="s">
        <v>249</v>
      </c>
      <c r="B138" s="81" t="s">
        <v>259</v>
      </c>
      <c r="C138" s="91">
        <v>399.90100000000001</v>
      </c>
      <c r="D138" s="91">
        <v>355.78100000000001</v>
      </c>
      <c r="E138" s="91">
        <v>294.58199999999999</v>
      </c>
      <c r="F138" s="91">
        <v>269.065</v>
      </c>
      <c r="G138" s="91">
        <v>239.547</v>
      </c>
      <c r="H138" s="91">
        <v>203.983</v>
      </c>
      <c r="I138" s="91">
        <v>200.68899999999999</v>
      </c>
      <c r="J138" s="91">
        <v>268.08499999999998</v>
      </c>
      <c r="K138" s="91">
        <v>135.732</v>
      </c>
      <c r="L138" s="91">
        <v>159.69200000000001</v>
      </c>
      <c r="M138" s="91">
        <v>187.93299999999999</v>
      </c>
    </row>
    <row r="139" spans="1:13" ht="15" customHeight="1" x14ac:dyDescent="0.2">
      <c r="A139" s="89" t="s">
        <v>249</v>
      </c>
      <c r="B139" s="81" t="s">
        <v>260</v>
      </c>
      <c r="C139" s="91">
        <v>534.16800000000001</v>
      </c>
      <c r="D139" s="91">
        <v>687.32500000000005</v>
      </c>
      <c r="E139" s="91">
        <v>294.05599999999998</v>
      </c>
      <c r="F139" s="91">
        <v>503.798</v>
      </c>
      <c r="G139" s="91">
        <v>404.34699999999998</v>
      </c>
      <c r="H139" s="91">
        <v>417.81799999999998</v>
      </c>
      <c r="I139" s="91">
        <v>470.26100000000002</v>
      </c>
      <c r="J139" s="91">
        <v>308.33699999999999</v>
      </c>
      <c r="K139" s="91">
        <v>295.51499999999999</v>
      </c>
      <c r="L139" s="91">
        <v>228.31700000000001</v>
      </c>
      <c r="M139" s="91">
        <v>228.047</v>
      </c>
    </row>
    <row r="140" spans="1:13" ht="15" customHeight="1" x14ac:dyDescent="0.2">
      <c r="A140" s="89" t="s">
        <v>249</v>
      </c>
      <c r="B140" s="81" t="s">
        <v>261</v>
      </c>
      <c r="C140" s="91">
        <v>517.947</v>
      </c>
      <c r="D140" s="91">
        <v>411.96899999999999</v>
      </c>
      <c r="E140" s="91">
        <v>490.02300000000002</v>
      </c>
      <c r="F140" s="91">
        <v>549.077</v>
      </c>
      <c r="G140" s="91">
        <v>399.07</v>
      </c>
      <c r="H140" s="91">
        <v>222.84100000000001</v>
      </c>
      <c r="I140" s="91">
        <v>363.90499999999997</v>
      </c>
      <c r="J140" s="91">
        <v>242.506</v>
      </c>
      <c r="K140" s="91">
        <v>221.251</v>
      </c>
      <c r="L140" s="91">
        <v>196.24100000000001</v>
      </c>
      <c r="M140" s="91">
        <v>265.56099999999998</v>
      </c>
    </row>
    <row r="141" spans="1:13" ht="15" customHeight="1" x14ac:dyDescent="0.2">
      <c r="A141" s="89" t="s">
        <v>249</v>
      </c>
      <c r="B141" s="81" t="s">
        <v>262</v>
      </c>
      <c r="C141" s="91">
        <v>511.25700000000001</v>
      </c>
      <c r="D141" s="91">
        <v>402.17500000000001</v>
      </c>
      <c r="E141" s="91">
        <v>489.30799999999999</v>
      </c>
      <c r="F141" s="91">
        <v>368.96499999999997</v>
      </c>
      <c r="G141" s="91">
        <v>390.48500000000001</v>
      </c>
      <c r="H141" s="91">
        <v>336.88</v>
      </c>
      <c r="I141" s="91">
        <v>320.18799999999999</v>
      </c>
      <c r="J141" s="91">
        <v>229.053</v>
      </c>
      <c r="K141" s="91">
        <v>128.363</v>
      </c>
      <c r="L141" s="91">
        <v>177.50399999999999</v>
      </c>
      <c r="M141" s="91">
        <v>160.71299999999999</v>
      </c>
    </row>
    <row r="142" spans="1:13" ht="15" customHeight="1" x14ac:dyDescent="0.2">
      <c r="A142" s="89" t="s">
        <v>249</v>
      </c>
      <c r="B142" s="81" t="s">
        <v>263</v>
      </c>
      <c r="C142" s="91">
        <v>835.92100000000005</v>
      </c>
      <c r="D142" s="91">
        <v>572.197</v>
      </c>
      <c r="E142" s="91">
        <v>492.93700000000001</v>
      </c>
      <c r="F142" s="91">
        <v>364.495</v>
      </c>
      <c r="G142" s="91">
        <v>460.43900000000002</v>
      </c>
      <c r="H142" s="91">
        <v>377.64499999999998</v>
      </c>
      <c r="I142" s="91">
        <v>334.553</v>
      </c>
      <c r="J142" s="91">
        <v>342.75599999999997</v>
      </c>
      <c r="K142" s="91">
        <v>185.52799999999999</v>
      </c>
      <c r="L142" s="91">
        <v>192.01300000000001</v>
      </c>
      <c r="M142" s="91">
        <v>143.77500000000001</v>
      </c>
    </row>
    <row r="143" spans="1:13" ht="15" customHeight="1" x14ac:dyDescent="0.2">
      <c r="A143" s="89" t="s">
        <v>249</v>
      </c>
      <c r="B143" s="81" t="s">
        <v>264</v>
      </c>
      <c r="C143" s="91">
        <v>195.62299999999999</v>
      </c>
      <c r="D143" s="91">
        <v>134.76599999999999</v>
      </c>
      <c r="E143" s="91">
        <v>128.75800000000001</v>
      </c>
      <c r="F143" s="91">
        <v>97.361000000000004</v>
      </c>
      <c r="G143" s="91">
        <v>103.166</v>
      </c>
      <c r="H143" s="91">
        <v>89.912000000000006</v>
      </c>
      <c r="I143" s="91">
        <v>105.887</v>
      </c>
      <c r="J143" s="91">
        <v>104.295</v>
      </c>
      <c r="K143" s="91">
        <v>80.564999999999998</v>
      </c>
      <c r="L143" s="91">
        <v>88.146000000000001</v>
      </c>
      <c r="M143" s="91">
        <v>63.634999999999998</v>
      </c>
    </row>
    <row r="144" spans="1:13" ht="15" customHeight="1" x14ac:dyDescent="0.2">
      <c r="A144" s="89" t="s">
        <v>249</v>
      </c>
      <c r="B144" s="81" t="s">
        <v>265</v>
      </c>
      <c r="C144" s="91">
        <v>426.51100000000002</v>
      </c>
      <c r="D144" s="91">
        <v>336.79500000000002</v>
      </c>
      <c r="E144" s="91">
        <v>287.709</v>
      </c>
      <c r="F144" s="91">
        <v>291.18700000000001</v>
      </c>
      <c r="G144" s="91">
        <v>298.83100000000002</v>
      </c>
      <c r="H144" s="91">
        <v>130.38499999999999</v>
      </c>
      <c r="I144" s="91">
        <v>143.667</v>
      </c>
      <c r="J144" s="91">
        <v>176.631</v>
      </c>
      <c r="K144" s="91">
        <v>141.488</v>
      </c>
      <c r="L144" s="91">
        <v>178.57400000000001</v>
      </c>
      <c r="M144" s="91">
        <v>136.02000000000001</v>
      </c>
    </row>
    <row r="145" spans="1:13" ht="15" customHeight="1" x14ac:dyDescent="0.2">
      <c r="A145" s="89" t="s">
        <v>249</v>
      </c>
      <c r="B145" s="81" t="s">
        <v>266</v>
      </c>
      <c r="C145" s="91">
        <v>463.17899999999997</v>
      </c>
      <c r="D145" s="91">
        <v>449.48200000000003</v>
      </c>
      <c r="E145" s="91">
        <v>381.416</v>
      </c>
      <c r="F145" s="91">
        <v>211.643</v>
      </c>
      <c r="G145" s="91">
        <v>176.24600000000001</v>
      </c>
      <c r="H145" s="91">
        <v>109.318</v>
      </c>
      <c r="I145" s="91">
        <v>103.81699999999999</v>
      </c>
      <c r="J145" s="91">
        <v>76.98</v>
      </c>
      <c r="K145" s="91">
        <v>106.636</v>
      </c>
      <c r="L145" s="91">
        <v>97.725999999999999</v>
      </c>
      <c r="M145" s="91">
        <v>83.510999999999996</v>
      </c>
    </row>
    <row r="146" spans="1:13" ht="15" customHeight="1" x14ac:dyDescent="0.2">
      <c r="A146" s="89" t="s">
        <v>249</v>
      </c>
      <c r="B146" s="81" t="s">
        <v>267</v>
      </c>
      <c r="C146" s="91">
        <v>281.726</v>
      </c>
      <c r="D146" s="91">
        <v>286.65800000000002</v>
      </c>
      <c r="E146" s="91">
        <v>231.06399999999999</v>
      </c>
      <c r="F146" s="91">
        <v>188.52699999999999</v>
      </c>
      <c r="G146" s="91">
        <v>195.97800000000001</v>
      </c>
      <c r="H146" s="91">
        <v>141.02000000000001</v>
      </c>
      <c r="I146" s="91">
        <v>63.548000000000002</v>
      </c>
      <c r="J146" s="91">
        <v>158.88499999999999</v>
      </c>
      <c r="K146" s="91">
        <v>134.02099999999999</v>
      </c>
      <c r="L146" s="91">
        <v>129.88900000000001</v>
      </c>
      <c r="M146" s="91">
        <v>95.744</v>
      </c>
    </row>
    <row r="147" spans="1:13" ht="15" customHeight="1" x14ac:dyDescent="0.2">
      <c r="A147" s="89" t="s">
        <v>249</v>
      </c>
      <c r="B147" s="81" t="s">
        <v>268</v>
      </c>
      <c r="C147" s="91">
        <v>306.161</v>
      </c>
      <c r="D147" s="91">
        <v>231.376</v>
      </c>
      <c r="E147" s="91">
        <v>272.14299999999997</v>
      </c>
      <c r="F147" s="91">
        <v>213.97</v>
      </c>
      <c r="G147" s="91">
        <v>158.077</v>
      </c>
      <c r="H147" s="91">
        <v>181.239</v>
      </c>
      <c r="I147" s="91">
        <v>83.622</v>
      </c>
      <c r="J147" s="91">
        <v>105.715</v>
      </c>
      <c r="K147" s="91">
        <v>90.513000000000005</v>
      </c>
      <c r="L147" s="91">
        <v>137.41900000000001</v>
      </c>
      <c r="M147" s="91">
        <v>80.432000000000002</v>
      </c>
    </row>
    <row r="148" spans="1:13" ht="15" customHeight="1" x14ac:dyDescent="0.2">
      <c r="A148" s="144" t="s">
        <v>249</v>
      </c>
      <c r="B148" s="82" t="s">
        <v>269</v>
      </c>
      <c r="C148" s="134">
        <v>410.07499999999999</v>
      </c>
      <c r="D148" s="134">
        <v>352.24900000000002</v>
      </c>
      <c r="E148" s="134">
        <v>298.709</v>
      </c>
      <c r="F148" s="134">
        <v>236.58199999999999</v>
      </c>
      <c r="G148" s="134">
        <v>216.49199999999999</v>
      </c>
      <c r="H148" s="134">
        <v>172.584</v>
      </c>
      <c r="I148" s="134">
        <v>171.83199999999999</v>
      </c>
      <c r="J148" s="134">
        <v>160.46</v>
      </c>
      <c r="K148" s="134">
        <v>136.22900000000001</v>
      </c>
      <c r="L148" s="134">
        <v>136.589</v>
      </c>
      <c r="M148" s="134">
        <v>133.66900000000001</v>
      </c>
    </row>
    <row r="149" spans="1:13" ht="15" customHeight="1" x14ac:dyDescent="0.2">
      <c r="A149" s="89" t="s">
        <v>270</v>
      </c>
      <c r="B149" s="83" t="s">
        <v>271</v>
      </c>
      <c r="C149" s="92">
        <v>554.678</v>
      </c>
      <c r="D149" s="92">
        <v>448.44099999999997</v>
      </c>
      <c r="E149" s="92">
        <v>323.94299999999998</v>
      </c>
      <c r="F149" s="92">
        <v>356.94400000000002</v>
      </c>
      <c r="G149" s="92">
        <v>281.197</v>
      </c>
      <c r="H149" s="92">
        <v>192</v>
      </c>
      <c r="I149" s="92">
        <v>122.366</v>
      </c>
      <c r="J149" s="92">
        <v>88</v>
      </c>
      <c r="K149" s="92" t="s">
        <v>91</v>
      </c>
      <c r="L149" s="92">
        <v>61.238999999999997</v>
      </c>
      <c r="M149" s="92">
        <v>65.662999999999997</v>
      </c>
    </row>
    <row r="150" spans="1:13" ht="15" customHeight="1" x14ac:dyDescent="0.2">
      <c r="A150" s="89" t="s">
        <v>270</v>
      </c>
      <c r="B150" s="81" t="s">
        <v>337</v>
      </c>
      <c r="C150" s="91">
        <v>376.45</v>
      </c>
      <c r="D150" s="91">
        <v>385.49</v>
      </c>
      <c r="E150" s="91">
        <v>446.774</v>
      </c>
      <c r="F150" s="91">
        <v>391.62</v>
      </c>
      <c r="G150" s="91">
        <v>420.93700000000001</v>
      </c>
      <c r="H150" s="91">
        <v>452.428</v>
      </c>
      <c r="I150" s="91" t="s">
        <v>272</v>
      </c>
      <c r="J150" s="91" t="s">
        <v>272</v>
      </c>
      <c r="K150" s="91" t="s">
        <v>272</v>
      </c>
      <c r="L150" s="91" t="s">
        <v>272</v>
      </c>
      <c r="M150" s="91" t="s">
        <v>272</v>
      </c>
    </row>
    <row r="151" spans="1:13" ht="15" customHeight="1" x14ac:dyDescent="0.2">
      <c r="A151" s="89" t="s">
        <v>270</v>
      </c>
      <c r="B151" s="81" t="s">
        <v>338</v>
      </c>
      <c r="C151" s="91" t="s">
        <v>272</v>
      </c>
      <c r="D151" s="91" t="s">
        <v>272</v>
      </c>
      <c r="E151" s="91" t="s">
        <v>272</v>
      </c>
      <c r="F151" s="91" t="s">
        <v>272</v>
      </c>
      <c r="G151" s="91" t="s">
        <v>272</v>
      </c>
      <c r="H151" s="91" t="s">
        <v>272</v>
      </c>
      <c r="I151" s="91">
        <v>328.09</v>
      </c>
      <c r="J151" s="91">
        <v>336.53399999999999</v>
      </c>
      <c r="K151" s="91">
        <v>239.929</v>
      </c>
      <c r="L151" s="91">
        <v>289.27600000000001</v>
      </c>
      <c r="M151" s="91">
        <v>193.501</v>
      </c>
    </row>
    <row r="152" spans="1:13" ht="15" customHeight="1" x14ac:dyDescent="0.2">
      <c r="A152" s="89" t="s">
        <v>270</v>
      </c>
      <c r="B152" s="81" t="s">
        <v>273</v>
      </c>
      <c r="C152" s="91">
        <v>769.16</v>
      </c>
      <c r="D152" s="91">
        <v>817.41200000000003</v>
      </c>
      <c r="E152" s="91">
        <v>689.20600000000002</v>
      </c>
      <c r="F152" s="91">
        <v>521.18600000000004</v>
      </c>
      <c r="G152" s="91">
        <v>452.911</v>
      </c>
      <c r="H152" s="91">
        <v>389.65199999999999</v>
      </c>
      <c r="I152" s="91">
        <v>326.49</v>
      </c>
      <c r="J152" s="91">
        <v>215.17699999999999</v>
      </c>
      <c r="K152" s="91">
        <v>219.602</v>
      </c>
      <c r="L152" s="91">
        <v>229.80500000000001</v>
      </c>
      <c r="M152" s="91">
        <v>195.71</v>
      </c>
    </row>
    <row r="153" spans="1:13" ht="15" customHeight="1" x14ac:dyDescent="0.2">
      <c r="A153" s="89" t="s">
        <v>270</v>
      </c>
      <c r="B153" s="81" t="s">
        <v>274</v>
      </c>
      <c r="C153" s="91">
        <v>431.96600000000001</v>
      </c>
      <c r="D153" s="91">
        <v>363.661</v>
      </c>
      <c r="E153" s="91">
        <v>310.97899999999998</v>
      </c>
      <c r="F153" s="91">
        <v>293.03199999999998</v>
      </c>
      <c r="G153" s="91">
        <v>220.976</v>
      </c>
      <c r="H153" s="91">
        <v>159.965</v>
      </c>
      <c r="I153" s="91">
        <v>196.06</v>
      </c>
      <c r="J153" s="91">
        <v>161.74100000000001</v>
      </c>
      <c r="K153" s="91">
        <v>114.988</v>
      </c>
      <c r="L153" s="91">
        <v>94.722999999999999</v>
      </c>
      <c r="M153" s="91">
        <v>136.11199999999999</v>
      </c>
    </row>
    <row r="154" spans="1:13" ht="15" customHeight="1" x14ac:dyDescent="0.2">
      <c r="A154" s="89" t="s">
        <v>270</v>
      </c>
      <c r="B154" s="81" t="s">
        <v>275</v>
      </c>
      <c r="C154" s="91">
        <v>370.49200000000002</v>
      </c>
      <c r="D154" s="91">
        <v>325.43799999999999</v>
      </c>
      <c r="E154" s="91">
        <v>294.72399999999999</v>
      </c>
      <c r="F154" s="91">
        <v>267.99</v>
      </c>
      <c r="G154" s="91">
        <v>220.673</v>
      </c>
      <c r="H154" s="91">
        <v>248.52099999999999</v>
      </c>
      <c r="I154" s="91">
        <v>240.131</v>
      </c>
      <c r="J154" s="91">
        <v>167.10900000000001</v>
      </c>
      <c r="K154" s="91">
        <v>86.448999999999998</v>
      </c>
      <c r="L154" s="91">
        <v>129.59899999999999</v>
      </c>
      <c r="M154" s="91">
        <v>142.953</v>
      </c>
    </row>
    <row r="155" spans="1:13" ht="15" customHeight="1" x14ac:dyDescent="0.2">
      <c r="A155" s="89" t="s">
        <v>270</v>
      </c>
      <c r="B155" s="81" t="s">
        <v>339</v>
      </c>
      <c r="C155" s="91">
        <v>299.85599999999999</v>
      </c>
      <c r="D155" s="91">
        <v>268.23</v>
      </c>
      <c r="E155" s="91">
        <v>200.16399999999999</v>
      </c>
      <c r="F155" s="91">
        <v>183.93799999999999</v>
      </c>
      <c r="G155" s="91">
        <v>270.94799999999998</v>
      </c>
      <c r="H155" s="91">
        <v>300.48</v>
      </c>
      <c r="I155" s="91" t="s">
        <v>272</v>
      </c>
      <c r="J155" s="91" t="s">
        <v>272</v>
      </c>
      <c r="K155" s="91" t="s">
        <v>272</v>
      </c>
      <c r="L155" s="91" t="s">
        <v>272</v>
      </c>
      <c r="M155" s="91" t="s">
        <v>272</v>
      </c>
    </row>
    <row r="156" spans="1:13" ht="15" customHeight="1" x14ac:dyDescent="0.2">
      <c r="A156" s="89" t="s">
        <v>270</v>
      </c>
      <c r="B156" s="81" t="s">
        <v>339</v>
      </c>
      <c r="C156" s="91" t="s">
        <v>272</v>
      </c>
      <c r="D156" s="91" t="s">
        <v>272</v>
      </c>
      <c r="E156" s="91" t="s">
        <v>272</v>
      </c>
      <c r="F156" s="91" t="s">
        <v>272</v>
      </c>
      <c r="G156" s="91" t="s">
        <v>272</v>
      </c>
      <c r="H156" s="91" t="s">
        <v>272</v>
      </c>
      <c r="I156" s="91">
        <v>235.77699999999999</v>
      </c>
      <c r="J156" s="91">
        <v>226.68100000000001</v>
      </c>
      <c r="K156" s="91">
        <v>124.777</v>
      </c>
      <c r="L156" s="91">
        <v>178.76499999999999</v>
      </c>
      <c r="M156" s="91">
        <v>129.00800000000001</v>
      </c>
    </row>
    <row r="157" spans="1:13" ht="15" customHeight="1" x14ac:dyDescent="0.2">
      <c r="A157" s="89" t="s">
        <v>270</v>
      </c>
      <c r="B157" s="81" t="s">
        <v>276</v>
      </c>
      <c r="C157" s="91">
        <v>387.66300000000001</v>
      </c>
      <c r="D157" s="91">
        <v>374.95100000000002</v>
      </c>
      <c r="E157" s="91">
        <v>289.84300000000002</v>
      </c>
      <c r="F157" s="91">
        <v>303.25</v>
      </c>
      <c r="G157" s="91">
        <v>277.03399999999999</v>
      </c>
      <c r="H157" s="91">
        <v>73.796999999999997</v>
      </c>
      <c r="I157" s="91">
        <v>67.697000000000003</v>
      </c>
      <c r="J157" s="91">
        <v>65.927000000000007</v>
      </c>
      <c r="K157" s="91">
        <v>78.506</v>
      </c>
      <c r="L157" s="91">
        <v>89.015000000000001</v>
      </c>
      <c r="M157" s="91">
        <v>81.313000000000002</v>
      </c>
    </row>
    <row r="158" spans="1:13" ht="15" customHeight="1" x14ac:dyDescent="0.2">
      <c r="A158" s="89" t="s">
        <v>270</v>
      </c>
      <c r="B158" s="81" t="s">
        <v>277</v>
      </c>
      <c r="C158" s="91" t="s">
        <v>91</v>
      </c>
      <c r="D158" s="91" t="s">
        <v>91</v>
      </c>
      <c r="E158" s="91" t="s">
        <v>91</v>
      </c>
      <c r="F158" s="91" t="s">
        <v>91</v>
      </c>
      <c r="G158" s="91" t="s">
        <v>91</v>
      </c>
      <c r="H158" s="91" t="s">
        <v>91</v>
      </c>
      <c r="I158" s="91" t="s">
        <v>91</v>
      </c>
      <c r="J158" s="91" t="s">
        <v>91</v>
      </c>
      <c r="K158" s="91" t="s">
        <v>91</v>
      </c>
      <c r="L158" s="91" t="s">
        <v>91</v>
      </c>
      <c r="M158" s="91" t="s">
        <v>91</v>
      </c>
    </row>
    <row r="159" spans="1:13" ht="15" customHeight="1" x14ac:dyDescent="0.2">
      <c r="A159" s="89" t="s">
        <v>270</v>
      </c>
      <c r="B159" s="81" t="s">
        <v>278</v>
      </c>
      <c r="C159" s="91">
        <v>538.98099999999999</v>
      </c>
      <c r="D159" s="91">
        <v>484.12799999999999</v>
      </c>
      <c r="E159" s="91">
        <v>325.02699999999999</v>
      </c>
      <c r="F159" s="91">
        <v>412.74099999999999</v>
      </c>
      <c r="G159" s="91">
        <v>242.38800000000001</v>
      </c>
      <c r="H159" s="91">
        <v>218.25299999999999</v>
      </c>
      <c r="I159" s="91">
        <v>146.39099999999999</v>
      </c>
      <c r="J159" s="91">
        <v>161.66800000000001</v>
      </c>
      <c r="K159" s="91">
        <v>83.736000000000004</v>
      </c>
      <c r="L159" s="91">
        <v>123.477</v>
      </c>
      <c r="M159" s="91">
        <v>107.349</v>
      </c>
    </row>
    <row r="160" spans="1:13" ht="15" customHeight="1" x14ac:dyDescent="0.2">
      <c r="A160" s="89" t="s">
        <v>270</v>
      </c>
      <c r="B160" s="81" t="s">
        <v>279</v>
      </c>
      <c r="C160" s="91">
        <v>513.86199999999997</v>
      </c>
      <c r="D160" s="91">
        <v>521.05799999999999</v>
      </c>
      <c r="E160" s="91">
        <v>440.12200000000001</v>
      </c>
      <c r="F160" s="91">
        <v>302.38299999999998</v>
      </c>
      <c r="G160" s="91">
        <v>345.673</v>
      </c>
      <c r="H160" s="91">
        <v>301.99700000000001</v>
      </c>
      <c r="I160" s="91">
        <v>337.51400000000001</v>
      </c>
      <c r="J160" s="91">
        <v>223.18700000000001</v>
      </c>
      <c r="K160" s="91">
        <v>249.166</v>
      </c>
      <c r="L160" s="91">
        <v>138.149</v>
      </c>
      <c r="M160" s="91">
        <v>207.89500000000001</v>
      </c>
    </row>
    <row r="161" spans="1:13" ht="15" customHeight="1" x14ac:dyDescent="0.2">
      <c r="A161" s="89" t="s">
        <v>270</v>
      </c>
      <c r="B161" s="81" t="s">
        <v>340</v>
      </c>
      <c r="C161" s="91">
        <v>331.10199999999998</v>
      </c>
      <c r="D161" s="91">
        <v>427.55900000000003</v>
      </c>
      <c r="E161" s="91">
        <v>408.92599999999999</v>
      </c>
      <c r="F161" s="91">
        <v>411.73099999999999</v>
      </c>
      <c r="G161" s="91">
        <v>372.137</v>
      </c>
      <c r="H161" s="91">
        <v>351.01100000000002</v>
      </c>
      <c r="I161" s="91" t="s">
        <v>272</v>
      </c>
      <c r="J161" s="91" t="s">
        <v>272</v>
      </c>
      <c r="K161" s="91" t="s">
        <v>272</v>
      </c>
      <c r="L161" s="91" t="s">
        <v>272</v>
      </c>
      <c r="M161" s="91" t="s">
        <v>272</v>
      </c>
    </row>
    <row r="162" spans="1:13" ht="15" customHeight="1" x14ac:dyDescent="0.2">
      <c r="A162" s="89" t="s">
        <v>270</v>
      </c>
      <c r="B162" s="81" t="s">
        <v>280</v>
      </c>
      <c r="C162" s="91">
        <v>503.46899999999999</v>
      </c>
      <c r="D162" s="91">
        <v>440.39400000000001</v>
      </c>
      <c r="E162" s="91">
        <v>361.46800000000002</v>
      </c>
      <c r="F162" s="91">
        <v>329.947</v>
      </c>
      <c r="G162" s="91">
        <v>267.57600000000002</v>
      </c>
      <c r="H162" s="91">
        <v>247.49600000000001</v>
      </c>
      <c r="I162" s="91">
        <v>120.86499999999999</v>
      </c>
      <c r="J162" s="91">
        <v>93.412999999999997</v>
      </c>
      <c r="K162" s="91">
        <v>76.516000000000005</v>
      </c>
      <c r="L162" s="91">
        <v>88.691999999999993</v>
      </c>
      <c r="M162" s="91">
        <v>94.238</v>
      </c>
    </row>
    <row r="163" spans="1:13" ht="15" customHeight="1" x14ac:dyDescent="0.2">
      <c r="A163" s="89" t="s">
        <v>270</v>
      </c>
      <c r="B163" s="81" t="s">
        <v>281</v>
      </c>
      <c r="C163" s="91">
        <v>560.00800000000004</v>
      </c>
      <c r="D163" s="91">
        <v>519.63800000000003</v>
      </c>
      <c r="E163" s="91">
        <v>298.91300000000001</v>
      </c>
      <c r="F163" s="91">
        <v>303.404</v>
      </c>
      <c r="G163" s="91">
        <v>209.5</v>
      </c>
      <c r="H163" s="91">
        <v>134.97300000000001</v>
      </c>
      <c r="I163" s="91">
        <v>138.03</v>
      </c>
      <c r="J163" s="91">
        <v>105.761</v>
      </c>
      <c r="K163" s="91">
        <v>70.447999999999993</v>
      </c>
      <c r="L163" s="91">
        <v>77.912999999999997</v>
      </c>
      <c r="M163" s="91">
        <v>49.503</v>
      </c>
    </row>
    <row r="164" spans="1:13" ht="15" customHeight="1" x14ac:dyDescent="0.2">
      <c r="A164" s="89" t="s">
        <v>270</v>
      </c>
      <c r="B164" s="81" t="s">
        <v>282</v>
      </c>
      <c r="C164" s="91">
        <v>693.04</v>
      </c>
      <c r="D164" s="91">
        <v>699.16399999999999</v>
      </c>
      <c r="E164" s="91">
        <v>835.74599999999998</v>
      </c>
      <c r="F164" s="91">
        <v>646.47799999999995</v>
      </c>
      <c r="G164" s="91">
        <v>627.51800000000003</v>
      </c>
      <c r="H164" s="91">
        <v>401.25299999999999</v>
      </c>
      <c r="I164" s="91">
        <v>223.66800000000001</v>
      </c>
      <c r="J164" s="91">
        <v>137.59</v>
      </c>
      <c r="K164" s="91">
        <v>152.607</v>
      </c>
      <c r="L164" s="91">
        <v>134.517</v>
      </c>
      <c r="M164" s="91">
        <v>78.644999999999996</v>
      </c>
    </row>
    <row r="165" spans="1:13" ht="15" customHeight="1" x14ac:dyDescent="0.2">
      <c r="A165" s="89" t="s">
        <v>270</v>
      </c>
      <c r="B165" s="89" t="s">
        <v>283</v>
      </c>
      <c r="C165" s="91">
        <v>430.09500000000003</v>
      </c>
      <c r="D165" s="91">
        <v>612.85500000000002</v>
      </c>
      <c r="E165" s="91">
        <v>463.32100000000003</v>
      </c>
      <c r="F165" s="91">
        <v>438.24099999999999</v>
      </c>
      <c r="G165" s="91">
        <v>392.68700000000001</v>
      </c>
      <c r="H165" s="91">
        <v>356.98399999999998</v>
      </c>
      <c r="I165" s="91">
        <v>363.01400000000001</v>
      </c>
      <c r="J165" s="91">
        <v>207.125</v>
      </c>
      <c r="K165" s="91">
        <v>173.935</v>
      </c>
      <c r="L165" s="91">
        <v>155.09899999999999</v>
      </c>
      <c r="M165" s="91">
        <v>271.71300000000002</v>
      </c>
    </row>
    <row r="166" spans="1:13" ht="15" customHeight="1" x14ac:dyDescent="0.2">
      <c r="A166" s="89" t="s">
        <v>270</v>
      </c>
      <c r="B166" s="89" t="s">
        <v>284</v>
      </c>
      <c r="C166" s="91">
        <v>358.887</v>
      </c>
      <c r="D166" s="91">
        <v>355.10300000000001</v>
      </c>
      <c r="E166" s="91">
        <v>406.71499999999997</v>
      </c>
      <c r="F166" s="91">
        <v>406.745</v>
      </c>
      <c r="G166" s="91">
        <v>331.63799999999998</v>
      </c>
      <c r="H166" s="91">
        <v>269.46100000000001</v>
      </c>
      <c r="I166" s="91">
        <v>159.738</v>
      </c>
      <c r="J166" s="91">
        <v>101.678</v>
      </c>
      <c r="K166" s="91">
        <v>92.25</v>
      </c>
      <c r="L166" s="91">
        <v>67.153000000000006</v>
      </c>
      <c r="M166" s="91">
        <v>105.339</v>
      </c>
    </row>
    <row r="167" spans="1:13" ht="15" customHeight="1" x14ac:dyDescent="0.2">
      <c r="A167" s="144" t="s">
        <v>270</v>
      </c>
      <c r="B167" s="87" t="s">
        <v>285</v>
      </c>
      <c r="C167" s="134">
        <v>458.13499999999999</v>
      </c>
      <c r="D167" s="134">
        <v>437.709</v>
      </c>
      <c r="E167" s="134">
        <v>378.69299999999998</v>
      </c>
      <c r="F167" s="134">
        <v>346.60500000000002</v>
      </c>
      <c r="G167" s="134">
        <v>303.62799999999999</v>
      </c>
      <c r="H167" s="134">
        <v>247.12</v>
      </c>
      <c r="I167" s="134">
        <v>201.078</v>
      </c>
      <c r="J167" s="134">
        <v>155.79900000000001</v>
      </c>
      <c r="K167" s="134">
        <v>121.086</v>
      </c>
      <c r="L167" s="134">
        <v>128.81100000000001</v>
      </c>
      <c r="M167" s="134">
        <v>127.27200000000001</v>
      </c>
    </row>
    <row r="168" spans="1:13" ht="15" customHeight="1" x14ac:dyDescent="0.2">
      <c r="A168" s="89" t="s">
        <v>286</v>
      </c>
      <c r="B168" s="88" t="s">
        <v>287</v>
      </c>
      <c r="C168" s="92">
        <v>580.11</v>
      </c>
      <c r="D168" s="92">
        <v>249.864</v>
      </c>
      <c r="E168" s="92">
        <v>437.14299999999997</v>
      </c>
      <c r="F168" s="92">
        <v>315.37</v>
      </c>
      <c r="G168" s="92">
        <v>419.63900000000001</v>
      </c>
      <c r="H168" s="92">
        <v>252.58600000000001</v>
      </c>
      <c r="I168" s="92">
        <v>233.958</v>
      </c>
      <c r="J168" s="92">
        <v>252.20500000000001</v>
      </c>
      <c r="K168" s="92">
        <v>175.726</v>
      </c>
      <c r="L168" s="92">
        <v>177.45400000000001</v>
      </c>
      <c r="M168" s="92">
        <v>173.61</v>
      </c>
    </row>
    <row r="169" spans="1:13" ht="15" customHeight="1" x14ac:dyDescent="0.2">
      <c r="A169" s="89" t="s">
        <v>286</v>
      </c>
      <c r="B169" s="89" t="s">
        <v>288</v>
      </c>
      <c r="C169" s="91">
        <v>271.697</v>
      </c>
      <c r="D169" s="91">
        <v>160.98400000000001</v>
      </c>
      <c r="E169" s="91">
        <v>322.05500000000001</v>
      </c>
      <c r="F169" s="91">
        <v>195.346</v>
      </c>
      <c r="G169" s="91">
        <v>220.369</v>
      </c>
      <c r="H169" s="91">
        <v>112.093</v>
      </c>
      <c r="I169" s="91">
        <v>186.791</v>
      </c>
      <c r="J169" s="91">
        <v>114.223</v>
      </c>
      <c r="K169" s="91">
        <v>127.44499999999999</v>
      </c>
      <c r="L169" s="91">
        <v>136.78299999999999</v>
      </c>
      <c r="M169" s="91">
        <v>121.733</v>
      </c>
    </row>
    <row r="170" spans="1:13" ht="15" customHeight="1" x14ac:dyDescent="0.2">
      <c r="A170" s="89" t="s">
        <v>286</v>
      </c>
      <c r="B170" s="89" t="s">
        <v>289</v>
      </c>
      <c r="C170" s="91">
        <v>319.06</v>
      </c>
      <c r="D170" s="91">
        <v>283.86200000000002</v>
      </c>
      <c r="E170" s="91">
        <v>385.84100000000001</v>
      </c>
      <c r="F170" s="91">
        <v>338.15899999999999</v>
      </c>
      <c r="G170" s="91">
        <v>390.983</v>
      </c>
      <c r="H170" s="91">
        <v>276.57499999999999</v>
      </c>
      <c r="I170" s="91">
        <v>118.059</v>
      </c>
      <c r="J170" s="91">
        <v>123.496</v>
      </c>
      <c r="K170" s="91">
        <v>93.028000000000006</v>
      </c>
      <c r="L170" s="91">
        <v>59.055</v>
      </c>
      <c r="M170" s="91">
        <v>119.602</v>
      </c>
    </row>
    <row r="171" spans="1:13" ht="15" customHeight="1" x14ac:dyDescent="0.2">
      <c r="A171" s="89" t="s">
        <v>286</v>
      </c>
      <c r="B171" s="89" t="s">
        <v>290</v>
      </c>
      <c r="C171" s="91">
        <v>472.06799999999998</v>
      </c>
      <c r="D171" s="91">
        <v>449.04500000000002</v>
      </c>
      <c r="E171" s="91">
        <v>371.07600000000002</v>
      </c>
      <c r="F171" s="91">
        <v>338.505</v>
      </c>
      <c r="G171" s="91">
        <v>203.59299999999999</v>
      </c>
      <c r="H171" s="91">
        <v>314.04399999999998</v>
      </c>
      <c r="I171" s="91">
        <v>278.23</v>
      </c>
      <c r="J171" s="91">
        <v>82.695999999999998</v>
      </c>
      <c r="K171" s="91">
        <v>82.894999999999996</v>
      </c>
      <c r="L171" s="91">
        <v>108.07299999999999</v>
      </c>
      <c r="M171" s="91">
        <v>92.007999999999996</v>
      </c>
    </row>
    <row r="172" spans="1:13" ht="15" customHeight="1" x14ac:dyDescent="0.2">
      <c r="A172" s="89" t="s">
        <v>286</v>
      </c>
      <c r="B172" s="89" t="s">
        <v>291</v>
      </c>
      <c r="C172" s="91">
        <v>699.54300000000001</v>
      </c>
      <c r="D172" s="91">
        <v>388.42</v>
      </c>
      <c r="E172" s="91">
        <v>318.67500000000001</v>
      </c>
      <c r="F172" s="91">
        <v>204.994</v>
      </c>
      <c r="G172" s="91">
        <v>283.036</v>
      </c>
      <c r="H172" s="91">
        <v>240.012</v>
      </c>
      <c r="I172" s="91">
        <v>236.20500000000001</v>
      </c>
      <c r="J172" s="91">
        <v>151.67699999999999</v>
      </c>
      <c r="K172" s="91">
        <v>192.97499999999999</v>
      </c>
      <c r="L172" s="91">
        <v>193.13</v>
      </c>
      <c r="M172" s="91">
        <v>114.53100000000001</v>
      </c>
    </row>
    <row r="173" spans="1:13" ht="15" customHeight="1" x14ac:dyDescent="0.2">
      <c r="A173" s="89" t="s">
        <v>286</v>
      </c>
      <c r="B173" s="89" t="s">
        <v>292</v>
      </c>
      <c r="C173" s="91">
        <v>694.50199999999995</v>
      </c>
      <c r="D173" s="91">
        <v>312.69099999999997</v>
      </c>
      <c r="E173" s="91" t="s">
        <v>91</v>
      </c>
      <c r="F173" s="91">
        <v>178.36199999999999</v>
      </c>
      <c r="G173" s="91">
        <v>383.67099999999999</v>
      </c>
      <c r="H173" s="91">
        <v>192.34899999999999</v>
      </c>
      <c r="I173" s="91">
        <v>194.709</v>
      </c>
      <c r="J173" s="91" t="s">
        <v>91</v>
      </c>
      <c r="K173" s="91" t="s">
        <v>91</v>
      </c>
      <c r="L173" s="91" t="s">
        <v>91</v>
      </c>
      <c r="M173" s="91" t="s">
        <v>91</v>
      </c>
    </row>
    <row r="174" spans="1:13" ht="15" customHeight="1" x14ac:dyDescent="0.2">
      <c r="A174" s="89" t="s">
        <v>286</v>
      </c>
      <c r="B174" s="89" t="s">
        <v>293</v>
      </c>
      <c r="C174" s="91">
        <v>678.62199999999996</v>
      </c>
      <c r="D174" s="91">
        <v>420.327</v>
      </c>
      <c r="E174" s="91">
        <v>283.54700000000003</v>
      </c>
      <c r="F174" s="91">
        <v>324.59100000000001</v>
      </c>
      <c r="G174" s="91">
        <v>287.96800000000002</v>
      </c>
      <c r="H174" s="91">
        <v>121.04300000000001</v>
      </c>
      <c r="I174" s="91">
        <v>158.50399999999999</v>
      </c>
      <c r="J174" s="91">
        <v>241.28399999999999</v>
      </c>
      <c r="K174" s="91">
        <v>107.89400000000001</v>
      </c>
      <c r="L174" s="91">
        <v>262.89400000000001</v>
      </c>
      <c r="M174" s="91">
        <v>253.52099999999999</v>
      </c>
    </row>
    <row r="175" spans="1:13" ht="15" customHeight="1" x14ac:dyDescent="0.2">
      <c r="A175" s="89" t="s">
        <v>286</v>
      </c>
      <c r="B175" s="89" t="s">
        <v>294</v>
      </c>
      <c r="C175" s="91">
        <v>780.73500000000001</v>
      </c>
      <c r="D175" s="91">
        <v>567.71799999999996</v>
      </c>
      <c r="E175" s="91">
        <v>381.89499999999998</v>
      </c>
      <c r="F175" s="91">
        <v>406.84899999999999</v>
      </c>
      <c r="G175" s="91">
        <v>315.39600000000002</v>
      </c>
      <c r="H175" s="91">
        <v>294.08199999999999</v>
      </c>
      <c r="I175" s="91">
        <v>269.49299999999999</v>
      </c>
      <c r="J175" s="91">
        <v>165.577</v>
      </c>
      <c r="K175" s="91">
        <v>214.20599999999999</v>
      </c>
      <c r="L175" s="91">
        <v>195.47300000000001</v>
      </c>
      <c r="M175" s="91">
        <v>188.703</v>
      </c>
    </row>
    <row r="176" spans="1:13" ht="15" customHeight="1" x14ac:dyDescent="0.2">
      <c r="A176" s="89" t="s">
        <v>286</v>
      </c>
      <c r="B176" s="89" t="s">
        <v>295</v>
      </c>
      <c r="C176" s="91">
        <v>494.90600000000001</v>
      </c>
      <c r="D176" s="91">
        <v>404.625</v>
      </c>
      <c r="E176" s="91">
        <v>257.47899999999998</v>
      </c>
      <c r="F176" s="91">
        <v>205.62700000000001</v>
      </c>
      <c r="G176" s="91">
        <v>238.577</v>
      </c>
      <c r="H176" s="91">
        <v>206.791</v>
      </c>
      <c r="I176" s="91">
        <v>241.726</v>
      </c>
      <c r="J176" s="91">
        <v>177.482</v>
      </c>
      <c r="K176" s="91">
        <v>136.66399999999999</v>
      </c>
      <c r="L176" s="91">
        <v>174.261</v>
      </c>
      <c r="M176" s="91">
        <v>226.21</v>
      </c>
    </row>
    <row r="177" spans="1:13" ht="15" customHeight="1" x14ac:dyDescent="0.2">
      <c r="A177" s="89" t="s">
        <v>286</v>
      </c>
      <c r="B177" s="89" t="s">
        <v>296</v>
      </c>
      <c r="C177" s="91">
        <v>567.07600000000002</v>
      </c>
      <c r="D177" s="91">
        <v>417.32299999999998</v>
      </c>
      <c r="E177" s="91">
        <v>281.54599999999999</v>
      </c>
      <c r="F177" s="91">
        <v>163.43799999999999</v>
      </c>
      <c r="G177" s="91">
        <v>197.411</v>
      </c>
      <c r="H177" s="91">
        <v>219.35900000000001</v>
      </c>
      <c r="I177" s="91">
        <v>282.71199999999999</v>
      </c>
      <c r="J177" s="91">
        <v>202.124</v>
      </c>
      <c r="K177" s="91">
        <v>173.07900000000001</v>
      </c>
      <c r="L177" s="91">
        <v>221.66499999999999</v>
      </c>
      <c r="M177" s="91">
        <v>208.92</v>
      </c>
    </row>
    <row r="178" spans="1:13" ht="15" customHeight="1" x14ac:dyDescent="0.2">
      <c r="A178" s="89" t="s">
        <v>286</v>
      </c>
      <c r="B178" s="89" t="s">
        <v>297</v>
      </c>
      <c r="C178" s="91">
        <v>548.74099999999999</v>
      </c>
      <c r="D178" s="91">
        <v>450.66800000000001</v>
      </c>
      <c r="E178" s="91">
        <v>486.517</v>
      </c>
      <c r="F178" s="91">
        <v>359.44400000000002</v>
      </c>
      <c r="G178" s="91">
        <v>238.505</v>
      </c>
      <c r="H178" s="91">
        <v>248.30500000000001</v>
      </c>
      <c r="I178" s="91">
        <v>399.44600000000003</v>
      </c>
      <c r="J178" s="91" t="s">
        <v>91</v>
      </c>
      <c r="K178" s="91">
        <v>403.93200000000002</v>
      </c>
      <c r="L178" s="91">
        <v>187.73099999999999</v>
      </c>
      <c r="M178" s="91">
        <v>197.70500000000001</v>
      </c>
    </row>
    <row r="179" spans="1:13" ht="15" customHeight="1" x14ac:dyDescent="0.2">
      <c r="A179" s="89" t="s">
        <v>286</v>
      </c>
      <c r="B179" s="89" t="s">
        <v>298</v>
      </c>
      <c r="C179" s="91">
        <v>327.55599999999998</v>
      </c>
      <c r="D179" s="91">
        <v>275.488</v>
      </c>
      <c r="E179" s="91">
        <v>378.35</v>
      </c>
      <c r="F179" s="91" t="s">
        <v>91</v>
      </c>
      <c r="G179" s="91">
        <v>214.24100000000001</v>
      </c>
      <c r="H179" s="91" t="s">
        <v>91</v>
      </c>
      <c r="I179" s="91" t="s">
        <v>91</v>
      </c>
      <c r="J179" s="91" t="s">
        <v>91</v>
      </c>
      <c r="K179" s="91" t="s">
        <v>91</v>
      </c>
      <c r="L179" s="91">
        <v>182.839</v>
      </c>
      <c r="M179" s="91">
        <v>272</v>
      </c>
    </row>
    <row r="180" spans="1:13" ht="15" customHeight="1" x14ac:dyDescent="0.2">
      <c r="A180" s="89" t="s">
        <v>286</v>
      </c>
      <c r="B180" s="89" t="s">
        <v>299</v>
      </c>
      <c r="C180" s="91">
        <v>241.548</v>
      </c>
      <c r="D180" s="91">
        <v>176.941</v>
      </c>
      <c r="E180" s="91">
        <v>144.65299999999999</v>
      </c>
      <c r="F180" s="91">
        <v>184.93</v>
      </c>
      <c r="G180" s="91">
        <v>225.52</v>
      </c>
      <c r="H180" s="91">
        <v>125.645</v>
      </c>
      <c r="I180" s="91" t="s">
        <v>91</v>
      </c>
      <c r="J180" s="91" t="s">
        <v>91</v>
      </c>
      <c r="K180" s="91" t="s">
        <v>91</v>
      </c>
      <c r="L180" s="91" t="s">
        <v>91</v>
      </c>
      <c r="M180" s="91" t="s">
        <v>91</v>
      </c>
    </row>
    <row r="181" spans="1:13" ht="15" customHeight="1" x14ac:dyDescent="0.2">
      <c r="A181" s="89" t="s">
        <v>286</v>
      </c>
      <c r="B181" s="89" t="s">
        <v>300</v>
      </c>
      <c r="C181" s="91">
        <v>381.41500000000002</v>
      </c>
      <c r="D181" s="91">
        <v>295.32299999999998</v>
      </c>
      <c r="E181" s="91">
        <v>188.37899999999999</v>
      </c>
      <c r="F181" s="91">
        <v>138.89599999999999</v>
      </c>
      <c r="G181" s="91">
        <v>130.44999999999999</v>
      </c>
      <c r="H181" s="91">
        <v>169.94399999999999</v>
      </c>
      <c r="I181" s="91">
        <v>141.001</v>
      </c>
      <c r="J181" s="91">
        <v>108.58799999999999</v>
      </c>
      <c r="K181" s="91">
        <v>153.863</v>
      </c>
      <c r="L181" s="91" t="s">
        <v>91</v>
      </c>
      <c r="M181" s="91">
        <v>183.57900000000001</v>
      </c>
    </row>
    <row r="182" spans="1:13" ht="15" customHeight="1" x14ac:dyDescent="0.2">
      <c r="A182" s="89" t="s">
        <v>286</v>
      </c>
      <c r="B182" s="89" t="s">
        <v>301</v>
      </c>
      <c r="C182" s="91">
        <v>618.47299999999996</v>
      </c>
      <c r="D182" s="91">
        <v>531.97400000000005</v>
      </c>
      <c r="E182" s="91">
        <v>411.548</v>
      </c>
      <c r="F182" s="91">
        <v>439.02100000000002</v>
      </c>
      <c r="G182" s="91">
        <v>440.73700000000002</v>
      </c>
      <c r="H182" s="91">
        <v>410.6</v>
      </c>
      <c r="I182" s="91">
        <v>145.71100000000001</v>
      </c>
      <c r="J182" s="91">
        <v>220.10499999999999</v>
      </c>
      <c r="K182" s="91">
        <v>127.68</v>
      </c>
      <c r="L182" s="91">
        <v>132.61799999999999</v>
      </c>
      <c r="M182" s="91">
        <v>117.70099999999999</v>
      </c>
    </row>
    <row r="183" spans="1:13" ht="15" customHeight="1" x14ac:dyDescent="0.2">
      <c r="A183" s="89" t="s">
        <v>286</v>
      </c>
      <c r="B183" s="89" t="s">
        <v>302</v>
      </c>
      <c r="C183" s="91">
        <v>1013.1849999999999</v>
      </c>
      <c r="D183" s="91">
        <v>306.72000000000003</v>
      </c>
      <c r="E183" s="91">
        <v>231.136</v>
      </c>
      <c r="F183" s="91">
        <v>217.36199999999999</v>
      </c>
      <c r="G183" s="91">
        <v>185.38800000000001</v>
      </c>
      <c r="H183" s="91">
        <v>330.66800000000001</v>
      </c>
      <c r="I183" s="91">
        <v>397.98899999999998</v>
      </c>
      <c r="J183" s="91">
        <v>134.91</v>
      </c>
      <c r="K183" s="91">
        <v>162.441</v>
      </c>
      <c r="L183" s="91">
        <v>214.34399999999999</v>
      </c>
      <c r="M183" s="91">
        <v>175.96799999999999</v>
      </c>
    </row>
    <row r="184" spans="1:13" ht="15" customHeight="1" x14ac:dyDescent="0.2">
      <c r="A184" s="89" t="s">
        <v>286</v>
      </c>
      <c r="B184" s="89" t="s">
        <v>303</v>
      </c>
      <c r="C184" s="91">
        <v>412.11799999999999</v>
      </c>
      <c r="D184" s="91">
        <v>178.42400000000001</v>
      </c>
      <c r="E184" s="91">
        <v>226.42699999999999</v>
      </c>
      <c r="F184" s="91">
        <v>118.729</v>
      </c>
      <c r="G184" s="91">
        <v>149.191</v>
      </c>
      <c r="H184" s="91" t="s">
        <v>91</v>
      </c>
      <c r="I184" s="91">
        <v>121.41</v>
      </c>
      <c r="J184" s="91">
        <v>123.262</v>
      </c>
      <c r="K184" s="91" t="s">
        <v>91</v>
      </c>
      <c r="L184" s="91">
        <v>134.071</v>
      </c>
      <c r="M184" s="91">
        <v>138.40899999999999</v>
      </c>
    </row>
    <row r="185" spans="1:13" ht="15" customHeight="1" x14ac:dyDescent="0.2">
      <c r="A185" s="89" t="s">
        <v>286</v>
      </c>
      <c r="B185" s="89" t="s">
        <v>341</v>
      </c>
      <c r="C185" s="91">
        <v>260.51499999999999</v>
      </c>
      <c r="D185" s="91">
        <v>240.54300000000001</v>
      </c>
      <c r="E185" s="91">
        <v>310.87599999999998</v>
      </c>
      <c r="F185" s="91">
        <v>297.762</v>
      </c>
      <c r="G185" s="91">
        <v>182.429</v>
      </c>
      <c r="H185" s="91">
        <v>167.31800000000001</v>
      </c>
      <c r="I185" s="91">
        <v>202.179</v>
      </c>
      <c r="J185" s="91">
        <v>107.123</v>
      </c>
      <c r="K185" s="91">
        <v>81.67</v>
      </c>
      <c r="L185" s="91">
        <v>132.47499999999999</v>
      </c>
      <c r="M185" s="91">
        <v>155.155</v>
      </c>
    </row>
    <row r="186" spans="1:13" ht="15" customHeight="1" x14ac:dyDescent="0.2">
      <c r="A186" s="89" t="s">
        <v>286</v>
      </c>
      <c r="B186" s="89" t="s">
        <v>304</v>
      </c>
      <c r="C186" s="91">
        <v>382.17500000000001</v>
      </c>
      <c r="D186" s="91">
        <v>221.06800000000001</v>
      </c>
      <c r="E186" s="91">
        <v>213.417</v>
      </c>
      <c r="F186" s="91">
        <v>126.208</v>
      </c>
      <c r="G186" s="91">
        <v>121.074</v>
      </c>
      <c r="H186" s="91">
        <v>166.923</v>
      </c>
      <c r="I186" s="91">
        <v>87.566999999999993</v>
      </c>
      <c r="J186" s="91">
        <v>130.72</v>
      </c>
      <c r="K186" s="91">
        <v>104.254</v>
      </c>
      <c r="L186" s="91">
        <v>165.036</v>
      </c>
      <c r="M186" s="91">
        <v>133.965</v>
      </c>
    </row>
    <row r="187" spans="1:13" ht="15" customHeight="1" x14ac:dyDescent="0.2">
      <c r="A187" s="89" t="s">
        <v>286</v>
      </c>
      <c r="B187" s="89" t="s">
        <v>305</v>
      </c>
      <c r="C187" s="91">
        <v>297.48599999999999</v>
      </c>
      <c r="D187" s="91">
        <v>320.47500000000002</v>
      </c>
      <c r="E187" s="91">
        <v>349.089</v>
      </c>
      <c r="F187" s="91">
        <v>286.41899999999998</v>
      </c>
      <c r="G187" s="91">
        <v>253.58</v>
      </c>
      <c r="H187" s="91">
        <v>238.39</v>
      </c>
      <c r="I187" s="91">
        <v>211.34899999999999</v>
      </c>
      <c r="J187" s="91">
        <v>143.23099999999999</v>
      </c>
      <c r="K187" s="91" t="s">
        <v>91</v>
      </c>
      <c r="L187" s="91" t="s">
        <v>91</v>
      </c>
      <c r="M187" s="91" t="s">
        <v>91</v>
      </c>
    </row>
    <row r="188" spans="1:13" ht="15" customHeight="1" x14ac:dyDescent="0.2">
      <c r="A188" s="89" t="s">
        <v>286</v>
      </c>
      <c r="B188" s="89" t="s">
        <v>306</v>
      </c>
      <c r="C188" s="91">
        <v>545.31399999999996</v>
      </c>
      <c r="D188" s="91">
        <v>340.637</v>
      </c>
      <c r="E188" s="91">
        <v>386.34800000000001</v>
      </c>
      <c r="F188" s="91">
        <v>424.73599999999999</v>
      </c>
      <c r="G188" s="91">
        <v>495.25</v>
      </c>
      <c r="H188" s="91">
        <v>189.06200000000001</v>
      </c>
      <c r="I188" s="91">
        <v>245.26300000000001</v>
      </c>
      <c r="J188" s="91">
        <v>257.94799999999998</v>
      </c>
      <c r="K188" s="91">
        <v>236.04599999999999</v>
      </c>
      <c r="L188" s="91">
        <v>150.14500000000001</v>
      </c>
      <c r="M188" s="91" t="s">
        <v>91</v>
      </c>
    </row>
    <row r="189" spans="1:13" ht="15" customHeight="1" x14ac:dyDescent="0.2">
      <c r="A189" s="89" t="s">
        <v>286</v>
      </c>
      <c r="B189" s="119" t="s">
        <v>307</v>
      </c>
      <c r="C189" s="91">
        <v>633.30100000000004</v>
      </c>
      <c r="D189" s="91">
        <v>481.93900000000002</v>
      </c>
      <c r="E189" s="91">
        <v>395.32400000000001</v>
      </c>
      <c r="F189" s="91">
        <v>380.15800000000002</v>
      </c>
      <c r="G189" s="91">
        <v>315.29399999999998</v>
      </c>
      <c r="H189" s="91">
        <v>209.87700000000001</v>
      </c>
      <c r="I189" s="91">
        <v>149.51300000000001</v>
      </c>
      <c r="J189" s="91">
        <v>108.79900000000001</v>
      </c>
      <c r="K189" s="91">
        <v>110.964</v>
      </c>
      <c r="L189" s="91">
        <v>218.18199999999999</v>
      </c>
      <c r="M189" s="91">
        <v>176.68299999999999</v>
      </c>
    </row>
    <row r="190" spans="1:13" ht="15" customHeight="1" x14ac:dyDescent="0.2">
      <c r="A190" s="144" t="s">
        <v>286</v>
      </c>
      <c r="B190" s="90" t="s">
        <v>308</v>
      </c>
      <c r="C190" s="153">
        <v>489.072</v>
      </c>
      <c r="D190" s="153">
        <v>340.28699999999998</v>
      </c>
      <c r="E190" s="153">
        <v>312.86</v>
      </c>
      <c r="F190" s="153">
        <v>264.99299999999999</v>
      </c>
      <c r="G190" s="153">
        <v>252.809</v>
      </c>
      <c r="H190" s="153">
        <v>221.50700000000001</v>
      </c>
      <c r="I190" s="153">
        <v>201.63</v>
      </c>
      <c r="J190" s="153">
        <v>142.31200000000001</v>
      </c>
      <c r="K190" s="153">
        <v>128.148</v>
      </c>
      <c r="L190" s="153">
        <v>144.80600000000001</v>
      </c>
      <c r="M190" s="153">
        <v>144.108</v>
      </c>
    </row>
    <row r="191" spans="1:13" ht="15" customHeight="1" x14ac:dyDescent="0.2">
      <c r="A191" s="82" t="s">
        <v>309</v>
      </c>
      <c r="B191" s="120" t="s">
        <v>310</v>
      </c>
      <c r="C191" s="134">
        <v>449.36200000000002</v>
      </c>
      <c r="D191" s="134">
        <v>413.78699999999998</v>
      </c>
      <c r="E191" s="134">
        <v>375.39800000000002</v>
      </c>
      <c r="F191" s="134">
        <v>333.036</v>
      </c>
      <c r="G191" s="134">
        <v>298.94900000000001</v>
      </c>
      <c r="H191" s="134">
        <v>243.07900000000001</v>
      </c>
      <c r="I191" s="134">
        <v>215.24600000000001</v>
      </c>
      <c r="J191" s="134">
        <v>172.26499999999999</v>
      </c>
      <c r="K191" s="134">
        <v>149.24299999999999</v>
      </c>
      <c r="L191" s="134">
        <v>151.55799999999999</v>
      </c>
      <c r="M191" s="134">
        <v>143.38900000000001</v>
      </c>
    </row>
    <row r="192" spans="1:13" ht="15" customHeight="1" x14ac:dyDescent="0.2">
      <c r="A192" s="144" t="s">
        <v>313</v>
      </c>
      <c r="B192" s="150" t="s">
        <v>314</v>
      </c>
      <c r="C192" s="153">
        <v>451.51400000000001</v>
      </c>
      <c r="D192" s="153">
        <v>409.83199999999999</v>
      </c>
      <c r="E192" s="153">
        <v>372.06</v>
      </c>
      <c r="F192" s="153">
        <v>329.44499999999999</v>
      </c>
      <c r="G192" s="153">
        <v>296.53699999999998</v>
      </c>
      <c r="H192" s="153">
        <v>241.96</v>
      </c>
      <c r="I192" s="153">
        <v>214.54400000000001</v>
      </c>
      <c r="J192" s="153">
        <v>170.72800000000001</v>
      </c>
      <c r="K192" s="153">
        <v>148.16399999999999</v>
      </c>
      <c r="L192" s="153">
        <v>151.214</v>
      </c>
      <c r="M192" s="153">
        <v>143.42599999999999</v>
      </c>
    </row>
    <row r="193" spans="2:13" s="63" customFormat="1" ht="15" customHeight="1" x14ac:dyDescent="0.2">
      <c r="B193" s="16"/>
      <c r="C193" s="16"/>
      <c r="D193" s="16"/>
      <c r="E193" s="16"/>
      <c r="F193" s="16"/>
      <c r="G193" s="16"/>
      <c r="H193" s="16"/>
      <c r="I193" s="16"/>
      <c r="J193" s="16"/>
      <c r="K193" s="16"/>
      <c r="L193" s="16"/>
      <c r="M193" s="16"/>
    </row>
    <row r="194" spans="2:13" s="63" customFormat="1" ht="15" customHeight="1" x14ac:dyDescent="0.2">
      <c r="B194" s="16"/>
      <c r="C194" s="16"/>
      <c r="D194" s="16"/>
      <c r="E194" s="16"/>
      <c r="F194" s="16"/>
      <c r="G194" s="16"/>
      <c r="H194" s="16"/>
      <c r="I194" s="16"/>
      <c r="J194" s="16"/>
      <c r="K194" s="16"/>
      <c r="L194" s="16"/>
      <c r="M194" s="16"/>
    </row>
  </sheetData>
  <phoneticPr fontId="2" type="noConversion"/>
  <pageMargins left="0.74803149606299213" right="0.74803149606299213" top="0.98425196850393704" bottom="0.98425196850393704" header="0.51181102362204722" footer="0.51181102362204722"/>
  <pageSetup paperSize="9" scale="60" fitToHeight="4" orientation="landscape" r:id="rId1"/>
  <headerFooter alignWithMargins="0"/>
  <rowBreaks count="2" manualBreakCount="2">
    <brk id="67" max="16383" man="1"/>
    <brk id="129" max="16383" man="1"/>
  </row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09E72-3154-43B3-B29B-F7F9A4FA61BC}">
  <sheetPr codeName="Sheet2"/>
  <dimension ref="A1:O22"/>
  <sheetViews>
    <sheetView workbookViewId="0"/>
  </sheetViews>
  <sheetFormatPr defaultColWidth="9.21875" defaultRowHeight="15" x14ac:dyDescent="0.2"/>
  <cols>
    <col min="1" max="1" width="14.109375" style="13" customWidth="1"/>
    <col min="2" max="2" width="109.109375" style="13" bestFit="1" customWidth="1"/>
    <col min="3" max="16384" width="9.21875" style="13"/>
  </cols>
  <sheetData>
    <row r="1" spans="1:15" ht="15.75" x14ac:dyDescent="0.25">
      <c r="A1" s="2" t="s">
        <v>24</v>
      </c>
    </row>
    <row r="2" spans="1:15" x14ac:dyDescent="0.2">
      <c r="A2" s="13" t="s">
        <v>315</v>
      </c>
    </row>
    <row r="3" spans="1:15" ht="15.75" x14ac:dyDescent="0.25">
      <c r="A3" s="3" t="s">
        <v>25</v>
      </c>
      <c r="B3" s="3" t="s">
        <v>26</v>
      </c>
    </row>
    <row r="4" spans="1:15" ht="27" customHeight="1" x14ac:dyDescent="0.2">
      <c r="A4" s="27">
        <v>1</v>
      </c>
      <c r="B4" s="26" t="s">
        <v>27</v>
      </c>
    </row>
    <row r="5" spans="1:15" ht="27" customHeight="1" x14ac:dyDescent="0.2">
      <c r="A5" s="27">
        <v>2</v>
      </c>
      <c r="B5" s="25" t="s">
        <v>28</v>
      </c>
      <c r="C5" s="26"/>
      <c r="D5" s="26"/>
      <c r="E5" s="26"/>
      <c r="F5" s="26"/>
      <c r="G5" s="26"/>
      <c r="H5" s="26"/>
      <c r="I5" s="26"/>
      <c r="J5" s="26"/>
      <c r="K5" s="26"/>
      <c r="L5" s="26"/>
      <c r="M5" s="26"/>
    </row>
    <row r="6" spans="1:15" ht="13.5" customHeight="1" x14ac:dyDescent="0.2">
      <c r="A6" s="27">
        <v>3</v>
      </c>
      <c r="B6" s="28" t="s">
        <v>316</v>
      </c>
      <c r="C6" s="25"/>
      <c r="D6" s="25"/>
      <c r="E6" s="25"/>
      <c r="F6" s="25"/>
      <c r="G6" s="25"/>
      <c r="H6" s="25"/>
      <c r="I6" s="25"/>
      <c r="J6" s="25"/>
      <c r="K6" s="25"/>
      <c r="L6" s="25"/>
      <c r="M6" s="25"/>
    </row>
    <row r="7" spans="1:15" ht="27" customHeight="1" x14ac:dyDescent="0.2">
      <c r="A7" s="27">
        <v>4</v>
      </c>
      <c r="B7" s="26" t="s">
        <v>29</v>
      </c>
      <c r="C7" s="19"/>
      <c r="D7" s="19"/>
      <c r="E7" s="19"/>
      <c r="F7" s="19"/>
      <c r="G7" s="19"/>
      <c r="H7" s="19"/>
      <c r="I7" s="19"/>
      <c r="J7" s="19"/>
      <c r="K7" s="19"/>
      <c r="L7" s="19"/>
      <c r="M7" s="19"/>
      <c r="N7" s="19"/>
      <c r="O7" s="19"/>
    </row>
    <row r="8" spans="1:15" ht="13.5" customHeight="1" x14ac:dyDescent="0.2">
      <c r="A8" s="27">
        <v>5</v>
      </c>
      <c r="B8" s="25" t="s">
        <v>31</v>
      </c>
      <c r="C8" s="44"/>
      <c r="D8" s="44"/>
      <c r="E8" s="44"/>
      <c r="F8" s="44"/>
      <c r="G8" s="44"/>
      <c r="H8" s="44"/>
      <c r="I8" s="44"/>
      <c r="J8" s="44"/>
      <c r="K8" s="44"/>
      <c r="L8" s="44"/>
      <c r="M8" s="44"/>
      <c r="N8" s="44"/>
      <c r="O8" s="44"/>
    </row>
    <row r="9" spans="1:15" ht="13.5" customHeight="1" x14ac:dyDescent="0.2">
      <c r="A9" s="27">
        <v>6</v>
      </c>
      <c r="B9" s="25" t="s">
        <v>321</v>
      </c>
      <c r="C9" s="19"/>
      <c r="D9" s="19"/>
      <c r="E9" s="19"/>
      <c r="F9" s="19"/>
      <c r="G9" s="19"/>
      <c r="H9" s="19"/>
      <c r="I9" s="19"/>
      <c r="J9" s="19"/>
      <c r="K9" s="19"/>
      <c r="L9" s="19"/>
      <c r="M9" s="19"/>
      <c r="N9" s="15"/>
      <c r="O9" s="15"/>
    </row>
    <row r="10" spans="1:15" ht="13.5" customHeight="1" x14ac:dyDescent="0.2">
      <c r="A10" s="27">
        <v>7</v>
      </c>
      <c r="B10" s="4" t="s">
        <v>319</v>
      </c>
      <c r="C10" s="43"/>
      <c r="D10" s="43"/>
      <c r="E10" s="43"/>
      <c r="F10" s="43"/>
      <c r="G10" s="43"/>
      <c r="H10" s="43"/>
      <c r="I10" s="43"/>
      <c r="J10" s="43"/>
      <c r="K10" s="43"/>
      <c r="L10" s="43"/>
      <c r="M10" s="44"/>
      <c r="N10" s="44"/>
      <c r="O10" s="44"/>
    </row>
    <row r="11" spans="1:15" ht="13.5" customHeight="1" x14ac:dyDescent="0.2">
      <c r="A11" s="27">
        <v>8</v>
      </c>
      <c r="B11" s="25" t="s">
        <v>330</v>
      </c>
      <c r="C11" s="43"/>
      <c r="D11" s="43"/>
      <c r="E11" s="43"/>
      <c r="F11" s="43"/>
      <c r="G11" s="43"/>
      <c r="H11" s="43"/>
      <c r="I11" s="43"/>
      <c r="J11" s="43"/>
      <c r="K11" s="43"/>
      <c r="L11" s="43"/>
    </row>
    <row r="12" spans="1:15" ht="13.5" customHeight="1" x14ac:dyDescent="0.2">
      <c r="A12" s="27">
        <v>9</v>
      </c>
      <c r="B12" s="4" t="s">
        <v>30</v>
      </c>
    </row>
    <row r="13" spans="1:15" ht="13.5" customHeight="1" x14ac:dyDescent="0.2">
      <c r="A13" s="27">
        <v>10</v>
      </c>
      <c r="B13" s="4" t="s">
        <v>331</v>
      </c>
      <c r="C13" s="43"/>
      <c r="D13" s="43"/>
      <c r="E13" s="43"/>
      <c r="F13" s="43"/>
      <c r="G13" s="43"/>
      <c r="H13" s="43"/>
      <c r="I13" s="43"/>
      <c r="J13" s="43"/>
      <c r="K13" s="43"/>
      <c r="L13" s="43"/>
      <c r="M13" s="43"/>
    </row>
    <row r="14" spans="1:15" ht="54" customHeight="1" x14ac:dyDescent="0.2">
      <c r="A14" s="27">
        <v>11</v>
      </c>
      <c r="B14" s="77" t="s">
        <v>335</v>
      </c>
    </row>
    <row r="15" spans="1:15" ht="27" customHeight="1" x14ac:dyDescent="0.2">
      <c r="A15" s="27">
        <v>12</v>
      </c>
      <c r="B15" s="79" t="s">
        <v>32</v>
      </c>
      <c r="C15" s="44"/>
      <c r="D15" s="44"/>
      <c r="E15" s="44"/>
      <c r="F15" s="44"/>
      <c r="G15" s="44"/>
      <c r="H15" s="44"/>
      <c r="I15" s="44"/>
      <c r="J15" s="44"/>
      <c r="K15" s="44"/>
      <c r="L15" s="44"/>
      <c r="M15" s="44"/>
    </row>
    <row r="16" spans="1:15" ht="13.5" customHeight="1" x14ac:dyDescent="0.2">
      <c r="A16" s="27">
        <v>13</v>
      </c>
      <c r="B16" s="80" t="s">
        <v>33</v>
      </c>
    </row>
    <row r="17" spans="1:14" ht="27" customHeight="1" x14ac:dyDescent="0.2">
      <c r="A17" s="27">
        <v>14</v>
      </c>
      <c r="B17" s="78" t="s">
        <v>336</v>
      </c>
      <c r="C17" s="72"/>
      <c r="D17" s="72"/>
      <c r="E17" s="72"/>
      <c r="F17" s="72"/>
      <c r="G17" s="72"/>
      <c r="H17" s="72"/>
      <c r="I17" s="72"/>
      <c r="J17" s="72"/>
      <c r="K17" s="72"/>
      <c r="L17" s="72"/>
      <c r="M17" s="72"/>
      <c r="N17" s="76"/>
    </row>
    <row r="18" spans="1:14" ht="13.5" customHeight="1" x14ac:dyDescent="0.2">
      <c r="A18" s="27">
        <v>15</v>
      </c>
      <c r="B18" s="93" t="s">
        <v>34</v>
      </c>
      <c r="C18" s="72"/>
      <c r="D18" s="72"/>
      <c r="E18" s="72"/>
      <c r="F18" s="72"/>
      <c r="G18" s="72"/>
      <c r="H18" s="72"/>
      <c r="I18" s="72"/>
      <c r="J18" s="72"/>
      <c r="K18" s="72"/>
      <c r="L18" s="72"/>
      <c r="M18" s="72"/>
      <c r="N18" s="76"/>
    </row>
    <row r="19" spans="1:14" ht="13.5" customHeight="1" x14ac:dyDescent="0.2">
      <c r="B19" s="94"/>
      <c r="C19" s="74"/>
      <c r="D19" s="74"/>
      <c r="E19" s="74"/>
      <c r="F19" s="74"/>
      <c r="G19" s="74"/>
      <c r="H19" s="74"/>
      <c r="I19" s="74"/>
      <c r="J19" s="74"/>
      <c r="K19" s="74"/>
      <c r="L19" s="74"/>
      <c r="M19" s="74"/>
      <c r="N19" s="76"/>
    </row>
    <row r="20" spans="1:14" ht="15.6" customHeight="1" x14ac:dyDescent="0.2">
      <c r="C20" s="73"/>
      <c r="D20" s="73"/>
      <c r="E20" s="73"/>
      <c r="F20" s="73"/>
      <c r="G20" s="73"/>
      <c r="H20" s="73"/>
      <c r="I20" s="73"/>
      <c r="J20" s="73"/>
      <c r="K20" s="73"/>
      <c r="L20" s="73"/>
      <c r="M20" s="73"/>
      <c r="N20" s="76"/>
    </row>
    <row r="21" spans="1:14" x14ac:dyDescent="0.2">
      <c r="C21" s="75"/>
      <c r="D21" s="75"/>
      <c r="E21" s="75"/>
      <c r="F21" s="75"/>
      <c r="G21" s="75"/>
      <c r="H21" s="75"/>
      <c r="I21" s="75"/>
      <c r="J21" s="75"/>
      <c r="K21" s="75"/>
      <c r="L21" s="75"/>
      <c r="M21" s="75"/>
      <c r="N21" s="75"/>
    </row>
    <row r="22" spans="1:14" x14ac:dyDescent="0.2">
      <c r="C22" s="94"/>
      <c r="D22" s="94"/>
      <c r="E22" s="94"/>
      <c r="F22" s="94"/>
      <c r="G22" s="94"/>
      <c r="H22" s="94"/>
      <c r="I22" s="94"/>
      <c r="J22" s="94"/>
      <c r="K22" s="94"/>
      <c r="L22" s="94"/>
      <c r="M22" s="94"/>
      <c r="N22" s="94"/>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B434A-4680-4601-B2DB-A0EC349EC8CE}">
  <dimension ref="A1:O4"/>
  <sheetViews>
    <sheetView workbookViewId="0"/>
  </sheetViews>
  <sheetFormatPr defaultRowHeight="15" x14ac:dyDescent="0.2"/>
  <cols>
    <col min="1" max="1" width="21.5546875" customWidth="1"/>
    <col min="13" max="13" width="15.77734375" customWidth="1"/>
    <col min="14" max="14" width="15.88671875" customWidth="1"/>
    <col min="15" max="15" width="15.5546875" customWidth="1"/>
  </cols>
  <sheetData>
    <row r="1" spans="1:15" ht="15.75" x14ac:dyDescent="0.2">
      <c r="A1" s="135" t="s">
        <v>35</v>
      </c>
      <c r="B1" s="15"/>
      <c r="C1" s="15"/>
      <c r="D1" s="15"/>
      <c r="E1" s="15"/>
      <c r="F1" s="15"/>
      <c r="G1" s="15"/>
      <c r="H1" s="15"/>
      <c r="I1" s="15"/>
      <c r="J1" s="15"/>
      <c r="K1" s="15"/>
      <c r="L1" s="15"/>
      <c r="M1" s="15"/>
      <c r="N1" s="15"/>
      <c r="O1" s="15"/>
    </row>
    <row r="2" spans="1:15" x14ac:dyDescent="0.2">
      <c r="A2" s="101" t="s">
        <v>36</v>
      </c>
      <c r="B2" s="16"/>
      <c r="C2" s="16"/>
      <c r="D2" s="16"/>
      <c r="E2" s="16"/>
      <c r="F2" s="16"/>
      <c r="G2" s="16"/>
      <c r="H2" s="16"/>
      <c r="I2" s="16"/>
      <c r="J2" s="16"/>
      <c r="K2" s="16"/>
      <c r="L2" s="16"/>
      <c r="M2" s="16"/>
      <c r="N2" s="16"/>
      <c r="O2" s="16"/>
    </row>
    <row r="3" spans="1:15" ht="66.95" customHeight="1" x14ac:dyDescent="0.2">
      <c r="A3" s="18" t="s">
        <v>37</v>
      </c>
      <c r="B3" s="95" t="s">
        <v>38</v>
      </c>
      <c r="C3" s="95" t="s">
        <v>39</v>
      </c>
      <c r="D3" s="95" t="s">
        <v>40</v>
      </c>
      <c r="E3" s="95" t="s">
        <v>41</v>
      </c>
      <c r="F3" s="95" t="s">
        <v>42</v>
      </c>
      <c r="G3" s="95" t="s">
        <v>43</v>
      </c>
      <c r="H3" s="95" t="s">
        <v>44</v>
      </c>
      <c r="I3" s="95" t="s">
        <v>45</v>
      </c>
      <c r="J3" s="95" t="s">
        <v>46</v>
      </c>
      <c r="K3" s="95" t="s">
        <v>47</v>
      </c>
      <c r="L3" s="95" t="s">
        <v>48</v>
      </c>
      <c r="M3" s="96" t="s">
        <v>49</v>
      </c>
      <c r="N3" s="96" t="s">
        <v>50</v>
      </c>
      <c r="O3" s="96" t="s">
        <v>51</v>
      </c>
    </row>
    <row r="4" spans="1:15" x14ac:dyDescent="0.2">
      <c r="A4" s="155" t="s">
        <v>322</v>
      </c>
      <c r="B4" s="165">
        <v>23613.586784645031</v>
      </c>
      <c r="C4" s="165">
        <v>21242.631900312976</v>
      </c>
      <c r="D4" s="165">
        <v>19213.126806176966</v>
      </c>
      <c r="E4" s="165">
        <v>16992.383351968281</v>
      </c>
      <c r="F4" s="165">
        <v>15419.325726677675</v>
      </c>
      <c r="G4" s="165">
        <v>12720.84945117809</v>
      </c>
      <c r="H4" s="165">
        <v>11500.939024690231</v>
      </c>
      <c r="I4" s="165">
        <v>9332.545360434975</v>
      </c>
      <c r="J4" s="165">
        <v>8298.2991605608786</v>
      </c>
      <c r="K4" s="165">
        <v>8544.5511202581038</v>
      </c>
      <c r="L4" s="165">
        <v>8278.1285962420479</v>
      </c>
      <c r="M4" s="156">
        <f>L4/B4-1</f>
        <v>-0.64943366411302739</v>
      </c>
      <c r="N4" s="156">
        <f>L4/G4-1</f>
        <v>-0.34924718447356495</v>
      </c>
      <c r="O4" s="156">
        <f>L4/K4-1</f>
        <v>-3.1180400265193531E-2</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F0D57-264A-4572-8523-A763D5047C98}">
  <dimension ref="A1:O51"/>
  <sheetViews>
    <sheetView workbookViewId="0">
      <pane xSplit="2" ySplit="3" topLeftCell="C21" activePane="bottomRight" state="frozen"/>
      <selection pane="topRight" activeCell="C1" sqref="C1"/>
      <selection pane="bottomLeft" activeCell="A4" sqref="A4"/>
      <selection pane="bottomRight" activeCell="C51" sqref="C51:N51"/>
    </sheetView>
  </sheetViews>
  <sheetFormatPr defaultRowHeight="15" x14ac:dyDescent="0.2"/>
  <cols>
    <col min="1" max="1" width="28.44140625" customWidth="1"/>
    <col min="2" max="2" width="15.77734375" customWidth="1"/>
    <col min="3" max="15" width="11.33203125" customWidth="1"/>
  </cols>
  <sheetData>
    <row r="1" spans="1:15" ht="15.75" x14ac:dyDescent="0.2">
      <c r="A1" s="20" t="s">
        <v>317</v>
      </c>
      <c r="B1" s="20"/>
      <c r="C1" s="97"/>
      <c r="D1" s="97"/>
      <c r="E1" s="98"/>
      <c r="F1" s="98"/>
      <c r="G1" s="98"/>
      <c r="H1" s="98"/>
      <c r="I1" s="98"/>
      <c r="J1" s="98"/>
      <c r="K1" s="98"/>
      <c r="L1" s="98"/>
      <c r="M1" s="98"/>
      <c r="N1" s="15"/>
      <c r="O1" s="15"/>
    </row>
    <row r="2" spans="1:15" x14ac:dyDescent="0.2">
      <c r="A2" s="99" t="s">
        <v>52</v>
      </c>
      <c r="B2" s="99"/>
      <c r="C2" s="180"/>
      <c r="D2" s="180"/>
      <c r="E2" s="180"/>
      <c r="F2" s="180"/>
      <c r="G2" s="180"/>
      <c r="H2" s="180"/>
      <c r="I2" s="180"/>
      <c r="J2" s="180"/>
      <c r="K2" s="180"/>
      <c r="L2" s="180"/>
      <c r="M2" s="180"/>
      <c r="N2" s="180"/>
      <c r="O2" s="15"/>
    </row>
    <row r="3" spans="1:15" ht="51" x14ac:dyDescent="0.2">
      <c r="A3" s="23" t="s">
        <v>53</v>
      </c>
      <c r="B3" s="18" t="s">
        <v>54</v>
      </c>
      <c r="C3" s="100" t="s">
        <v>55</v>
      </c>
      <c r="D3" s="100" t="s">
        <v>56</v>
      </c>
      <c r="E3" s="100" t="s">
        <v>57</v>
      </c>
      <c r="F3" s="100" t="s">
        <v>58</v>
      </c>
      <c r="G3" s="100" t="s">
        <v>59</v>
      </c>
      <c r="H3" s="100" t="s">
        <v>60</v>
      </c>
      <c r="I3" s="100" t="s">
        <v>61</v>
      </c>
      <c r="J3" s="100" t="s">
        <v>62</v>
      </c>
      <c r="K3" s="100" t="s">
        <v>63</v>
      </c>
      <c r="L3" s="100" t="s">
        <v>64</v>
      </c>
      <c r="M3" s="100" t="s">
        <v>65</v>
      </c>
      <c r="N3" s="100" t="s">
        <v>66</v>
      </c>
      <c r="O3" s="100" t="s">
        <v>344</v>
      </c>
    </row>
    <row r="4" spans="1:15" x14ac:dyDescent="0.2">
      <c r="A4" s="21" t="s">
        <v>73</v>
      </c>
      <c r="B4" s="178">
        <v>2013</v>
      </c>
      <c r="C4" s="166">
        <v>1592.0329029999987</v>
      </c>
      <c r="D4" s="166">
        <v>558.73930428999972</v>
      </c>
      <c r="E4" s="166">
        <v>921.58793256999957</v>
      </c>
      <c r="F4" s="166">
        <v>5687.5100411280137</v>
      </c>
      <c r="G4" s="166">
        <v>747.48701811699948</v>
      </c>
      <c r="H4" s="166">
        <v>3115.0321677550082</v>
      </c>
      <c r="I4" s="166">
        <v>961.36087501799932</v>
      </c>
      <c r="J4" s="166">
        <v>477.76453290599983</v>
      </c>
      <c r="K4" s="166">
        <v>700.59634212399953</v>
      </c>
      <c r="L4" s="166">
        <v>129.91590461000001</v>
      </c>
      <c r="M4" s="166">
        <v>8483.6438585170145</v>
      </c>
      <c r="N4" s="166">
        <v>237.91590460999996</v>
      </c>
      <c r="O4" s="166">
        <f t="shared" ref="O4:O36" si="0">SUM(C4:N4)</f>
        <v>23613.586784645031</v>
      </c>
    </row>
    <row r="5" spans="1:15" x14ac:dyDescent="0.2">
      <c r="A5" s="21" t="s">
        <v>73</v>
      </c>
      <c r="B5" s="178">
        <v>2014</v>
      </c>
      <c r="C5" s="166">
        <v>1557.0191641830008</v>
      </c>
      <c r="D5" s="166">
        <v>543.71292610000023</v>
      </c>
      <c r="E5" s="166">
        <v>627.82456596499992</v>
      </c>
      <c r="F5" s="166">
        <v>4833.8740844080039</v>
      </c>
      <c r="G5" s="166">
        <v>478.54546632600017</v>
      </c>
      <c r="H5" s="166">
        <v>2776.2855310360042</v>
      </c>
      <c r="I5" s="166">
        <v>1207.2823152919998</v>
      </c>
      <c r="J5" s="166">
        <v>437.74482320000021</v>
      </c>
      <c r="K5" s="166">
        <v>657.72887465000008</v>
      </c>
      <c r="L5" s="166">
        <v>130.94418007499999</v>
      </c>
      <c r="M5" s="166">
        <v>7713.8055317529825</v>
      </c>
      <c r="N5" s="166">
        <v>277.86443732499998</v>
      </c>
      <c r="O5" s="166">
        <f t="shared" si="0"/>
        <v>21242.63190031299</v>
      </c>
    </row>
    <row r="6" spans="1:15" x14ac:dyDescent="0.2">
      <c r="A6" s="21" t="s">
        <v>73</v>
      </c>
      <c r="B6" s="178">
        <v>2015</v>
      </c>
      <c r="C6" s="166">
        <v>1527.031476108998</v>
      </c>
      <c r="D6" s="166">
        <v>578.74273583800027</v>
      </c>
      <c r="E6" s="166">
        <v>531.82596836000016</v>
      </c>
      <c r="F6" s="166">
        <v>4008.5181575770057</v>
      </c>
      <c r="G6" s="166">
        <v>507.62923694800031</v>
      </c>
      <c r="H6" s="166">
        <v>2174.774212005997</v>
      </c>
      <c r="I6" s="166">
        <v>1418.9785099499991</v>
      </c>
      <c r="J6" s="166">
        <v>412.79570198900007</v>
      </c>
      <c r="K6" s="166">
        <v>593.7654356180002</v>
      </c>
      <c r="L6" s="166">
        <v>129.90920088399997</v>
      </c>
      <c r="M6" s="166">
        <v>7022.2318368280121</v>
      </c>
      <c r="N6" s="166">
        <v>306.92433406999999</v>
      </c>
      <c r="O6" s="166">
        <f t="shared" si="0"/>
        <v>19213.126806177013</v>
      </c>
    </row>
    <row r="7" spans="1:15" x14ac:dyDescent="0.2">
      <c r="A7" s="21" t="s">
        <v>73</v>
      </c>
      <c r="B7" s="178">
        <v>2016</v>
      </c>
      <c r="C7" s="166">
        <v>1530.3188802879974</v>
      </c>
      <c r="D7" s="166">
        <v>536.7891772319997</v>
      </c>
      <c r="E7" s="166">
        <v>415.92432003599993</v>
      </c>
      <c r="F7" s="166">
        <v>3039.4377492539884</v>
      </c>
      <c r="G7" s="166">
        <v>378.75133724799986</v>
      </c>
      <c r="H7" s="166">
        <v>1871.2269832299962</v>
      </c>
      <c r="I7" s="166">
        <v>1694.9621033099959</v>
      </c>
      <c r="J7" s="166">
        <v>389.83782863999971</v>
      </c>
      <c r="K7" s="166">
        <v>563.80539436799961</v>
      </c>
      <c r="L7" s="166">
        <v>117.91891432000003</v>
      </c>
      <c r="M7" s="166">
        <v>6042.5620239780183</v>
      </c>
      <c r="N7" s="166">
        <v>410.84864006399977</v>
      </c>
      <c r="O7" s="166">
        <f t="shared" si="0"/>
        <v>16992.383351967994</v>
      </c>
    </row>
    <row r="8" spans="1:15" x14ac:dyDescent="0.2">
      <c r="A8" s="21" t="s">
        <v>73</v>
      </c>
      <c r="B8" s="178">
        <v>2017</v>
      </c>
      <c r="C8" s="166">
        <v>1485.3460510120005</v>
      </c>
      <c r="D8" s="166">
        <v>460.83027278200024</v>
      </c>
      <c r="E8" s="166">
        <v>491.90016046100016</v>
      </c>
      <c r="F8" s="166">
        <v>2705.7969335320099</v>
      </c>
      <c r="G8" s="166">
        <v>359.7354252180001</v>
      </c>
      <c r="H8" s="166">
        <v>1706.3660189020034</v>
      </c>
      <c r="I8" s="166">
        <v>1892.0365484090041</v>
      </c>
      <c r="J8" s="166">
        <v>318.89017650599999</v>
      </c>
      <c r="K8" s="166">
        <v>514.81030486900033</v>
      </c>
      <c r="L8" s="166">
        <v>79.955072206999986</v>
      </c>
      <c r="M8" s="166">
        <v>4978.7885541840215</v>
      </c>
      <c r="N8" s="166">
        <v>424.87020859600017</v>
      </c>
      <c r="O8" s="166">
        <f t="shared" si="0"/>
        <v>15419.325726678038</v>
      </c>
    </row>
    <row r="9" spans="1:15" x14ac:dyDescent="0.2">
      <c r="A9" s="21" t="s">
        <v>73</v>
      </c>
      <c r="B9" s="178">
        <v>2018</v>
      </c>
      <c r="C9" s="166">
        <v>1219.221629924999</v>
      </c>
      <c r="D9" s="166">
        <v>282.73860706300013</v>
      </c>
      <c r="E9" s="166">
        <v>495.8780166410001</v>
      </c>
      <c r="F9" s="166">
        <v>1968.8614885659936</v>
      </c>
      <c r="G9" s="166">
        <v>285.80831184400006</v>
      </c>
      <c r="H9" s="166">
        <v>1449.2274386909974</v>
      </c>
      <c r="I9" s="166">
        <v>1910.7046528159942</v>
      </c>
      <c r="J9" s="166">
        <v>301.84897296800011</v>
      </c>
      <c r="K9" s="166">
        <v>403.80831184600021</v>
      </c>
      <c r="L9" s="166">
        <v>71.95933887599999</v>
      </c>
      <c r="M9" s="166">
        <v>4023.8275343340024</v>
      </c>
      <c r="N9" s="166">
        <v>306.96514760800005</v>
      </c>
      <c r="O9" s="166">
        <f t="shared" si="0"/>
        <v>12720.849451177988</v>
      </c>
    </row>
    <row r="10" spans="1:15" x14ac:dyDescent="0.2">
      <c r="A10" s="21" t="s">
        <v>73</v>
      </c>
      <c r="B10" s="178">
        <v>2019</v>
      </c>
      <c r="C10" s="166">
        <v>1480.0560776059983</v>
      </c>
      <c r="D10" s="166">
        <v>262.86751966399993</v>
      </c>
      <c r="E10" s="166">
        <v>592.84543960399969</v>
      </c>
      <c r="F10" s="166">
        <v>1548.1499178459983</v>
      </c>
      <c r="G10" s="166">
        <v>228.87303967799988</v>
      </c>
      <c r="H10" s="166">
        <v>1403.2382380779984</v>
      </c>
      <c r="I10" s="166">
        <v>2094.8628771479976</v>
      </c>
      <c r="J10" s="166">
        <v>289.83439957999991</v>
      </c>
      <c r="K10" s="166">
        <v>308.86751966399987</v>
      </c>
      <c r="L10" s="166">
        <v>49.950319874000002</v>
      </c>
      <c r="M10" s="166">
        <v>2894.4764761579972</v>
      </c>
      <c r="N10" s="166">
        <v>346.91719978999993</v>
      </c>
      <c r="O10" s="166">
        <f t="shared" si="0"/>
        <v>11500.939024689989</v>
      </c>
    </row>
    <row r="11" spans="1:15" x14ac:dyDescent="0.2">
      <c r="A11" s="21" t="s">
        <v>73</v>
      </c>
      <c r="B11" s="178">
        <v>2020</v>
      </c>
      <c r="C11" s="166">
        <v>1445.373568565004</v>
      </c>
      <c r="D11" s="166">
        <v>208.89991923499991</v>
      </c>
      <c r="E11" s="166">
        <v>630.8962125459999</v>
      </c>
      <c r="F11" s="166">
        <v>1100.6663974590001</v>
      </c>
      <c r="G11" s="166">
        <v>159.90733262799992</v>
      </c>
      <c r="H11" s="166">
        <v>1228.6219171570015</v>
      </c>
      <c r="I11" s="166">
        <v>1725.2104740110051</v>
      </c>
      <c r="J11" s="166">
        <v>246.90362593099991</v>
      </c>
      <c r="K11" s="166">
        <v>349.83319872599981</v>
      </c>
      <c r="L11" s="166">
        <v>39.988879915000005</v>
      </c>
      <c r="M11" s="166">
        <v>1890.3253815520075</v>
      </c>
      <c r="N11" s="166">
        <v>305.91845270999988</v>
      </c>
      <c r="O11" s="166">
        <f t="shared" si="0"/>
        <v>9332.5453604350187</v>
      </c>
    </row>
    <row r="12" spans="1:15" x14ac:dyDescent="0.2">
      <c r="A12" s="21" t="s">
        <v>73</v>
      </c>
      <c r="B12" s="178">
        <v>2021</v>
      </c>
      <c r="C12" s="166">
        <v>1513.0148240790024</v>
      </c>
      <c r="D12" s="166">
        <v>206.84997321000009</v>
      </c>
      <c r="E12" s="166">
        <v>523.86497589400005</v>
      </c>
      <c r="F12" s="166">
        <v>725.60993034600074</v>
      </c>
      <c r="G12" s="166">
        <v>128.909983926</v>
      </c>
      <c r="H12" s="166">
        <v>941.56992320300071</v>
      </c>
      <c r="I12" s="166">
        <v>1710.8247901320021</v>
      </c>
      <c r="J12" s="166">
        <v>226.87997856800013</v>
      </c>
      <c r="K12" s="166">
        <v>310.8749776750002</v>
      </c>
      <c r="L12" s="166">
        <v>31.994999107000002</v>
      </c>
      <c r="M12" s="166">
        <v>1691.0398285360022</v>
      </c>
      <c r="N12" s="166">
        <v>286.86497588500015</v>
      </c>
      <c r="O12" s="166">
        <f t="shared" si="0"/>
        <v>8298.2991605610096</v>
      </c>
    </row>
    <row r="13" spans="1:15" x14ac:dyDescent="0.2">
      <c r="A13" s="21" t="s">
        <v>73</v>
      </c>
      <c r="B13" s="178">
        <v>2022</v>
      </c>
      <c r="C13" s="109">
        <v>1601.532698715997</v>
      </c>
      <c r="D13" s="109">
        <v>191.79469858200008</v>
      </c>
      <c r="E13" s="109">
        <v>445.80677513699987</v>
      </c>
      <c r="F13" s="109">
        <v>903.43240196699912</v>
      </c>
      <c r="G13" s="109">
        <v>182.85508135400002</v>
      </c>
      <c r="H13" s="109">
        <v>770.58335889099953</v>
      </c>
      <c r="I13" s="109">
        <v>1667.6172345869973</v>
      </c>
      <c r="J13" s="109">
        <v>260.81281341500022</v>
      </c>
      <c r="K13" s="109">
        <v>373.67997131999994</v>
      </c>
      <c r="L13" s="109">
        <v>19.987923446</v>
      </c>
      <c r="M13" s="109">
        <v>1795.5749666589966</v>
      </c>
      <c r="N13" s="109">
        <v>330.87319618400005</v>
      </c>
      <c r="O13" s="166">
        <f t="shared" si="0"/>
        <v>8544.551120257991</v>
      </c>
    </row>
    <row r="14" spans="1:15" x14ac:dyDescent="0.2">
      <c r="A14" s="137" t="s">
        <v>73</v>
      </c>
      <c r="B14" s="179">
        <v>2023</v>
      </c>
      <c r="C14" s="139">
        <v>1426.8257475380019</v>
      </c>
      <c r="D14" s="139">
        <v>196.83723233200007</v>
      </c>
      <c r="E14" s="139">
        <v>537.80816668299963</v>
      </c>
      <c r="F14" s="139">
        <v>1090.5058838650007</v>
      </c>
      <c r="G14" s="139">
        <v>178.85467172500006</v>
      </c>
      <c r="H14" s="139">
        <v>803.66865153600043</v>
      </c>
      <c r="I14" s="139">
        <v>1350.2907980280015</v>
      </c>
      <c r="J14" s="139">
        <v>271.866297987</v>
      </c>
      <c r="K14" s="139">
        <v>455.61052022299964</v>
      </c>
      <c r="L14" s="139">
        <v>18.976747476</v>
      </c>
      <c r="M14" s="139">
        <v>1624.9652626830018</v>
      </c>
      <c r="N14" s="139">
        <v>321.91861616600005</v>
      </c>
      <c r="O14" s="167">
        <f t="shared" si="0"/>
        <v>8278.1285962420061</v>
      </c>
    </row>
    <row r="15" spans="1:15" x14ac:dyDescent="0.2">
      <c r="A15" s="21" t="s">
        <v>67</v>
      </c>
      <c r="B15" s="178">
        <v>2013</v>
      </c>
      <c r="C15" s="166">
        <v>1166.3524654859993</v>
      </c>
      <c r="D15" s="166">
        <v>541.75612336799975</v>
      </c>
      <c r="E15" s="166">
        <v>824.63838980399976</v>
      </c>
      <c r="F15" s="166">
        <v>3931.8807960420118</v>
      </c>
      <c r="G15" s="166">
        <v>599.60475166499964</v>
      </c>
      <c r="H15" s="166">
        <v>2809.1835394580048</v>
      </c>
      <c r="I15" s="166">
        <v>854.45337994699958</v>
      </c>
      <c r="J15" s="166">
        <v>379.79817106199994</v>
      </c>
      <c r="K15" s="166">
        <v>600.6383898189996</v>
      </c>
      <c r="L15" s="166">
        <v>84.941133227000009</v>
      </c>
      <c r="M15" s="166">
        <v>5941.9725657490071</v>
      </c>
      <c r="N15" s="166">
        <v>205.91590460999998</v>
      </c>
      <c r="O15" s="166">
        <f t="shared" ref="O15" si="1">SUM(C15:N15)</f>
        <v>17941.135610237023</v>
      </c>
    </row>
    <row r="16" spans="1:15" x14ac:dyDescent="0.2">
      <c r="A16" s="21" t="s">
        <v>67</v>
      </c>
      <c r="B16" s="178">
        <v>2014</v>
      </c>
      <c r="C16" s="166">
        <v>1160.3142123579996</v>
      </c>
      <c r="D16" s="166">
        <v>532.72887465000008</v>
      </c>
      <c r="E16" s="166">
        <v>568.84848879000003</v>
      </c>
      <c r="F16" s="166">
        <v>3547.9266886720065</v>
      </c>
      <c r="G16" s="166">
        <v>401.57736342600009</v>
      </c>
      <c r="H16" s="166">
        <v>2431.5247592860023</v>
      </c>
      <c r="I16" s="166">
        <v>1089.3381352169995</v>
      </c>
      <c r="J16" s="166">
        <v>330.84051449999998</v>
      </c>
      <c r="K16" s="166">
        <v>569.76077175000012</v>
      </c>
      <c r="L16" s="166">
        <v>85.968102900000005</v>
      </c>
      <c r="M16" s="166">
        <v>5518.9857243349988</v>
      </c>
      <c r="N16" s="166">
        <v>243.86443732499993</v>
      </c>
      <c r="O16" s="166">
        <f t="shared" si="0"/>
        <v>16481.678073209008</v>
      </c>
    </row>
    <row r="17" spans="1:15" x14ac:dyDescent="0.2">
      <c r="A17" s="21" t="s">
        <v>67</v>
      </c>
      <c r="B17" s="178">
        <v>2015</v>
      </c>
      <c r="C17" s="166">
        <v>1105.3341398240004</v>
      </c>
      <c r="D17" s="166">
        <v>566.77300221000019</v>
      </c>
      <c r="E17" s="166">
        <v>496.83353495300014</v>
      </c>
      <c r="F17" s="166">
        <v>2918.3202164190025</v>
      </c>
      <c r="G17" s="166">
        <v>422.6897696920002</v>
      </c>
      <c r="H17" s="166">
        <v>1929.9558102359983</v>
      </c>
      <c r="I17" s="166">
        <v>1284.1525415849994</v>
      </c>
      <c r="J17" s="166">
        <v>317.81083517499991</v>
      </c>
      <c r="K17" s="166">
        <v>514.78813539700013</v>
      </c>
      <c r="L17" s="166">
        <v>93.924334069999986</v>
      </c>
      <c r="M17" s="166">
        <v>4995.2760266300056</v>
      </c>
      <c r="N17" s="166">
        <v>275.94703384899992</v>
      </c>
      <c r="O17" s="166">
        <f t="shared" si="0"/>
        <v>14921.805380040005</v>
      </c>
    </row>
    <row r="18" spans="1:15" x14ac:dyDescent="0.2">
      <c r="A18" s="21" t="s">
        <v>67</v>
      </c>
      <c r="B18" s="178">
        <v>2016</v>
      </c>
      <c r="C18" s="166">
        <v>1112.556731616</v>
      </c>
      <c r="D18" s="166">
        <v>528.7891772319997</v>
      </c>
      <c r="E18" s="166">
        <v>389.93513145999998</v>
      </c>
      <c r="F18" s="166">
        <v>2210.9458861819958</v>
      </c>
      <c r="G18" s="166">
        <v>308.77836580800005</v>
      </c>
      <c r="H18" s="166">
        <v>1658.3729374539969</v>
      </c>
      <c r="I18" s="166">
        <v>1512.1080575339977</v>
      </c>
      <c r="J18" s="166">
        <v>317.88107433599993</v>
      </c>
      <c r="K18" s="166">
        <v>494.83242292799957</v>
      </c>
      <c r="L18" s="166">
        <v>89.951348592000016</v>
      </c>
      <c r="M18" s="166">
        <v>4385.2647665299919</v>
      </c>
      <c r="N18" s="166">
        <v>381.85945148799988</v>
      </c>
      <c r="O18" s="166">
        <f t="shared" si="0"/>
        <v>13391.27535115998</v>
      </c>
    </row>
    <row r="19" spans="1:15" x14ac:dyDescent="0.2">
      <c r="A19" s="21" t="s">
        <v>67</v>
      </c>
      <c r="B19" s="178">
        <v>2017</v>
      </c>
      <c r="C19" s="166">
        <v>1116.5357461379997</v>
      </c>
      <c r="D19" s="166">
        <v>445.84025673600019</v>
      </c>
      <c r="E19" s="166">
        <v>460.90515243800013</v>
      </c>
      <c r="F19" s="166">
        <v>2021.1513638990045</v>
      </c>
      <c r="G19" s="166">
        <v>309.79033696499988</v>
      </c>
      <c r="H19" s="166">
        <v>1579.4458905340025</v>
      </c>
      <c r="I19" s="166">
        <v>1718.1713317880035</v>
      </c>
      <c r="J19" s="166">
        <v>254.90016045999997</v>
      </c>
      <c r="K19" s="166">
        <v>461.83526475500031</v>
      </c>
      <c r="L19" s="166">
        <v>58.960064183999997</v>
      </c>
      <c r="M19" s="166">
        <v>3554.4624710930116</v>
      </c>
      <c r="N19" s="166">
        <v>387.87520057300014</v>
      </c>
      <c r="O19" s="166">
        <f t="shared" si="0"/>
        <v>12369.873239563023</v>
      </c>
    </row>
    <row r="20" spans="1:15" x14ac:dyDescent="0.2">
      <c r="A20" s="21" t="s">
        <v>67</v>
      </c>
      <c r="B20" s="178">
        <v>2018</v>
      </c>
      <c r="C20" s="166">
        <v>865.4655966640006</v>
      </c>
      <c r="D20" s="166">
        <v>273.75022452700011</v>
      </c>
      <c r="E20" s="166">
        <v>477.88963410500008</v>
      </c>
      <c r="F20" s="166">
        <v>1535.192586285998</v>
      </c>
      <c r="G20" s="166">
        <v>246.85478170000005</v>
      </c>
      <c r="H20" s="166">
        <v>1326.3784657209983</v>
      </c>
      <c r="I20" s="166">
        <v>1722.8905322389958</v>
      </c>
      <c r="J20" s="166">
        <v>214.88963409200005</v>
      </c>
      <c r="K20" s="166">
        <v>357.86059043400013</v>
      </c>
      <c r="L20" s="166">
        <v>58.965147608000009</v>
      </c>
      <c r="M20" s="166">
        <v>2873.5536258189995</v>
      </c>
      <c r="N20" s="166">
        <v>272.97095634000004</v>
      </c>
      <c r="O20" s="166">
        <f t="shared" si="0"/>
        <v>10226.661775534991</v>
      </c>
    </row>
    <row r="21" spans="1:15" x14ac:dyDescent="0.2">
      <c r="A21" s="21" t="s">
        <v>67</v>
      </c>
      <c r="B21" s="178">
        <v>2019</v>
      </c>
      <c r="C21" s="166">
        <v>1011.3762384179989</v>
      </c>
      <c r="D21" s="166">
        <v>246.8675196639999</v>
      </c>
      <c r="E21" s="166">
        <v>554.85095961799982</v>
      </c>
      <c r="F21" s="166">
        <v>1249.3762384199988</v>
      </c>
      <c r="G21" s="166">
        <v>180.87855969199995</v>
      </c>
      <c r="H21" s="166">
        <v>1307.3099982599986</v>
      </c>
      <c r="I21" s="166">
        <v>1860.045037609998</v>
      </c>
      <c r="J21" s="166">
        <v>214.86751966399993</v>
      </c>
      <c r="K21" s="166">
        <v>278.88407970599985</v>
      </c>
      <c r="L21" s="166">
        <v>39.966879916000003</v>
      </c>
      <c r="M21" s="166">
        <v>2100.9070372519982</v>
      </c>
      <c r="N21" s="166">
        <v>315.92823981799995</v>
      </c>
      <c r="O21" s="166">
        <f t="shared" si="0"/>
        <v>9361.2583080379918</v>
      </c>
    </row>
    <row r="22" spans="1:15" x14ac:dyDescent="0.2">
      <c r="A22" s="21" t="s">
        <v>67</v>
      </c>
      <c r="B22" s="178">
        <v>2020</v>
      </c>
      <c r="C22" s="166">
        <v>980.58855686999948</v>
      </c>
      <c r="D22" s="166">
        <v>197.91474601499991</v>
      </c>
      <c r="E22" s="166">
        <v>585.90362593599991</v>
      </c>
      <c r="F22" s="166">
        <v>914.74794474799967</v>
      </c>
      <c r="G22" s="166">
        <v>131.91103932299993</v>
      </c>
      <c r="H22" s="166">
        <v>1160.6701041920007</v>
      </c>
      <c r="I22" s="166">
        <v>1576.2994346890048</v>
      </c>
      <c r="J22" s="166">
        <v>198.91845271099993</v>
      </c>
      <c r="K22" s="166">
        <v>321.85543889599984</v>
      </c>
      <c r="L22" s="166">
        <v>31.996293305000002</v>
      </c>
      <c r="M22" s="166">
        <v>1429.4958895160034</v>
      </c>
      <c r="N22" s="166">
        <v>284.92586609999995</v>
      </c>
      <c r="O22" s="166">
        <f t="shared" si="0"/>
        <v>7815.227392301008</v>
      </c>
    </row>
    <row r="23" spans="1:15" x14ac:dyDescent="0.2">
      <c r="A23" s="21" t="s">
        <v>67</v>
      </c>
      <c r="B23" s="178">
        <v>2021</v>
      </c>
      <c r="C23" s="166">
        <v>1048.3148776590015</v>
      </c>
      <c r="D23" s="166">
        <v>204.8549741030001</v>
      </c>
      <c r="E23" s="166">
        <v>493.86997678700016</v>
      </c>
      <c r="F23" s="166">
        <v>604.66994106200059</v>
      </c>
      <c r="G23" s="166">
        <v>103.93498839099999</v>
      </c>
      <c r="H23" s="166">
        <v>898.58992677500078</v>
      </c>
      <c r="I23" s="166">
        <v>1548.9598142430018</v>
      </c>
      <c r="J23" s="166">
        <v>183.89998214000002</v>
      </c>
      <c r="K23" s="166">
        <v>299.87497767500014</v>
      </c>
      <c r="L23" s="166">
        <v>28.994999107000002</v>
      </c>
      <c r="M23" s="166">
        <v>1232.3498839020012</v>
      </c>
      <c r="N23" s="166">
        <v>266.87497767100012</v>
      </c>
      <c r="O23" s="166">
        <f t="shared" si="0"/>
        <v>6915.189319515006</v>
      </c>
    </row>
    <row r="24" spans="1:15" x14ac:dyDescent="0.2">
      <c r="A24" s="21" t="s">
        <v>67</v>
      </c>
      <c r="B24" s="178">
        <v>2022</v>
      </c>
      <c r="C24" s="109">
        <v>1083.1184115739986</v>
      </c>
      <c r="D24" s="109">
        <v>184.80073685900007</v>
      </c>
      <c r="E24" s="109">
        <v>408.82488996799998</v>
      </c>
      <c r="F24" s="109">
        <v>760.58335889099942</v>
      </c>
      <c r="G24" s="109">
        <v>155.87319618499998</v>
      </c>
      <c r="H24" s="109">
        <v>741.60147372199958</v>
      </c>
      <c r="I24" s="109">
        <v>1557.7621532339979</v>
      </c>
      <c r="J24" s="109">
        <v>214.85508135400019</v>
      </c>
      <c r="K24" s="109">
        <v>345.704124428</v>
      </c>
      <c r="L24" s="109">
        <v>17.987923446</v>
      </c>
      <c r="M24" s="109">
        <v>1269.0459522559981</v>
      </c>
      <c r="N24" s="109">
        <v>305.90942584600003</v>
      </c>
      <c r="O24" s="166">
        <f t="shared" si="0"/>
        <v>7046.0667277629955</v>
      </c>
    </row>
    <row r="25" spans="1:15" x14ac:dyDescent="0.2">
      <c r="A25" s="137" t="s">
        <v>67</v>
      </c>
      <c r="B25" s="179">
        <v>2023</v>
      </c>
      <c r="C25" s="139">
        <v>949.36636872100041</v>
      </c>
      <c r="D25" s="139">
        <v>191.84304546300007</v>
      </c>
      <c r="E25" s="139">
        <v>506.81979294499968</v>
      </c>
      <c r="F25" s="139">
        <v>913.60470709200035</v>
      </c>
      <c r="G25" s="139">
        <v>152.87792424900005</v>
      </c>
      <c r="H25" s="139">
        <v>762.6860909290001</v>
      </c>
      <c r="I25" s="139">
        <v>1256.3547424690014</v>
      </c>
      <c r="J25" s="139">
        <v>227.88373738000004</v>
      </c>
      <c r="K25" s="139">
        <v>421.64539900899979</v>
      </c>
      <c r="L25" s="139">
        <v>15.982560607</v>
      </c>
      <c r="M25" s="139">
        <v>1158.3082374120004</v>
      </c>
      <c r="N25" s="139">
        <v>294.92442929700002</v>
      </c>
      <c r="O25" s="167">
        <f t="shared" si="0"/>
        <v>6852.2970355730013</v>
      </c>
    </row>
    <row r="26" spans="1:15" x14ac:dyDescent="0.2">
      <c r="A26" s="21" t="s">
        <v>68</v>
      </c>
      <c r="B26" s="178">
        <v>2013</v>
      </c>
      <c r="C26" s="166">
        <v>411.6972565919998</v>
      </c>
      <c r="D26" s="166">
        <v>12.983180921999999</v>
      </c>
      <c r="E26" s="166">
        <v>95.949542766000008</v>
      </c>
      <c r="F26" s="166">
        <v>1698.7049309369988</v>
      </c>
      <c r="G26" s="166">
        <v>137.88226645200001</v>
      </c>
      <c r="H26" s="166">
        <v>281.88226645299994</v>
      </c>
      <c r="I26" s="166">
        <v>102.90749507100001</v>
      </c>
      <c r="J26" s="166">
        <v>92.966361844000005</v>
      </c>
      <c r="K26" s="166">
        <v>93.966361844000005</v>
      </c>
      <c r="L26" s="166">
        <v>42.974771382999997</v>
      </c>
      <c r="M26" s="166">
        <v>2479.7301595410013</v>
      </c>
      <c r="N26" s="166">
        <v>31</v>
      </c>
      <c r="O26" s="166">
        <f t="shared" si="0"/>
        <v>5482.6445938050001</v>
      </c>
    </row>
    <row r="27" spans="1:15" x14ac:dyDescent="0.2">
      <c r="A27" s="21" t="s">
        <v>68</v>
      </c>
      <c r="B27" s="178">
        <v>2014</v>
      </c>
      <c r="C27" s="166">
        <v>383.71292610000012</v>
      </c>
      <c r="D27" s="166">
        <v>8.9920257249999995</v>
      </c>
      <c r="E27" s="166">
        <v>56.976077174999993</v>
      </c>
      <c r="F27" s="166">
        <v>1259.0111899360004</v>
      </c>
      <c r="G27" s="166">
        <v>69.968102899999991</v>
      </c>
      <c r="H27" s="166">
        <v>318.79266885000004</v>
      </c>
      <c r="I27" s="166">
        <v>113.94418007500003</v>
      </c>
      <c r="J27" s="166">
        <v>104.91228297500004</v>
      </c>
      <c r="K27" s="166">
        <v>85.976077175</v>
      </c>
      <c r="L27" s="166">
        <v>43.976077175</v>
      </c>
      <c r="M27" s="166">
        <v>2153.8517045180029</v>
      </c>
      <c r="N27" s="166">
        <v>34</v>
      </c>
      <c r="O27" s="166">
        <f t="shared" si="0"/>
        <v>4634.113312604004</v>
      </c>
    </row>
    <row r="28" spans="1:15" x14ac:dyDescent="0.2">
      <c r="A28" s="21" t="s">
        <v>68</v>
      </c>
      <c r="B28" s="178">
        <v>2015</v>
      </c>
      <c r="C28" s="166">
        <v>401.74273584100013</v>
      </c>
      <c r="D28" s="166">
        <v>6.992433407</v>
      </c>
      <c r="E28" s="166">
        <v>34.992433407</v>
      </c>
      <c r="F28" s="166">
        <v>1058.2206409370008</v>
      </c>
      <c r="G28" s="166">
        <v>79.947033849000007</v>
      </c>
      <c r="H28" s="166">
        <v>222.83353495599991</v>
      </c>
      <c r="I28" s="166">
        <v>130.84866814299994</v>
      </c>
      <c r="J28" s="166">
        <v>89.984866813999986</v>
      </c>
      <c r="K28" s="166">
        <v>71.977300221000007</v>
      </c>
      <c r="L28" s="166">
        <v>30.992433407</v>
      </c>
      <c r="M28" s="166">
        <v>1955.0541759070004</v>
      </c>
      <c r="N28" s="166">
        <v>25.977300221</v>
      </c>
      <c r="O28" s="166">
        <f t="shared" si="0"/>
        <v>4109.563557110002</v>
      </c>
    </row>
    <row r="29" spans="1:15" x14ac:dyDescent="0.2">
      <c r="A29" s="21" t="s">
        <v>68</v>
      </c>
      <c r="B29" s="178">
        <v>2016</v>
      </c>
      <c r="C29" s="166">
        <v>389.79458294399973</v>
      </c>
      <c r="D29" s="166">
        <v>5</v>
      </c>
      <c r="E29" s="166">
        <v>23.989188576</v>
      </c>
      <c r="F29" s="166">
        <v>804.5351087680001</v>
      </c>
      <c r="G29" s="166">
        <v>64.972971440000009</v>
      </c>
      <c r="H29" s="166">
        <v>186.89188576000004</v>
      </c>
      <c r="I29" s="166">
        <v>166.87566862400004</v>
      </c>
      <c r="J29" s="166">
        <v>66.956754304000015</v>
      </c>
      <c r="K29" s="166">
        <v>67.972971440000009</v>
      </c>
      <c r="L29" s="166">
        <v>27.967565728000004</v>
      </c>
      <c r="M29" s="166">
        <v>1599.3675317039979</v>
      </c>
      <c r="N29" s="166">
        <v>21.989188576000004</v>
      </c>
      <c r="O29" s="166">
        <f t="shared" si="0"/>
        <v>3426.313417863998</v>
      </c>
    </row>
    <row r="30" spans="1:15" x14ac:dyDescent="0.2">
      <c r="A30" s="21" t="s">
        <v>68</v>
      </c>
      <c r="B30" s="178">
        <v>2017</v>
      </c>
      <c r="C30" s="166">
        <v>350.82528080500009</v>
      </c>
      <c r="D30" s="166">
        <v>8</v>
      </c>
      <c r="E30" s="166">
        <v>30</v>
      </c>
      <c r="F30" s="166">
        <v>649.67052951800019</v>
      </c>
      <c r="G30" s="166">
        <v>45.950080230000005</v>
      </c>
      <c r="H30" s="166">
        <v>117.93011232199997</v>
      </c>
      <c r="I30" s="166">
        <v>151.88518452899996</v>
      </c>
      <c r="J30" s="166">
        <v>62.990016046000001</v>
      </c>
      <c r="K30" s="166">
        <v>48.975040113999995</v>
      </c>
      <c r="L30" s="166">
        <v>19.995008023</v>
      </c>
      <c r="M30" s="166">
        <v>1370.3859868150016</v>
      </c>
      <c r="N30" s="166">
        <v>31.995008023</v>
      </c>
      <c r="O30" s="166">
        <f t="shared" si="0"/>
        <v>2888.6022464250018</v>
      </c>
    </row>
    <row r="31" spans="1:15" x14ac:dyDescent="0.2">
      <c r="A31" s="21" t="s">
        <v>68</v>
      </c>
      <c r="B31" s="178">
        <v>2018</v>
      </c>
      <c r="C31" s="166">
        <v>332.77926818900011</v>
      </c>
      <c r="D31" s="166">
        <v>4</v>
      </c>
      <c r="E31" s="166">
        <v>15.988382536</v>
      </c>
      <c r="F31" s="166">
        <v>404.70375467200029</v>
      </c>
      <c r="G31" s="166">
        <v>32.970956340000008</v>
      </c>
      <c r="H31" s="166">
        <v>105.88382536199998</v>
      </c>
      <c r="I31" s="166">
        <v>153.87220789699998</v>
      </c>
      <c r="J31" s="166">
        <v>85.95933887599999</v>
      </c>
      <c r="K31" s="166">
        <v>41.959338876000011</v>
      </c>
      <c r="L31" s="166">
        <v>12.994191268</v>
      </c>
      <c r="M31" s="166">
        <v>1102.3378045660002</v>
      </c>
      <c r="N31" s="166">
        <v>33.994191268000002</v>
      </c>
      <c r="O31" s="166">
        <f t="shared" si="0"/>
        <v>2327.4432598500002</v>
      </c>
    </row>
    <row r="32" spans="1:15" x14ac:dyDescent="0.2">
      <c r="A32" s="21" t="s">
        <v>68</v>
      </c>
      <c r="B32" s="178">
        <v>2019</v>
      </c>
      <c r="C32" s="166">
        <v>446.70743925799957</v>
      </c>
      <c r="D32" s="166">
        <v>7</v>
      </c>
      <c r="E32" s="166">
        <v>31.994479986000002</v>
      </c>
      <c r="F32" s="166">
        <v>284.79575948199977</v>
      </c>
      <c r="G32" s="166">
        <v>42.994479986000002</v>
      </c>
      <c r="H32" s="166">
        <v>86.939279846000019</v>
      </c>
      <c r="I32" s="166">
        <v>190.90063974799997</v>
      </c>
      <c r="J32" s="166">
        <v>70.966879916000011</v>
      </c>
      <c r="K32" s="166">
        <v>26.988959972</v>
      </c>
      <c r="L32" s="166">
        <v>9.9834399579999999</v>
      </c>
      <c r="M32" s="166">
        <v>751.60255898999935</v>
      </c>
      <c r="N32" s="166">
        <v>29.988959972000004</v>
      </c>
      <c r="O32" s="166">
        <f t="shared" si="0"/>
        <v>1980.8628771139984</v>
      </c>
    </row>
    <row r="33" spans="1:15" x14ac:dyDescent="0.2">
      <c r="A33" s="21" t="s">
        <v>68</v>
      </c>
      <c r="B33" s="178">
        <v>2020</v>
      </c>
      <c r="C33" s="166">
        <v>435.81095855999973</v>
      </c>
      <c r="D33" s="166">
        <v>4.996293305</v>
      </c>
      <c r="E33" s="166">
        <v>38.992586610000004</v>
      </c>
      <c r="F33" s="166">
        <v>175.92215940599996</v>
      </c>
      <c r="G33" s="166">
        <v>24.996293305000002</v>
      </c>
      <c r="H33" s="166">
        <v>54.970346440000007</v>
      </c>
      <c r="I33" s="166">
        <v>129.92215940700001</v>
      </c>
      <c r="J33" s="166">
        <v>44.985173220000007</v>
      </c>
      <c r="K33" s="166">
        <v>22.99258661</v>
      </c>
      <c r="L33" s="166">
        <v>6.996293305</v>
      </c>
      <c r="M33" s="166">
        <v>434.85543890099979</v>
      </c>
      <c r="N33" s="166">
        <v>17.996293305000002</v>
      </c>
      <c r="O33" s="166">
        <f t="shared" si="0"/>
        <v>1393.4365823739995</v>
      </c>
    </row>
    <row r="34" spans="1:15" x14ac:dyDescent="0.2">
      <c r="A34" s="21" t="s">
        <v>68</v>
      </c>
      <c r="B34" s="178">
        <v>2021</v>
      </c>
      <c r="C34" s="166">
        <v>437.7249508850004</v>
      </c>
      <c r="D34" s="166">
        <v>0.99499910700000005</v>
      </c>
      <c r="E34" s="166">
        <v>25.994999107000002</v>
      </c>
      <c r="F34" s="166">
        <v>108.94999107</v>
      </c>
      <c r="G34" s="166">
        <v>16.994999106999998</v>
      </c>
      <c r="H34" s="166">
        <v>31.984997321000002</v>
      </c>
      <c r="I34" s="166">
        <v>122.88497946099999</v>
      </c>
      <c r="J34" s="166">
        <v>37.979996428</v>
      </c>
      <c r="K34" s="166">
        <v>7</v>
      </c>
      <c r="L34" s="166">
        <v>3</v>
      </c>
      <c r="M34" s="166">
        <v>428.70994820600049</v>
      </c>
      <c r="N34" s="166">
        <v>17.994999106999998</v>
      </c>
      <c r="O34" s="166">
        <f t="shared" si="0"/>
        <v>1240.214859799001</v>
      </c>
    </row>
    <row r="35" spans="1:15" x14ac:dyDescent="0.2">
      <c r="A35" s="21" t="s">
        <v>68</v>
      </c>
      <c r="B35" s="178">
        <v>2022</v>
      </c>
      <c r="C35" s="109">
        <v>478.45655508099992</v>
      </c>
      <c r="D35" s="109">
        <v>3</v>
      </c>
      <c r="E35" s="109">
        <v>28.993961722999998</v>
      </c>
      <c r="F35" s="109">
        <v>122.86715790699996</v>
      </c>
      <c r="G35" s="109">
        <v>22.981885169000002</v>
      </c>
      <c r="H35" s="109">
        <v>22.993961722999998</v>
      </c>
      <c r="I35" s="109">
        <v>87.897349290999969</v>
      </c>
      <c r="J35" s="109">
        <v>42.969808614999998</v>
      </c>
      <c r="K35" s="109">
        <v>21.981885168999995</v>
      </c>
      <c r="L35" s="109">
        <v>2</v>
      </c>
      <c r="M35" s="109">
        <v>482.59543544899987</v>
      </c>
      <c r="N35" s="109">
        <v>21.975846892</v>
      </c>
      <c r="O35" s="166">
        <f t="shared" si="0"/>
        <v>1338.7138470189996</v>
      </c>
    </row>
    <row r="36" spans="1:15" x14ac:dyDescent="0.2">
      <c r="A36" s="137" t="s">
        <v>68</v>
      </c>
      <c r="B36" s="179">
        <v>2023</v>
      </c>
      <c r="C36" s="139">
        <v>443.52913638899958</v>
      </c>
      <c r="D36" s="139">
        <v>1</v>
      </c>
      <c r="E36" s="139">
        <v>25.994186869</v>
      </c>
      <c r="F36" s="139">
        <v>163.90698990400003</v>
      </c>
      <c r="G36" s="139">
        <v>19.982560607</v>
      </c>
      <c r="H36" s="139">
        <v>34.988373738000007</v>
      </c>
      <c r="I36" s="139">
        <v>73.976747476</v>
      </c>
      <c r="J36" s="139">
        <v>39.982560606999996</v>
      </c>
      <c r="K36" s="139">
        <v>20.982560607</v>
      </c>
      <c r="L36" s="139">
        <v>2.994186869</v>
      </c>
      <c r="M36" s="139">
        <v>450.70353031899964</v>
      </c>
      <c r="N36" s="139">
        <v>21.994186869</v>
      </c>
      <c r="O36" s="167">
        <f t="shared" si="0"/>
        <v>1300.0350202539994</v>
      </c>
    </row>
    <row r="37" spans="1:15" x14ac:dyDescent="0.2">
      <c r="A37" s="136" t="s">
        <v>69</v>
      </c>
      <c r="B37" s="178">
        <v>2013</v>
      </c>
      <c r="C37" s="22">
        <f t="shared" ref="C37:O47" si="2">C4/$O4</f>
        <v>6.7420206744501596E-2</v>
      </c>
      <c r="D37" s="22">
        <f t="shared" si="2"/>
        <v>2.366177190215446E-2</v>
      </c>
      <c r="E37" s="22">
        <f t="shared" si="2"/>
        <v>3.9027867344967319E-2</v>
      </c>
      <c r="F37" s="22">
        <f t="shared" si="2"/>
        <v>0.2408575238060138</v>
      </c>
      <c r="G37" s="22">
        <f t="shared" si="2"/>
        <v>3.1654954621424154E-2</v>
      </c>
      <c r="H37" s="22">
        <f t="shared" si="2"/>
        <v>0.13191694240116833</v>
      </c>
      <c r="I37" s="22">
        <f t="shared" si="2"/>
        <v>4.0712191831997917E-2</v>
      </c>
      <c r="J37" s="22">
        <f t="shared" si="2"/>
        <v>2.0232611727442906E-2</v>
      </c>
      <c r="K37" s="22">
        <f t="shared" si="2"/>
        <v>2.9669204789319396E-2</v>
      </c>
      <c r="L37" s="22">
        <f t="shared" si="2"/>
        <v>5.5017437966890792E-3</v>
      </c>
      <c r="M37" s="22">
        <f t="shared" si="2"/>
        <v>0.35926959914592849</v>
      </c>
      <c r="N37" s="22">
        <f t="shared" si="2"/>
        <v>1.0075381888392623E-2</v>
      </c>
      <c r="O37" s="22">
        <f t="shared" si="2"/>
        <v>1</v>
      </c>
    </row>
    <row r="38" spans="1:15" x14ac:dyDescent="0.2">
      <c r="A38" s="136" t="s">
        <v>69</v>
      </c>
      <c r="B38" s="178">
        <v>2014</v>
      </c>
      <c r="C38" s="22">
        <f t="shared" si="2"/>
        <v>7.3296904615668623E-2</v>
      </c>
      <c r="D38" s="22">
        <f t="shared" si="2"/>
        <v>2.5595365426069879E-2</v>
      </c>
      <c r="E38" s="22">
        <f t="shared" si="2"/>
        <v>2.9554933160412647E-2</v>
      </c>
      <c r="F38" s="22">
        <f t="shared" si="2"/>
        <v>0.22755532869431219</v>
      </c>
      <c r="G38" s="22">
        <f t="shared" si="2"/>
        <v>2.252759773702755E-2</v>
      </c>
      <c r="H38" s="22">
        <f t="shared" si="2"/>
        <v>0.13069404695541037</v>
      </c>
      <c r="I38" s="22">
        <f t="shared" si="2"/>
        <v>5.6832991361781854E-2</v>
      </c>
      <c r="J38" s="22">
        <f t="shared" si="2"/>
        <v>2.0606901501388369E-2</v>
      </c>
      <c r="K38" s="22">
        <f t="shared" si="2"/>
        <v>3.0962682860418492E-2</v>
      </c>
      <c r="L38" s="22">
        <f t="shared" si="2"/>
        <v>6.1642164063988062E-3</v>
      </c>
      <c r="M38" s="22">
        <f t="shared" si="2"/>
        <v>0.36312852230138803</v>
      </c>
      <c r="N38" s="22">
        <f t="shared" si="2"/>
        <v>1.3080508979723267E-2</v>
      </c>
      <c r="O38" s="22">
        <f t="shared" si="2"/>
        <v>1</v>
      </c>
    </row>
    <row r="39" spans="1:15" x14ac:dyDescent="0.2">
      <c r="A39" s="136" t="s">
        <v>69</v>
      </c>
      <c r="B39" s="178">
        <v>2015</v>
      </c>
      <c r="C39" s="22">
        <f t="shared" si="2"/>
        <v>7.9478550863363792E-2</v>
      </c>
      <c r="D39" s="22">
        <f t="shared" si="2"/>
        <v>3.0122256604892376E-2</v>
      </c>
      <c r="E39" s="22">
        <f t="shared" si="2"/>
        <v>2.7680344471000852E-2</v>
      </c>
      <c r="F39" s="22">
        <f t="shared" si="2"/>
        <v>0.20863434661183147</v>
      </c>
      <c r="G39" s="22">
        <f t="shared" si="2"/>
        <v>2.642095906975421E-2</v>
      </c>
      <c r="H39" s="22">
        <f t="shared" si="2"/>
        <v>0.11319210214689303</v>
      </c>
      <c r="I39" s="22">
        <f t="shared" si="2"/>
        <v>7.3854637210524113E-2</v>
      </c>
      <c r="J39" s="22">
        <f t="shared" si="2"/>
        <v>2.1485087052893776E-2</v>
      </c>
      <c r="K39" s="22">
        <f t="shared" si="2"/>
        <v>3.0904154311161097E-2</v>
      </c>
      <c r="L39" s="22">
        <f t="shared" si="2"/>
        <v>6.7614814701703945E-3</v>
      </c>
      <c r="M39" s="22">
        <f t="shared" si="2"/>
        <v>0.36549135951001827</v>
      </c>
      <c r="N39" s="22">
        <f t="shared" si="2"/>
        <v>1.5974720677496591E-2</v>
      </c>
      <c r="O39" s="22">
        <f t="shared" si="2"/>
        <v>1</v>
      </c>
    </row>
    <row r="40" spans="1:15" x14ac:dyDescent="0.2">
      <c r="A40" s="136" t="s">
        <v>69</v>
      </c>
      <c r="B40" s="178">
        <v>2016</v>
      </c>
      <c r="C40" s="22">
        <f t="shared" si="2"/>
        <v>9.0059107577205269E-2</v>
      </c>
      <c r="D40" s="22">
        <f t="shared" si="2"/>
        <v>3.1589987473407063E-2</v>
      </c>
      <c r="E40" s="22">
        <f t="shared" si="2"/>
        <v>2.4477103147971833E-2</v>
      </c>
      <c r="F40" s="22">
        <f t="shared" si="2"/>
        <v>0.17887059668424748</v>
      </c>
      <c r="G40" s="22">
        <f t="shared" si="2"/>
        <v>2.2289476961696152E-2</v>
      </c>
      <c r="H40" s="22">
        <f t="shared" si="2"/>
        <v>0.11012151412022363</v>
      </c>
      <c r="I40" s="22">
        <f t="shared" si="2"/>
        <v>9.9748344196442087E-2</v>
      </c>
      <c r="J40" s="22">
        <f t="shared" si="2"/>
        <v>2.2941915831651137E-2</v>
      </c>
      <c r="K40" s="22">
        <f t="shared" si="2"/>
        <v>3.3179889053215235E-2</v>
      </c>
      <c r="L40" s="22">
        <f t="shared" si="2"/>
        <v>6.9395158923567426E-3</v>
      </c>
      <c r="M40" s="22">
        <f t="shared" si="2"/>
        <v>0.35560414915416744</v>
      </c>
      <c r="N40" s="22">
        <f t="shared" si="2"/>
        <v>2.4178399907415979E-2</v>
      </c>
      <c r="O40" s="22">
        <f t="shared" si="2"/>
        <v>1</v>
      </c>
    </row>
    <row r="41" spans="1:15" x14ac:dyDescent="0.2">
      <c r="A41" s="136" t="s">
        <v>69</v>
      </c>
      <c r="B41" s="178">
        <v>2017</v>
      </c>
      <c r="C41" s="22">
        <f t="shared" si="2"/>
        <v>9.6330155892750929E-2</v>
      </c>
      <c r="D41" s="22">
        <f t="shared" si="2"/>
        <v>2.9886538552375608E-2</v>
      </c>
      <c r="E41" s="22">
        <f t="shared" si="2"/>
        <v>3.1901535072310576E-2</v>
      </c>
      <c r="F41" s="22">
        <f t="shared" si="2"/>
        <v>0.17548088557792926</v>
      </c>
      <c r="G41" s="22">
        <f t="shared" si="2"/>
        <v>2.3330165766950305E-2</v>
      </c>
      <c r="H41" s="22">
        <f t="shared" si="2"/>
        <v>0.11066411392747881</v>
      </c>
      <c r="I41" s="22">
        <f t="shared" si="2"/>
        <v>0.12270553083494833</v>
      </c>
      <c r="J41" s="22">
        <f t="shared" si="2"/>
        <v>2.0681201121153184E-2</v>
      </c>
      <c r="K41" s="22">
        <f t="shared" si="2"/>
        <v>3.3387342221994284E-2</v>
      </c>
      <c r="L41" s="22">
        <f t="shared" si="2"/>
        <v>5.1853805817633257E-3</v>
      </c>
      <c r="M41" s="22">
        <f t="shared" si="2"/>
        <v>0.32289275435500242</v>
      </c>
      <c r="N41" s="22">
        <f t="shared" si="2"/>
        <v>2.7554396095343062E-2</v>
      </c>
      <c r="O41" s="22">
        <f t="shared" si="2"/>
        <v>1</v>
      </c>
    </row>
    <row r="42" spans="1:15" x14ac:dyDescent="0.2">
      <c r="A42" s="136" t="s">
        <v>69</v>
      </c>
      <c r="B42" s="178">
        <v>2018</v>
      </c>
      <c r="C42" s="22">
        <f t="shared" si="2"/>
        <v>9.5844356511278067E-2</v>
      </c>
      <c r="D42" s="22">
        <f t="shared" si="2"/>
        <v>2.2226393618455857E-2</v>
      </c>
      <c r="E42" s="22">
        <f t="shared" si="2"/>
        <v>3.8981517590012851E-2</v>
      </c>
      <c r="F42" s="22">
        <f t="shared" si="2"/>
        <v>0.15477437227147367</v>
      </c>
      <c r="G42" s="22">
        <f t="shared" si="2"/>
        <v>2.246770649561719E-2</v>
      </c>
      <c r="H42" s="22">
        <f t="shared" si="2"/>
        <v>0.11392536671808459</v>
      </c>
      <c r="I42" s="22">
        <f t="shared" si="2"/>
        <v>0.15020259929568283</v>
      </c>
      <c r="J42" s="22">
        <f t="shared" si="2"/>
        <v>2.3728680551285668E-2</v>
      </c>
      <c r="K42" s="22">
        <f t="shared" si="2"/>
        <v>3.1743816589905979E-2</v>
      </c>
      <c r="L42" s="22">
        <f t="shared" si="2"/>
        <v>5.6568029636838713E-3</v>
      </c>
      <c r="M42" s="22">
        <f t="shared" si="2"/>
        <v>0.31631751871423841</v>
      </c>
      <c r="N42" s="22">
        <f t="shared" si="2"/>
        <v>2.4130868680280953E-2</v>
      </c>
      <c r="O42" s="22">
        <f t="shared" si="2"/>
        <v>1</v>
      </c>
    </row>
    <row r="43" spans="1:15" x14ac:dyDescent="0.2">
      <c r="A43" s="136" t="s">
        <v>69</v>
      </c>
      <c r="B43" s="178">
        <v>2019</v>
      </c>
      <c r="C43" s="22">
        <f t="shared" si="2"/>
        <v>0.12869002039126048</v>
      </c>
      <c r="D43" s="22">
        <f t="shared" si="2"/>
        <v>2.2856178882409612E-2</v>
      </c>
      <c r="E43" s="22">
        <f t="shared" si="2"/>
        <v>5.1547568275189595E-2</v>
      </c>
      <c r="F43" s="22">
        <f t="shared" si="2"/>
        <v>0.13461074043801646</v>
      </c>
      <c r="G43" s="22">
        <f t="shared" si="2"/>
        <v>1.9900378498369547E-2</v>
      </c>
      <c r="H43" s="22">
        <f t="shared" si="2"/>
        <v>0.12201075364938065</v>
      </c>
      <c r="I43" s="22">
        <f t="shared" si="2"/>
        <v>0.18214711621814419</v>
      </c>
      <c r="J43" s="22">
        <f t="shared" si="2"/>
        <v>2.5200933502715659E-2</v>
      </c>
      <c r="K43" s="22">
        <f t="shared" si="2"/>
        <v>2.6855852291793669E-2</v>
      </c>
      <c r="L43" s="22">
        <f t="shared" si="2"/>
        <v>4.3431514389188257E-3</v>
      </c>
      <c r="M43" s="22">
        <f t="shared" si="2"/>
        <v>0.25167305642993082</v>
      </c>
      <c r="N43" s="22">
        <f t="shared" si="2"/>
        <v>3.0164249983870441E-2</v>
      </c>
      <c r="O43" s="22">
        <f t="shared" si="2"/>
        <v>1</v>
      </c>
    </row>
    <row r="44" spans="1:15" x14ac:dyDescent="0.2">
      <c r="A44" s="136" t="s">
        <v>69</v>
      </c>
      <c r="B44" s="178">
        <v>2020</v>
      </c>
      <c r="C44" s="22">
        <f t="shared" si="2"/>
        <v>0.15487452916035233</v>
      </c>
      <c r="D44" s="22">
        <f t="shared" si="2"/>
        <v>2.2384023989920628E-2</v>
      </c>
      <c r="E44" s="22">
        <f t="shared" si="2"/>
        <v>6.7601730093984985E-2</v>
      </c>
      <c r="F44" s="22">
        <f t="shared" si="2"/>
        <v>0.11793849962146818</v>
      </c>
      <c r="G44" s="22">
        <f t="shared" si="2"/>
        <v>1.7134375076913223E-2</v>
      </c>
      <c r="H44" s="22">
        <f t="shared" si="2"/>
        <v>0.1316491771222135</v>
      </c>
      <c r="I44" s="22">
        <f t="shared" si="2"/>
        <v>0.18485958625231774</v>
      </c>
      <c r="J44" s="22">
        <f t="shared" si="2"/>
        <v>2.6456193502979231E-2</v>
      </c>
      <c r="K44" s="22">
        <f t="shared" si="2"/>
        <v>3.7485293155831281E-2</v>
      </c>
      <c r="L44" s="22">
        <f t="shared" si="2"/>
        <v>4.2848846022791797E-3</v>
      </c>
      <c r="M44" s="22">
        <f t="shared" si="2"/>
        <v>0.20255196289385016</v>
      </c>
      <c r="N44" s="22">
        <f t="shared" si="2"/>
        <v>3.2779744527889454E-2</v>
      </c>
      <c r="O44" s="22">
        <f t="shared" si="2"/>
        <v>1</v>
      </c>
    </row>
    <row r="45" spans="1:15" x14ac:dyDescent="0.2">
      <c r="A45" s="136" t="s">
        <v>69</v>
      </c>
      <c r="B45" s="178">
        <v>2021</v>
      </c>
      <c r="C45" s="22">
        <f t="shared" si="2"/>
        <v>0.18232830545201922</v>
      </c>
      <c r="D45" s="22">
        <f t="shared" si="2"/>
        <v>2.4926791527725051E-2</v>
      </c>
      <c r="E45" s="22">
        <f t="shared" si="2"/>
        <v>6.3129198617441012E-2</v>
      </c>
      <c r="F45" s="22">
        <f t="shared" si="2"/>
        <v>8.7440801579506525E-2</v>
      </c>
      <c r="G45" s="22">
        <f t="shared" si="2"/>
        <v>1.5534506702128222E-2</v>
      </c>
      <c r="H45" s="22">
        <f t="shared" si="2"/>
        <v>0.11346541080104246</v>
      </c>
      <c r="I45" s="22">
        <f t="shared" si="2"/>
        <v>0.20616571625459948</v>
      </c>
      <c r="J45" s="22">
        <f t="shared" si="2"/>
        <v>2.7340539811613856E-2</v>
      </c>
      <c r="K45" s="22">
        <f t="shared" si="2"/>
        <v>3.7462493417022506E-2</v>
      </c>
      <c r="L45" s="22">
        <f t="shared" si="2"/>
        <v>3.8556092625656761E-3</v>
      </c>
      <c r="M45" s="22">
        <f t="shared" si="2"/>
        <v>0.20378149736670603</v>
      </c>
      <c r="N45" s="22">
        <f t="shared" si="2"/>
        <v>3.4569129207629883E-2</v>
      </c>
      <c r="O45" s="22">
        <f t="shared" si="2"/>
        <v>1</v>
      </c>
    </row>
    <row r="46" spans="1:15" x14ac:dyDescent="0.2">
      <c r="A46" s="136" t="s">
        <v>69</v>
      </c>
      <c r="B46" s="178">
        <v>2022</v>
      </c>
      <c r="C46" s="22">
        <f t="shared" si="2"/>
        <v>0.18743321634754767</v>
      </c>
      <c r="D46" s="22">
        <f t="shared" si="2"/>
        <v>2.2446433508634577E-2</v>
      </c>
      <c r="E46" s="22">
        <f t="shared" si="2"/>
        <v>5.2174393816902968E-2</v>
      </c>
      <c r="F46" s="22">
        <f t="shared" si="2"/>
        <v>0.10573199097903241</v>
      </c>
      <c r="G46" s="22">
        <f t="shared" si="2"/>
        <v>2.1400197480295369E-2</v>
      </c>
      <c r="H46" s="22">
        <f t="shared" si="2"/>
        <v>9.0184182649928696E-2</v>
      </c>
      <c r="I46" s="22">
        <f t="shared" si="2"/>
        <v>0.19516733074875042</v>
      </c>
      <c r="J46" s="22">
        <f t="shared" si="2"/>
        <v>3.0523875361532782E-2</v>
      </c>
      <c r="K46" s="22">
        <f t="shared" si="2"/>
        <v>4.3733130747389944E-2</v>
      </c>
      <c r="L46" s="22">
        <f t="shared" si="2"/>
        <v>2.339259624605826E-3</v>
      </c>
      <c r="M46" s="22">
        <f t="shared" si="2"/>
        <v>0.21014269110075634</v>
      </c>
      <c r="N46" s="22">
        <f t="shared" si="2"/>
        <v>3.8723297634622823E-2</v>
      </c>
      <c r="O46" s="22">
        <f t="shared" si="2"/>
        <v>1</v>
      </c>
    </row>
    <row r="47" spans="1:15" x14ac:dyDescent="0.2">
      <c r="A47" s="136" t="s">
        <v>69</v>
      </c>
      <c r="B47" s="178">
        <v>2023</v>
      </c>
      <c r="C47" s="22">
        <f t="shared" si="2"/>
        <v>0.17236090632679144</v>
      </c>
      <c r="D47" s="22">
        <f t="shared" si="2"/>
        <v>2.3777986780896061E-2</v>
      </c>
      <c r="E47" s="22">
        <f t="shared" si="2"/>
        <v>6.4967360730195295E-2</v>
      </c>
      <c r="F47" s="22">
        <f t="shared" si="2"/>
        <v>0.13173338287593817</v>
      </c>
      <c r="G47" s="22">
        <f t="shared" si="2"/>
        <v>2.160568897252866E-2</v>
      </c>
      <c r="H47" s="22">
        <f t="shared" si="2"/>
        <v>9.7083373638437942E-2</v>
      </c>
      <c r="I47" s="22">
        <f t="shared" si="2"/>
        <v>0.16311546532884116</v>
      </c>
      <c r="J47" s="22">
        <f t="shared" si="2"/>
        <v>3.2841516633411352E-2</v>
      </c>
      <c r="K47" s="22">
        <f t="shared" si="2"/>
        <v>5.5037864527718451E-2</v>
      </c>
      <c r="L47" s="22">
        <f t="shared" si="2"/>
        <v>2.2923958302139458E-3</v>
      </c>
      <c r="M47" s="22">
        <f t="shared" si="2"/>
        <v>0.19629620919644589</v>
      </c>
      <c r="N47" s="22">
        <f t="shared" si="2"/>
        <v>3.8887849158581608E-2</v>
      </c>
      <c r="O47" s="22">
        <f t="shared" si="2"/>
        <v>1</v>
      </c>
    </row>
    <row r="51" spans="3:14" x14ac:dyDescent="0.2">
      <c r="C51" s="181"/>
      <c r="D51" s="181"/>
      <c r="E51" s="181"/>
      <c r="F51" s="181"/>
      <c r="G51" s="181"/>
      <c r="H51" s="181"/>
      <c r="I51" s="181"/>
      <c r="J51" s="181"/>
      <c r="K51" s="181"/>
      <c r="L51" s="181"/>
      <c r="M51" s="181"/>
      <c r="N51" s="181"/>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F3E7AF-D6F9-4AE9-93F6-BC048F866FA0}">
  <dimension ref="A1:O80"/>
  <sheetViews>
    <sheetView workbookViewId="0">
      <pane xSplit="2" ySplit="3" topLeftCell="C4" activePane="bottomRight" state="frozen"/>
      <selection pane="topRight" activeCell="C1" sqref="C1"/>
      <selection pane="bottomLeft" activeCell="A4" sqref="A4"/>
      <selection pane="bottomRight" activeCell="C4" sqref="C4"/>
    </sheetView>
  </sheetViews>
  <sheetFormatPr defaultRowHeight="15" x14ac:dyDescent="0.2"/>
  <cols>
    <col min="1" max="2" width="15.44140625" customWidth="1"/>
    <col min="3" max="15" width="11.33203125" customWidth="1"/>
  </cols>
  <sheetData>
    <row r="1" spans="1:15" ht="15.75" x14ac:dyDescent="0.2">
      <c r="A1" s="102" t="s">
        <v>332</v>
      </c>
      <c r="B1" s="102"/>
      <c r="C1" s="97"/>
      <c r="D1" s="97"/>
      <c r="E1" s="97"/>
      <c r="F1" s="97"/>
      <c r="G1" s="97"/>
      <c r="H1" s="97"/>
      <c r="I1" s="97"/>
      <c r="J1" s="97"/>
      <c r="K1" s="97"/>
      <c r="L1" s="97"/>
      <c r="M1" s="97"/>
      <c r="N1" s="97"/>
      <c r="O1" s="97"/>
    </row>
    <row r="2" spans="1:15" x14ac:dyDescent="0.2">
      <c r="A2" s="103" t="s">
        <v>70</v>
      </c>
      <c r="B2" s="103"/>
      <c r="C2" s="97"/>
      <c r="D2" s="97"/>
      <c r="E2" s="97"/>
      <c r="F2" s="97"/>
      <c r="G2" s="97"/>
      <c r="H2" s="97"/>
      <c r="I2" s="97"/>
      <c r="J2" s="97"/>
      <c r="K2" s="97"/>
      <c r="L2" s="97"/>
      <c r="M2" s="97"/>
      <c r="N2" s="97"/>
      <c r="O2" s="97"/>
    </row>
    <row r="3" spans="1:15" ht="51" x14ac:dyDescent="0.2">
      <c r="A3" s="24" t="s">
        <v>71</v>
      </c>
      <c r="B3" s="24" t="s">
        <v>72</v>
      </c>
      <c r="C3" s="100" t="s">
        <v>55</v>
      </c>
      <c r="D3" s="100" t="s">
        <v>56</v>
      </c>
      <c r="E3" s="100" t="s">
        <v>57</v>
      </c>
      <c r="F3" s="100" t="s">
        <v>58</v>
      </c>
      <c r="G3" s="100" t="s">
        <v>59</v>
      </c>
      <c r="H3" s="100" t="s">
        <v>60</v>
      </c>
      <c r="I3" s="100" t="s">
        <v>61</v>
      </c>
      <c r="J3" s="100" t="s">
        <v>62</v>
      </c>
      <c r="K3" s="100" t="s">
        <v>63</v>
      </c>
      <c r="L3" s="100" t="s">
        <v>64</v>
      </c>
      <c r="M3" s="100" t="s">
        <v>65</v>
      </c>
      <c r="N3" s="100" t="s">
        <v>66</v>
      </c>
      <c r="O3" s="100" t="s">
        <v>344</v>
      </c>
    </row>
    <row r="4" spans="1:15" x14ac:dyDescent="0.2">
      <c r="A4" s="21" t="s">
        <v>73</v>
      </c>
      <c r="B4" s="21">
        <v>2013</v>
      </c>
      <c r="C4" s="168">
        <v>1592.0329029999987</v>
      </c>
      <c r="D4" s="168">
        <v>558.73930428999972</v>
      </c>
      <c r="E4" s="168">
        <v>921.58793256999957</v>
      </c>
      <c r="F4" s="168">
        <v>5687.5100411280137</v>
      </c>
      <c r="G4" s="168">
        <v>747.48701811699948</v>
      </c>
      <c r="H4" s="168">
        <v>3115.0321677550082</v>
      </c>
      <c r="I4" s="168">
        <v>961.36087501799932</v>
      </c>
      <c r="J4" s="168">
        <v>477.76453290599983</v>
      </c>
      <c r="K4" s="168">
        <v>700.59634212399953</v>
      </c>
      <c r="L4" s="168">
        <v>129.91590461000001</v>
      </c>
      <c r="M4" s="168">
        <v>8483.6438585170145</v>
      </c>
      <c r="N4" s="168">
        <v>237.91590460999996</v>
      </c>
      <c r="O4" s="168">
        <f t="shared" ref="O4:O67" si="0">SUM(C4:N4)</f>
        <v>23613.586784645031</v>
      </c>
    </row>
    <row r="5" spans="1:15" x14ac:dyDescent="0.2">
      <c r="A5" s="21" t="s">
        <v>73</v>
      </c>
      <c r="B5" s="21">
        <v>2014</v>
      </c>
      <c r="C5" s="168">
        <v>1557.0191641830008</v>
      </c>
      <c r="D5" s="168">
        <v>543.71292610000023</v>
      </c>
      <c r="E5" s="168">
        <v>627.82456596499992</v>
      </c>
      <c r="F5" s="168">
        <v>4833.8740844080039</v>
      </c>
      <c r="G5" s="168">
        <v>478.54546632600017</v>
      </c>
      <c r="H5" s="168">
        <v>2776.2855310360042</v>
      </c>
      <c r="I5" s="168">
        <v>1207.2823152919998</v>
      </c>
      <c r="J5" s="168">
        <v>437.74482320000021</v>
      </c>
      <c r="K5" s="168">
        <v>657.72887465000008</v>
      </c>
      <c r="L5" s="168">
        <v>130.94418007499999</v>
      </c>
      <c r="M5" s="168">
        <v>7713.8055317529825</v>
      </c>
      <c r="N5" s="168">
        <v>277.86443732499998</v>
      </c>
      <c r="O5" s="168">
        <f t="shared" si="0"/>
        <v>21242.63190031299</v>
      </c>
    </row>
    <row r="6" spans="1:15" x14ac:dyDescent="0.2">
      <c r="A6" s="21" t="s">
        <v>73</v>
      </c>
      <c r="B6" s="21">
        <v>2015</v>
      </c>
      <c r="C6" s="168">
        <v>1527.031476108998</v>
      </c>
      <c r="D6" s="168">
        <v>578.74273583800027</v>
      </c>
      <c r="E6" s="168">
        <v>531.82596836000016</v>
      </c>
      <c r="F6" s="168">
        <v>4008.5181575770057</v>
      </c>
      <c r="G6" s="168">
        <v>507.62923694800031</v>
      </c>
      <c r="H6" s="168">
        <v>2174.774212005997</v>
      </c>
      <c r="I6" s="168">
        <v>1418.9785099499991</v>
      </c>
      <c r="J6" s="168">
        <v>412.79570198900007</v>
      </c>
      <c r="K6" s="168">
        <v>593.7654356180002</v>
      </c>
      <c r="L6" s="168">
        <v>129.90920088399997</v>
      </c>
      <c r="M6" s="168">
        <v>7022.2318368280121</v>
      </c>
      <c r="N6" s="168">
        <v>306.92433406999999</v>
      </c>
      <c r="O6" s="168">
        <f t="shared" si="0"/>
        <v>19213.126806177013</v>
      </c>
    </row>
    <row r="7" spans="1:15" x14ac:dyDescent="0.2">
      <c r="A7" s="21" t="s">
        <v>73</v>
      </c>
      <c r="B7" s="21">
        <v>2016</v>
      </c>
      <c r="C7" s="168">
        <v>1530.3188802879974</v>
      </c>
      <c r="D7" s="168">
        <v>536.7891772319997</v>
      </c>
      <c r="E7" s="168">
        <v>415.92432003599993</v>
      </c>
      <c r="F7" s="168">
        <v>3039.4377492539884</v>
      </c>
      <c r="G7" s="168">
        <v>378.75133724799986</v>
      </c>
      <c r="H7" s="168">
        <v>1871.2269832299962</v>
      </c>
      <c r="I7" s="168">
        <v>1694.9621033099959</v>
      </c>
      <c r="J7" s="168">
        <v>389.83782863999971</v>
      </c>
      <c r="K7" s="168">
        <v>563.80539436799961</v>
      </c>
      <c r="L7" s="168">
        <v>117.91891432000003</v>
      </c>
      <c r="M7" s="168">
        <v>6042.5620239780183</v>
      </c>
      <c r="N7" s="168">
        <v>410.84864006399977</v>
      </c>
      <c r="O7" s="168">
        <f t="shared" si="0"/>
        <v>16992.383351967994</v>
      </c>
    </row>
    <row r="8" spans="1:15" x14ac:dyDescent="0.2">
      <c r="A8" s="21" t="s">
        <v>73</v>
      </c>
      <c r="B8" s="21">
        <v>2017</v>
      </c>
      <c r="C8" s="168">
        <v>1485.3460510120005</v>
      </c>
      <c r="D8" s="168">
        <v>460.83027278200024</v>
      </c>
      <c r="E8" s="168">
        <v>491.90016046100016</v>
      </c>
      <c r="F8" s="168">
        <v>2705.7969335320099</v>
      </c>
      <c r="G8" s="168">
        <v>359.7354252180001</v>
      </c>
      <c r="H8" s="168">
        <v>1706.3660189020034</v>
      </c>
      <c r="I8" s="168">
        <v>1892.0365484090041</v>
      </c>
      <c r="J8" s="168">
        <v>318.89017650599999</v>
      </c>
      <c r="K8" s="168">
        <v>514.81030486900033</v>
      </c>
      <c r="L8" s="168">
        <v>79.955072206999986</v>
      </c>
      <c r="M8" s="168">
        <v>4978.7885541840215</v>
      </c>
      <c r="N8" s="168">
        <v>424.87020859600017</v>
      </c>
      <c r="O8" s="168">
        <f t="shared" si="0"/>
        <v>15419.325726678038</v>
      </c>
    </row>
    <row r="9" spans="1:15" x14ac:dyDescent="0.2">
      <c r="A9" s="21" t="s">
        <v>73</v>
      </c>
      <c r="B9" s="21">
        <v>2018</v>
      </c>
      <c r="C9" s="168">
        <v>1219.221629924999</v>
      </c>
      <c r="D9" s="168">
        <v>282.73860706300013</v>
      </c>
      <c r="E9" s="168">
        <v>495.8780166410001</v>
      </c>
      <c r="F9" s="168">
        <v>1968.8614885659936</v>
      </c>
      <c r="G9" s="168">
        <v>285.80831184400006</v>
      </c>
      <c r="H9" s="168">
        <v>1449.2274386909974</v>
      </c>
      <c r="I9" s="168">
        <v>1910.7046528159942</v>
      </c>
      <c r="J9" s="168">
        <v>301.84897296800011</v>
      </c>
      <c r="K9" s="168">
        <v>403.80831184600021</v>
      </c>
      <c r="L9" s="168">
        <v>71.95933887599999</v>
      </c>
      <c r="M9" s="168">
        <v>4023.8275343340024</v>
      </c>
      <c r="N9" s="168">
        <v>306.96514760800005</v>
      </c>
      <c r="O9" s="168">
        <f t="shared" si="0"/>
        <v>12720.849451177988</v>
      </c>
    </row>
    <row r="10" spans="1:15" x14ac:dyDescent="0.2">
      <c r="A10" s="21" t="s">
        <v>73</v>
      </c>
      <c r="B10" s="21">
        <v>2019</v>
      </c>
      <c r="C10" s="168">
        <v>1480.0560776059983</v>
      </c>
      <c r="D10" s="168">
        <v>262.86751966399993</v>
      </c>
      <c r="E10" s="168">
        <v>592.84543960399969</v>
      </c>
      <c r="F10" s="168">
        <v>1548.1499178459983</v>
      </c>
      <c r="G10" s="168">
        <v>228.87303967799988</v>
      </c>
      <c r="H10" s="168">
        <v>1403.2382380779984</v>
      </c>
      <c r="I10" s="168">
        <v>2094.8628771479976</v>
      </c>
      <c r="J10" s="168">
        <v>289.83439957999991</v>
      </c>
      <c r="K10" s="168">
        <v>308.86751966399987</v>
      </c>
      <c r="L10" s="168">
        <v>49.950319874000002</v>
      </c>
      <c r="M10" s="168">
        <v>2894.4764761579972</v>
      </c>
      <c r="N10" s="168">
        <v>346.91719978999993</v>
      </c>
      <c r="O10" s="168">
        <f t="shared" si="0"/>
        <v>11500.939024689989</v>
      </c>
    </row>
    <row r="11" spans="1:15" x14ac:dyDescent="0.2">
      <c r="A11" s="21" t="s">
        <v>73</v>
      </c>
      <c r="B11" s="21">
        <v>2020</v>
      </c>
      <c r="C11" s="168">
        <v>1445.373568565004</v>
      </c>
      <c r="D11" s="168">
        <v>208.89991923499991</v>
      </c>
      <c r="E11" s="168">
        <v>630.8962125459999</v>
      </c>
      <c r="F11" s="168">
        <v>1100.6663974590001</v>
      </c>
      <c r="G11" s="168">
        <v>159.90733262799992</v>
      </c>
      <c r="H11" s="168">
        <v>1228.6219171570015</v>
      </c>
      <c r="I11" s="168">
        <v>1725.2104740110051</v>
      </c>
      <c r="J11" s="168">
        <v>246.90362593099991</v>
      </c>
      <c r="K11" s="168">
        <v>349.83319872599981</v>
      </c>
      <c r="L11" s="168">
        <v>39.988879915000005</v>
      </c>
      <c r="M11" s="168">
        <v>1890.3253815520075</v>
      </c>
      <c r="N11" s="168">
        <v>305.91845270999988</v>
      </c>
      <c r="O11" s="168">
        <f t="shared" si="0"/>
        <v>9332.5453604350187</v>
      </c>
    </row>
    <row r="12" spans="1:15" x14ac:dyDescent="0.2">
      <c r="A12" s="21" t="s">
        <v>73</v>
      </c>
      <c r="B12" s="21">
        <v>2021</v>
      </c>
      <c r="C12" s="168">
        <v>1513.0148240790024</v>
      </c>
      <c r="D12" s="168">
        <v>206.84997321000009</v>
      </c>
      <c r="E12" s="168">
        <v>523.86497589400005</v>
      </c>
      <c r="F12" s="168">
        <v>725.60993034600074</v>
      </c>
      <c r="G12" s="168">
        <v>128.909983926</v>
      </c>
      <c r="H12" s="168">
        <v>941.56992320300071</v>
      </c>
      <c r="I12" s="168">
        <v>1710.8247901320021</v>
      </c>
      <c r="J12" s="168">
        <v>226.87997856800013</v>
      </c>
      <c r="K12" s="168">
        <v>310.8749776750002</v>
      </c>
      <c r="L12" s="168">
        <v>31.994999107000002</v>
      </c>
      <c r="M12" s="168">
        <v>1691.0398285360022</v>
      </c>
      <c r="N12" s="168">
        <v>286.86497588500015</v>
      </c>
      <c r="O12" s="168">
        <f t="shared" si="0"/>
        <v>8298.2991605610096</v>
      </c>
    </row>
    <row r="13" spans="1:15" x14ac:dyDescent="0.2">
      <c r="A13" s="21" t="s">
        <v>73</v>
      </c>
      <c r="B13" s="21">
        <v>2022</v>
      </c>
      <c r="C13" s="169">
        <v>1601.532698715997</v>
      </c>
      <c r="D13" s="169">
        <v>191.79469858200008</v>
      </c>
      <c r="E13" s="169">
        <v>445.80677513699987</v>
      </c>
      <c r="F13" s="169">
        <v>903.43240196699912</v>
      </c>
      <c r="G13" s="169">
        <v>182.85508135400002</v>
      </c>
      <c r="H13" s="169">
        <v>770.58335889099953</v>
      </c>
      <c r="I13" s="169">
        <v>1667.6172345869973</v>
      </c>
      <c r="J13" s="169">
        <v>260.81281341500022</v>
      </c>
      <c r="K13" s="169">
        <v>373.67997131999994</v>
      </c>
      <c r="L13" s="169">
        <v>19.987923446</v>
      </c>
      <c r="M13" s="169">
        <v>1795.5749666589966</v>
      </c>
      <c r="N13" s="169">
        <v>330.87319618400005</v>
      </c>
      <c r="O13" s="168">
        <f t="shared" si="0"/>
        <v>8544.551120257991</v>
      </c>
    </row>
    <row r="14" spans="1:15" x14ac:dyDescent="0.2">
      <c r="A14" s="137" t="s">
        <v>73</v>
      </c>
      <c r="B14" s="137">
        <v>2023</v>
      </c>
      <c r="C14" s="170">
        <v>1426.8257475380019</v>
      </c>
      <c r="D14" s="170">
        <v>196.83723233200007</v>
      </c>
      <c r="E14" s="170">
        <v>537.80816668299963</v>
      </c>
      <c r="F14" s="170">
        <v>1090.5058838650007</v>
      </c>
      <c r="G14" s="170">
        <v>178.85467172500006</v>
      </c>
      <c r="H14" s="170">
        <v>803.66865153600043</v>
      </c>
      <c r="I14" s="170">
        <v>1350.2907980280015</v>
      </c>
      <c r="J14" s="170">
        <v>271.866297987</v>
      </c>
      <c r="K14" s="170">
        <v>455.61052022299964</v>
      </c>
      <c r="L14" s="170">
        <v>18.976747476</v>
      </c>
      <c r="M14" s="170">
        <v>1624.9652626830018</v>
      </c>
      <c r="N14" s="170">
        <v>321.91861616600005</v>
      </c>
      <c r="O14" s="171">
        <f t="shared" si="0"/>
        <v>8278.1285962420061</v>
      </c>
    </row>
    <row r="15" spans="1:15" x14ac:dyDescent="0.2">
      <c r="A15" s="21" t="s">
        <v>74</v>
      </c>
      <c r="B15" s="21">
        <v>2013</v>
      </c>
      <c r="C15" s="172">
        <v>135.88226645100002</v>
      </c>
      <c r="D15" s="172">
        <v>55.932723688000003</v>
      </c>
      <c r="E15" s="172">
        <v>45.974771383000004</v>
      </c>
      <c r="F15" s="172">
        <v>425.62998027599963</v>
      </c>
      <c r="G15" s="172">
        <v>120.89908553200002</v>
      </c>
      <c r="H15" s="172">
        <v>22.983180922000003</v>
      </c>
      <c r="I15" s="172">
        <v>78.899085531000011</v>
      </c>
      <c r="J15" s="172">
        <v>33.983180922000003</v>
      </c>
      <c r="K15" s="172">
        <v>10.991590461000001</v>
      </c>
      <c r="L15" s="172">
        <v>3</v>
      </c>
      <c r="M15" s="172">
        <v>612.48701810799957</v>
      </c>
      <c r="N15" s="172">
        <v>2</v>
      </c>
      <c r="O15" s="172">
        <f t="shared" si="0"/>
        <v>1548.6628832739993</v>
      </c>
    </row>
    <row r="16" spans="1:15" x14ac:dyDescent="0.2">
      <c r="A16" s="21" t="s">
        <v>74</v>
      </c>
      <c r="B16" s="21">
        <v>2014</v>
      </c>
      <c r="C16" s="172">
        <v>121.87241160100001</v>
      </c>
      <c r="D16" s="172">
        <v>43.944180074999991</v>
      </c>
      <c r="E16" s="172">
        <v>27.984051449999999</v>
      </c>
      <c r="F16" s="172">
        <v>307.73684893100005</v>
      </c>
      <c r="G16" s="172">
        <v>70.896334424999992</v>
      </c>
      <c r="H16" s="172">
        <v>14.984051449999999</v>
      </c>
      <c r="I16" s="172">
        <v>116.85646305100001</v>
      </c>
      <c r="J16" s="172">
        <v>36.960128625000003</v>
      </c>
      <c r="K16" s="172">
        <v>21.984051449999999</v>
      </c>
      <c r="L16" s="172">
        <v>2</v>
      </c>
      <c r="M16" s="172">
        <v>565.5853377169999</v>
      </c>
      <c r="N16" s="172">
        <v>3</v>
      </c>
      <c r="O16" s="172">
        <f t="shared" si="0"/>
        <v>1333.8038587750002</v>
      </c>
    </row>
    <row r="17" spans="1:15" x14ac:dyDescent="0.2">
      <c r="A17" s="21" t="s">
        <v>74</v>
      </c>
      <c r="B17" s="21">
        <v>2015</v>
      </c>
      <c r="C17" s="172">
        <v>124.90920088399994</v>
      </c>
      <c r="D17" s="172">
        <v>35.969733628</v>
      </c>
      <c r="E17" s="172">
        <v>19.984866814</v>
      </c>
      <c r="F17" s="172">
        <v>251.7881353949999</v>
      </c>
      <c r="G17" s="172">
        <v>88.90920088499999</v>
      </c>
      <c r="H17" s="172">
        <v>14.984866814</v>
      </c>
      <c r="I17" s="172">
        <v>156.79570199199992</v>
      </c>
      <c r="J17" s="172">
        <v>29</v>
      </c>
      <c r="K17" s="172">
        <v>10</v>
      </c>
      <c r="L17" s="172">
        <v>6</v>
      </c>
      <c r="M17" s="172">
        <v>531.62167034900017</v>
      </c>
      <c r="N17" s="172">
        <v>1</v>
      </c>
      <c r="O17" s="172">
        <f t="shared" si="0"/>
        <v>1270.9633767610001</v>
      </c>
    </row>
    <row r="18" spans="1:15" x14ac:dyDescent="0.2">
      <c r="A18" s="21" t="s">
        <v>74</v>
      </c>
      <c r="B18" s="21">
        <v>2016</v>
      </c>
      <c r="C18" s="172">
        <v>124.92972574400002</v>
      </c>
      <c r="D18" s="172">
        <v>32.983782863999998</v>
      </c>
      <c r="E18" s="172">
        <v>20.994594288000002</v>
      </c>
      <c r="F18" s="172">
        <v>191.86485720000005</v>
      </c>
      <c r="G18" s="172">
        <v>51.951348592000002</v>
      </c>
      <c r="H18" s="172">
        <v>12.983782864</v>
      </c>
      <c r="I18" s="172">
        <v>189.77836580600004</v>
      </c>
      <c r="J18" s="172">
        <v>29.978377152000007</v>
      </c>
      <c r="K18" s="172">
        <v>13.989188576</v>
      </c>
      <c r="L18" s="172">
        <v>2</v>
      </c>
      <c r="M18" s="172">
        <v>444.74593153599977</v>
      </c>
      <c r="N18" s="172">
        <v>2.994594288</v>
      </c>
      <c r="O18" s="172">
        <f t="shared" si="0"/>
        <v>1119.1945489099996</v>
      </c>
    </row>
    <row r="19" spans="1:15" x14ac:dyDescent="0.2">
      <c r="A19" s="21" t="s">
        <v>74</v>
      </c>
      <c r="B19" s="21">
        <v>2017</v>
      </c>
      <c r="C19" s="172">
        <v>106.95008022999998</v>
      </c>
      <c r="D19" s="172">
        <v>17.995008023</v>
      </c>
      <c r="E19" s="172">
        <v>23</v>
      </c>
      <c r="F19" s="172">
        <v>152.88019255199995</v>
      </c>
      <c r="G19" s="172">
        <v>56.965056161</v>
      </c>
      <c r="H19" s="172">
        <v>5.9900160460000009</v>
      </c>
      <c r="I19" s="172">
        <v>184.73542521699994</v>
      </c>
      <c r="J19" s="172">
        <v>32.970048138000003</v>
      </c>
      <c r="K19" s="172">
        <v>6.9950080230000005</v>
      </c>
      <c r="L19" s="172">
        <v>0.99500802300000002</v>
      </c>
      <c r="M19" s="172">
        <v>318.80032092000022</v>
      </c>
      <c r="N19" s="172">
        <v>2</v>
      </c>
      <c r="O19" s="172">
        <f t="shared" si="0"/>
        <v>910.276163333</v>
      </c>
    </row>
    <row r="20" spans="1:15" x14ac:dyDescent="0.2">
      <c r="A20" s="21" t="s">
        <v>74</v>
      </c>
      <c r="B20" s="21">
        <v>2018</v>
      </c>
      <c r="C20" s="172">
        <v>55.918677752000015</v>
      </c>
      <c r="D20" s="172">
        <v>18.965147608000002</v>
      </c>
      <c r="E20" s="172">
        <v>9</v>
      </c>
      <c r="F20" s="172">
        <v>93.895442824</v>
      </c>
      <c r="G20" s="172">
        <v>38.970956340000001</v>
      </c>
      <c r="H20" s="172">
        <v>4.9825738039999994</v>
      </c>
      <c r="I20" s="172">
        <v>177.70956340700008</v>
      </c>
      <c r="J20" s="172">
        <v>12.994191268</v>
      </c>
      <c r="K20" s="172">
        <v>3.9941912679999998</v>
      </c>
      <c r="L20" s="172">
        <v>2</v>
      </c>
      <c r="M20" s="172">
        <v>216.81992931000002</v>
      </c>
      <c r="N20" s="172">
        <v>0</v>
      </c>
      <c r="O20" s="172">
        <f t="shared" si="0"/>
        <v>635.25067358100011</v>
      </c>
    </row>
    <row r="21" spans="1:15" x14ac:dyDescent="0.2">
      <c r="A21" s="21" t="s">
        <v>74</v>
      </c>
      <c r="B21" s="21">
        <v>2019</v>
      </c>
      <c r="C21" s="172">
        <v>74.911679776000014</v>
      </c>
      <c r="D21" s="172">
        <v>8.9834399579999999</v>
      </c>
      <c r="E21" s="172">
        <v>7.994479986</v>
      </c>
      <c r="F21" s="172">
        <v>77.906159762000016</v>
      </c>
      <c r="G21" s="172">
        <v>30.983439957999998</v>
      </c>
      <c r="H21" s="172">
        <v>4</v>
      </c>
      <c r="I21" s="172">
        <v>200.77367942599986</v>
      </c>
      <c r="J21" s="172">
        <v>14.97239993</v>
      </c>
      <c r="K21" s="172">
        <v>1</v>
      </c>
      <c r="L21" s="172">
        <v>0</v>
      </c>
      <c r="M21" s="172">
        <v>165.88407970599997</v>
      </c>
      <c r="N21" s="172">
        <v>0</v>
      </c>
      <c r="O21" s="172">
        <f t="shared" si="0"/>
        <v>587.4093585019998</v>
      </c>
    </row>
    <row r="22" spans="1:15" x14ac:dyDescent="0.2">
      <c r="A22" s="21" t="s">
        <v>74</v>
      </c>
      <c r="B22" s="21">
        <v>2020</v>
      </c>
      <c r="C22" s="172">
        <v>46.955519660000014</v>
      </c>
      <c r="D22" s="172">
        <v>9.9814665250000001</v>
      </c>
      <c r="E22" s="172">
        <v>10</v>
      </c>
      <c r="F22" s="172">
        <v>22.996293305000002</v>
      </c>
      <c r="G22" s="172">
        <v>10.98517322</v>
      </c>
      <c r="H22" s="172">
        <v>5</v>
      </c>
      <c r="I22" s="172">
        <v>145.84802550999996</v>
      </c>
      <c r="J22" s="172">
        <v>6.99258661</v>
      </c>
      <c r="K22" s="172">
        <v>2.996293305</v>
      </c>
      <c r="L22" s="172">
        <v>0</v>
      </c>
      <c r="M22" s="172">
        <v>84.933279492999986</v>
      </c>
      <c r="N22" s="172">
        <v>0</v>
      </c>
      <c r="O22" s="172">
        <f t="shared" si="0"/>
        <v>346.68863762799998</v>
      </c>
    </row>
    <row r="23" spans="1:15" x14ac:dyDescent="0.2">
      <c r="A23" s="21" t="s">
        <v>74</v>
      </c>
      <c r="B23" s="21">
        <v>2021</v>
      </c>
      <c r="C23" s="172">
        <v>40.944990177000001</v>
      </c>
      <c r="D23" s="172">
        <v>5.9949991069999999</v>
      </c>
      <c r="E23" s="172">
        <v>9</v>
      </c>
      <c r="F23" s="172">
        <v>18.959992856</v>
      </c>
      <c r="G23" s="172">
        <v>14.979996428</v>
      </c>
      <c r="H23" s="172">
        <v>2</v>
      </c>
      <c r="I23" s="172">
        <v>165.80996606600007</v>
      </c>
      <c r="J23" s="172">
        <v>6.9849973209999998</v>
      </c>
      <c r="K23" s="172">
        <v>0</v>
      </c>
      <c r="L23" s="172">
        <v>1</v>
      </c>
      <c r="M23" s="172">
        <v>71.954991962999998</v>
      </c>
      <c r="N23" s="172">
        <v>0</v>
      </c>
      <c r="O23" s="172">
        <f t="shared" si="0"/>
        <v>337.62993391800006</v>
      </c>
    </row>
    <row r="24" spans="1:15" x14ac:dyDescent="0.2">
      <c r="A24" s="21" t="s">
        <v>74</v>
      </c>
      <c r="B24" s="21">
        <v>2022</v>
      </c>
      <c r="C24" s="172">
        <v>58.915464123999989</v>
      </c>
      <c r="D24" s="172">
        <v>4.993961723</v>
      </c>
      <c r="E24" s="172">
        <v>12.975846892</v>
      </c>
      <c r="F24" s="172">
        <v>51.939617229999989</v>
      </c>
      <c r="G24" s="172">
        <v>18.981885169000002</v>
      </c>
      <c r="H24" s="172">
        <v>1.9879234459999999</v>
      </c>
      <c r="I24" s="172">
        <v>105.83092824899997</v>
      </c>
      <c r="J24" s="172">
        <v>9.9818851689999999</v>
      </c>
      <c r="K24" s="172">
        <v>4.993961723</v>
      </c>
      <c r="L24" s="172">
        <v>1</v>
      </c>
      <c r="M24" s="172">
        <v>93.903387567999985</v>
      </c>
      <c r="N24" s="172">
        <v>0</v>
      </c>
      <c r="O24" s="172">
        <f t="shared" si="0"/>
        <v>365.50486129299992</v>
      </c>
    </row>
    <row r="25" spans="1:15" x14ac:dyDescent="0.2">
      <c r="A25" s="137" t="s">
        <v>74</v>
      </c>
      <c r="B25" s="137">
        <v>2023</v>
      </c>
      <c r="C25" s="173">
        <v>69.912803035000024</v>
      </c>
      <c r="D25" s="173">
        <v>2</v>
      </c>
      <c r="E25" s="173">
        <v>11.988373738</v>
      </c>
      <c r="F25" s="173">
        <v>32.959308082999996</v>
      </c>
      <c r="G25" s="173">
        <v>21.959308083</v>
      </c>
      <c r="H25" s="173">
        <v>1.994186869</v>
      </c>
      <c r="I25" s="173">
        <v>53.91280303500001</v>
      </c>
      <c r="J25" s="173">
        <v>6</v>
      </c>
      <c r="K25" s="173">
        <v>5</v>
      </c>
      <c r="L25" s="173">
        <v>0</v>
      </c>
      <c r="M25" s="173">
        <v>73.936055559000025</v>
      </c>
      <c r="N25" s="173">
        <v>1</v>
      </c>
      <c r="O25" s="173">
        <f t="shared" si="0"/>
        <v>280.66283840200003</v>
      </c>
    </row>
    <row r="26" spans="1:15" x14ac:dyDescent="0.2">
      <c r="A26" s="21" t="s">
        <v>75</v>
      </c>
      <c r="B26" s="21">
        <v>2013</v>
      </c>
      <c r="C26" s="172">
        <v>165.84021875799999</v>
      </c>
      <c r="D26" s="172">
        <v>63.941133226000005</v>
      </c>
      <c r="E26" s="172">
        <v>87.941133222999994</v>
      </c>
      <c r="F26" s="172">
        <v>578.6299802689997</v>
      </c>
      <c r="G26" s="172">
        <v>128.865447375</v>
      </c>
      <c r="H26" s="172">
        <v>48.983180922000003</v>
      </c>
      <c r="I26" s="172">
        <v>94.915904609000009</v>
      </c>
      <c r="J26" s="172">
        <v>48.966361843000001</v>
      </c>
      <c r="K26" s="172">
        <v>36.966361843000001</v>
      </c>
      <c r="L26" s="172">
        <v>6</v>
      </c>
      <c r="M26" s="172">
        <v>884.51224671599971</v>
      </c>
      <c r="N26" s="172">
        <v>2</v>
      </c>
      <c r="O26" s="172">
        <f t="shared" si="0"/>
        <v>2147.5619687839994</v>
      </c>
    </row>
    <row r="27" spans="1:15" x14ac:dyDescent="0.2">
      <c r="A27" s="21" t="s">
        <v>75</v>
      </c>
      <c r="B27" s="21">
        <v>2014</v>
      </c>
      <c r="C27" s="172">
        <v>150.85646305100002</v>
      </c>
      <c r="D27" s="172">
        <v>60.960128624999989</v>
      </c>
      <c r="E27" s="172">
        <v>56.984051454999999</v>
      </c>
      <c r="F27" s="172">
        <v>451.65710618200001</v>
      </c>
      <c r="G27" s="172">
        <v>83.880385875999991</v>
      </c>
      <c r="H27" s="172">
        <v>50.960128625000003</v>
      </c>
      <c r="I27" s="172">
        <v>145.87241161100002</v>
      </c>
      <c r="J27" s="172">
        <v>39.992025725000005</v>
      </c>
      <c r="K27" s="172">
        <v>34.976077175</v>
      </c>
      <c r="L27" s="172">
        <v>5.9920257249999995</v>
      </c>
      <c r="M27" s="172">
        <v>799.40192941899988</v>
      </c>
      <c r="N27" s="172">
        <v>1</v>
      </c>
      <c r="O27" s="172">
        <f t="shared" si="0"/>
        <v>1882.532733469</v>
      </c>
    </row>
    <row r="28" spans="1:15" x14ac:dyDescent="0.2">
      <c r="A28" s="21" t="s">
        <v>75</v>
      </c>
      <c r="B28" s="21">
        <v>2015</v>
      </c>
      <c r="C28" s="172">
        <v>154.88650110499992</v>
      </c>
      <c r="D28" s="172">
        <v>61.984866814</v>
      </c>
      <c r="E28" s="172">
        <v>36.977300221</v>
      </c>
      <c r="F28" s="172">
        <v>381.72003606299995</v>
      </c>
      <c r="G28" s="172">
        <v>76.954600442</v>
      </c>
      <c r="H28" s="172">
        <v>58.969733628</v>
      </c>
      <c r="I28" s="172">
        <v>144.84110154599998</v>
      </c>
      <c r="J28" s="172">
        <v>38.969733628</v>
      </c>
      <c r="K28" s="172">
        <v>24.992433407</v>
      </c>
      <c r="L28" s="172">
        <v>8</v>
      </c>
      <c r="M28" s="172">
        <v>747.53843782800027</v>
      </c>
      <c r="N28" s="172">
        <v>7</v>
      </c>
      <c r="O28" s="172">
        <f t="shared" si="0"/>
        <v>1742.8347446820003</v>
      </c>
    </row>
    <row r="29" spans="1:15" x14ac:dyDescent="0.2">
      <c r="A29" s="21" t="s">
        <v>75</v>
      </c>
      <c r="B29" s="21">
        <v>2016</v>
      </c>
      <c r="C29" s="172">
        <v>167.89188576000004</v>
      </c>
      <c r="D29" s="172">
        <v>67.956754304000015</v>
      </c>
      <c r="E29" s="172">
        <v>41.989188576000004</v>
      </c>
      <c r="F29" s="172">
        <v>291.81620578999997</v>
      </c>
      <c r="G29" s="172">
        <v>57.967565728000011</v>
      </c>
      <c r="H29" s="172">
        <v>32.994594288000002</v>
      </c>
      <c r="I29" s="172">
        <v>214.77296010200004</v>
      </c>
      <c r="J29" s="172">
        <v>43.978377152000007</v>
      </c>
      <c r="K29" s="172">
        <v>28.994594288000002</v>
      </c>
      <c r="L29" s="172">
        <v>6.9837828640000001</v>
      </c>
      <c r="M29" s="172">
        <v>659.67565729799946</v>
      </c>
      <c r="N29" s="172">
        <v>6.994594288</v>
      </c>
      <c r="O29" s="172">
        <f t="shared" si="0"/>
        <v>1622.0161604379996</v>
      </c>
    </row>
    <row r="30" spans="1:15" x14ac:dyDescent="0.2">
      <c r="A30" s="21" t="s">
        <v>75</v>
      </c>
      <c r="B30" s="21">
        <v>2017</v>
      </c>
      <c r="C30" s="172">
        <v>157.90515243699997</v>
      </c>
      <c r="D30" s="172">
        <v>48.980032092000002</v>
      </c>
      <c r="E30" s="172">
        <v>51.980032091999995</v>
      </c>
      <c r="F30" s="172">
        <v>271.90515243699997</v>
      </c>
      <c r="G30" s="172">
        <v>38.970048138000003</v>
      </c>
      <c r="H30" s="172">
        <v>32.990016046000001</v>
      </c>
      <c r="I30" s="172">
        <v>232.80032091499993</v>
      </c>
      <c r="J30" s="172">
        <v>27</v>
      </c>
      <c r="K30" s="172">
        <v>24.990016046000001</v>
      </c>
      <c r="L30" s="172">
        <v>5</v>
      </c>
      <c r="M30" s="172">
        <v>571.67552148500033</v>
      </c>
      <c r="N30" s="172">
        <v>7.9950080230000005</v>
      </c>
      <c r="O30" s="172">
        <f t="shared" si="0"/>
        <v>1472.1912997110003</v>
      </c>
    </row>
    <row r="31" spans="1:15" x14ac:dyDescent="0.2">
      <c r="A31" s="21" t="s">
        <v>75</v>
      </c>
      <c r="B31" s="21">
        <v>2018</v>
      </c>
      <c r="C31" s="172">
        <v>131.912869022</v>
      </c>
      <c r="D31" s="172">
        <v>30.965147609000002</v>
      </c>
      <c r="E31" s="172">
        <v>34</v>
      </c>
      <c r="F31" s="172">
        <v>184.87220789699998</v>
      </c>
      <c r="G31" s="172">
        <v>39.970956340000001</v>
      </c>
      <c r="H31" s="172">
        <v>24.994191268000002</v>
      </c>
      <c r="I31" s="172">
        <v>190.76765072500007</v>
      </c>
      <c r="J31" s="172">
        <v>25.994191268000002</v>
      </c>
      <c r="K31" s="172">
        <v>19.994191268000002</v>
      </c>
      <c r="L31" s="172">
        <v>0</v>
      </c>
      <c r="M31" s="172">
        <v>420.76184199700015</v>
      </c>
      <c r="N31" s="172">
        <v>3</v>
      </c>
      <c r="O31" s="172">
        <f t="shared" si="0"/>
        <v>1107.2332473940003</v>
      </c>
    </row>
    <row r="32" spans="1:15" x14ac:dyDescent="0.2">
      <c r="A32" s="21" t="s">
        <v>75</v>
      </c>
      <c r="B32" s="21">
        <v>2019</v>
      </c>
      <c r="C32" s="172">
        <v>137.82887956600001</v>
      </c>
      <c r="D32" s="172">
        <v>29.977919944</v>
      </c>
      <c r="E32" s="172">
        <v>34.994479990000002</v>
      </c>
      <c r="F32" s="172">
        <v>119.92823981799999</v>
      </c>
      <c r="G32" s="172">
        <v>31.966879916000003</v>
      </c>
      <c r="H32" s="172">
        <v>21.977919944</v>
      </c>
      <c r="I32" s="172">
        <v>241.80127950199991</v>
      </c>
      <c r="J32" s="172">
        <v>18</v>
      </c>
      <c r="K32" s="172">
        <v>9.994479986</v>
      </c>
      <c r="L32" s="172">
        <v>1</v>
      </c>
      <c r="M32" s="172">
        <v>338.77919943599977</v>
      </c>
      <c r="N32" s="172">
        <v>4.994479986</v>
      </c>
      <c r="O32" s="172">
        <f t="shared" si="0"/>
        <v>991.24375808799971</v>
      </c>
    </row>
    <row r="33" spans="1:15" x14ac:dyDescent="0.2">
      <c r="A33" s="21" t="s">
        <v>75</v>
      </c>
      <c r="B33" s="21">
        <v>2020</v>
      </c>
      <c r="C33" s="172">
        <v>115.94810627199999</v>
      </c>
      <c r="D33" s="172">
        <v>16.98517322</v>
      </c>
      <c r="E33" s="172">
        <v>34.996293305000002</v>
      </c>
      <c r="F33" s="172">
        <v>78.974053136000009</v>
      </c>
      <c r="G33" s="172">
        <v>30.970346441000004</v>
      </c>
      <c r="H33" s="172">
        <v>20.992586610000004</v>
      </c>
      <c r="I33" s="172">
        <v>162.89250585099998</v>
      </c>
      <c r="J33" s="172">
        <v>11.99258661</v>
      </c>
      <c r="K33" s="172">
        <v>11</v>
      </c>
      <c r="L33" s="172">
        <v>1</v>
      </c>
      <c r="M33" s="172">
        <v>189.88138576499995</v>
      </c>
      <c r="N33" s="172">
        <v>1</v>
      </c>
      <c r="O33" s="172">
        <f t="shared" si="0"/>
        <v>676.63303720999988</v>
      </c>
    </row>
    <row r="34" spans="1:15" x14ac:dyDescent="0.2">
      <c r="A34" s="21" t="s">
        <v>75</v>
      </c>
      <c r="B34" s="21">
        <v>2021</v>
      </c>
      <c r="C34" s="172">
        <v>111.93498839099999</v>
      </c>
      <c r="D34" s="172">
        <v>14.989998214</v>
      </c>
      <c r="E34" s="172">
        <v>30.984997320999998</v>
      </c>
      <c r="F34" s="172">
        <v>45.969994641999996</v>
      </c>
      <c r="G34" s="172">
        <v>18.984997321000002</v>
      </c>
      <c r="H34" s="172">
        <v>9.9949991069999999</v>
      </c>
      <c r="I34" s="172">
        <v>210.81996785400014</v>
      </c>
      <c r="J34" s="172">
        <v>11.984997321</v>
      </c>
      <c r="K34" s="172">
        <v>10.994999107</v>
      </c>
      <c r="L34" s="172">
        <v>2</v>
      </c>
      <c r="M34" s="172">
        <v>172.86997678200004</v>
      </c>
      <c r="N34" s="172">
        <v>0</v>
      </c>
      <c r="O34" s="172">
        <f t="shared" si="0"/>
        <v>641.52991606000023</v>
      </c>
    </row>
    <row r="35" spans="1:15" x14ac:dyDescent="0.2">
      <c r="A35" s="21" t="s">
        <v>75</v>
      </c>
      <c r="B35" s="21">
        <v>2022</v>
      </c>
      <c r="C35" s="172">
        <v>158.76450720000003</v>
      </c>
      <c r="D35" s="172">
        <v>5.9818851689999999</v>
      </c>
      <c r="E35" s="172">
        <v>28.987923445999996</v>
      </c>
      <c r="F35" s="172">
        <v>85.92150239999998</v>
      </c>
      <c r="G35" s="172">
        <v>26.963770339</v>
      </c>
      <c r="H35" s="172">
        <v>14</v>
      </c>
      <c r="I35" s="172">
        <v>164.80073686500006</v>
      </c>
      <c r="J35" s="172">
        <v>15.981885169</v>
      </c>
      <c r="K35" s="172">
        <v>14.981885169</v>
      </c>
      <c r="L35" s="172">
        <v>0</v>
      </c>
      <c r="M35" s="172">
        <v>199.83696652400008</v>
      </c>
      <c r="N35" s="172">
        <v>1</v>
      </c>
      <c r="O35" s="172">
        <f t="shared" si="0"/>
        <v>717.22106228100017</v>
      </c>
    </row>
    <row r="36" spans="1:15" x14ac:dyDescent="0.2">
      <c r="A36" s="137" t="s">
        <v>75</v>
      </c>
      <c r="B36" s="137">
        <v>2023</v>
      </c>
      <c r="C36" s="173">
        <v>145.85467172500003</v>
      </c>
      <c r="D36" s="173">
        <v>10.982560607</v>
      </c>
      <c r="E36" s="173">
        <v>24.988373738</v>
      </c>
      <c r="F36" s="173">
        <v>96.901176773000032</v>
      </c>
      <c r="G36" s="173">
        <v>24.988373738</v>
      </c>
      <c r="H36" s="173">
        <v>6</v>
      </c>
      <c r="I36" s="173">
        <v>99.860484856000028</v>
      </c>
      <c r="J36" s="173">
        <v>20.982560607</v>
      </c>
      <c r="K36" s="173">
        <v>8.9825606069999999</v>
      </c>
      <c r="L36" s="173">
        <v>0</v>
      </c>
      <c r="M36" s="173">
        <v>193.87792424900002</v>
      </c>
      <c r="N36" s="173">
        <v>1</v>
      </c>
      <c r="O36" s="173">
        <f t="shared" si="0"/>
        <v>634.41868690000013</v>
      </c>
    </row>
    <row r="37" spans="1:15" x14ac:dyDescent="0.2">
      <c r="A37" s="21" t="s">
        <v>76</v>
      </c>
      <c r="B37" s="21">
        <v>2013</v>
      </c>
      <c r="C37" s="172">
        <v>295.8065805999999</v>
      </c>
      <c r="D37" s="172">
        <v>126.94113322700001</v>
      </c>
      <c r="E37" s="172">
        <v>162.89908552499998</v>
      </c>
      <c r="F37" s="172">
        <v>954.38610361999963</v>
      </c>
      <c r="G37" s="172">
        <v>164.84862829499997</v>
      </c>
      <c r="H37" s="172">
        <v>243.80658059899991</v>
      </c>
      <c r="I37" s="172">
        <v>148.890675988</v>
      </c>
      <c r="J37" s="172">
        <v>62.966361844000005</v>
      </c>
      <c r="K37" s="172">
        <v>89.949542766000008</v>
      </c>
      <c r="L37" s="172">
        <v>16.974771383</v>
      </c>
      <c r="M37" s="172">
        <v>1350.3776940729995</v>
      </c>
      <c r="N37" s="172">
        <v>11</v>
      </c>
      <c r="O37" s="172">
        <f t="shared" si="0"/>
        <v>3628.8471579199991</v>
      </c>
    </row>
    <row r="38" spans="1:15" x14ac:dyDescent="0.2">
      <c r="A38" s="21" t="s">
        <v>76</v>
      </c>
      <c r="B38" s="21">
        <v>2014</v>
      </c>
      <c r="C38" s="172">
        <v>264.80064312499997</v>
      </c>
      <c r="D38" s="172">
        <v>107.94418007499999</v>
      </c>
      <c r="E38" s="172">
        <v>116.96810290500001</v>
      </c>
      <c r="F38" s="172">
        <v>796.41787796299991</v>
      </c>
      <c r="G38" s="172">
        <v>95.896334425000006</v>
      </c>
      <c r="H38" s="172">
        <v>201.84051449999995</v>
      </c>
      <c r="I38" s="172">
        <v>215.85646305999995</v>
      </c>
      <c r="J38" s="172">
        <v>54.984051449999995</v>
      </c>
      <c r="K38" s="172">
        <v>89.976077175</v>
      </c>
      <c r="L38" s="172">
        <v>8.9920257249999995</v>
      </c>
      <c r="M38" s="172">
        <v>1243.3062381490001</v>
      </c>
      <c r="N38" s="172">
        <v>5</v>
      </c>
      <c r="O38" s="172">
        <f t="shared" si="0"/>
        <v>3201.9825085519997</v>
      </c>
    </row>
    <row r="39" spans="1:15" x14ac:dyDescent="0.2">
      <c r="A39" s="21" t="s">
        <v>76</v>
      </c>
      <c r="B39" s="21">
        <v>2015</v>
      </c>
      <c r="C39" s="172">
        <v>256.76543562199993</v>
      </c>
      <c r="D39" s="172">
        <v>107.93190066299999</v>
      </c>
      <c r="E39" s="172">
        <v>105.97730022099998</v>
      </c>
      <c r="F39" s="172">
        <v>643.60653717200023</v>
      </c>
      <c r="G39" s="172">
        <v>95.916767478999986</v>
      </c>
      <c r="H39" s="172">
        <v>174.87893451299993</v>
      </c>
      <c r="I39" s="172">
        <v>236.78813539999999</v>
      </c>
      <c r="J39" s="172">
        <v>64.947033849000007</v>
      </c>
      <c r="K39" s="172">
        <v>70.947033849999997</v>
      </c>
      <c r="L39" s="172">
        <v>10.984866814</v>
      </c>
      <c r="M39" s="172">
        <v>1202.1979412020009</v>
      </c>
      <c r="N39" s="172">
        <v>14</v>
      </c>
      <c r="O39" s="172">
        <f t="shared" si="0"/>
        <v>2984.9418867850009</v>
      </c>
    </row>
    <row r="40" spans="1:15" x14ac:dyDescent="0.2">
      <c r="A40" s="21" t="s">
        <v>76</v>
      </c>
      <c r="B40" s="21">
        <v>2016</v>
      </c>
      <c r="C40" s="172">
        <v>267.87026291199999</v>
      </c>
      <c r="D40" s="172">
        <v>88.945942880000004</v>
      </c>
      <c r="E40" s="172">
        <v>67.994594288000002</v>
      </c>
      <c r="F40" s="172">
        <v>511.75133724199981</v>
      </c>
      <c r="G40" s="172">
        <v>85.92972574400001</v>
      </c>
      <c r="H40" s="172">
        <v>123.92432003200001</v>
      </c>
      <c r="I40" s="172">
        <v>291.78377152199994</v>
      </c>
      <c r="J40" s="172">
        <v>65.978377152000007</v>
      </c>
      <c r="K40" s="172">
        <v>53.972971440000009</v>
      </c>
      <c r="L40" s="172">
        <v>8.994594288</v>
      </c>
      <c r="M40" s="172">
        <v>1059.5351087720001</v>
      </c>
      <c r="N40" s="172">
        <v>15.994594288</v>
      </c>
      <c r="O40" s="172">
        <f t="shared" si="0"/>
        <v>2642.67560056</v>
      </c>
    </row>
    <row r="41" spans="1:15" x14ac:dyDescent="0.2">
      <c r="A41" s="21" t="s">
        <v>76</v>
      </c>
      <c r="B41" s="21">
        <v>2017</v>
      </c>
      <c r="C41" s="172">
        <v>241.86022464299995</v>
      </c>
      <c r="D41" s="172">
        <v>94.945088252999994</v>
      </c>
      <c r="E41" s="172">
        <v>81.970048141999996</v>
      </c>
      <c r="F41" s="172">
        <v>458.76537707300031</v>
      </c>
      <c r="G41" s="172">
        <v>79.950080229999998</v>
      </c>
      <c r="H41" s="172">
        <v>117.95507220699997</v>
      </c>
      <c r="I41" s="172">
        <v>333.83027277500008</v>
      </c>
      <c r="J41" s="172">
        <v>60.970048137999996</v>
      </c>
      <c r="K41" s="172">
        <v>59.965056160000003</v>
      </c>
      <c r="L41" s="172">
        <v>10.995008023</v>
      </c>
      <c r="M41" s="172">
        <v>925.55571405099977</v>
      </c>
      <c r="N41" s="172">
        <v>27.990016046000001</v>
      </c>
      <c r="O41" s="172">
        <f t="shared" si="0"/>
        <v>2494.7520057410002</v>
      </c>
    </row>
    <row r="42" spans="1:15" x14ac:dyDescent="0.2">
      <c r="A42" s="21" t="s">
        <v>76</v>
      </c>
      <c r="B42" s="21">
        <v>2018</v>
      </c>
      <c r="C42" s="172">
        <v>236.85478170300007</v>
      </c>
      <c r="D42" s="172">
        <v>64.953530144000013</v>
      </c>
      <c r="E42" s="172">
        <v>86.953530146999995</v>
      </c>
      <c r="F42" s="172">
        <v>325.79088565400014</v>
      </c>
      <c r="G42" s="172">
        <v>55.941912680000009</v>
      </c>
      <c r="H42" s="172">
        <v>90.912869021999981</v>
      </c>
      <c r="I42" s="172">
        <v>342.76184199700009</v>
      </c>
      <c r="J42" s="172">
        <v>57.988382536000003</v>
      </c>
      <c r="K42" s="172">
        <v>36.982573804000005</v>
      </c>
      <c r="L42" s="172">
        <v>7</v>
      </c>
      <c r="M42" s="172">
        <v>726.56434512300041</v>
      </c>
      <c r="N42" s="172">
        <v>8</v>
      </c>
      <c r="O42" s="172">
        <f t="shared" si="0"/>
        <v>2040.7046528100004</v>
      </c>
    </row>
    <row r="43" spans="1:15" x14ac:dyDescent="0.2">
      <c r="A43" s="21" t="s">
        <v>76</v>
      </c>
      <c r="B43" s="21">
        <v>2019</v>
      </c>
      <c r="C43" s="172">
        <v>249.79575948199985</v>
      </c>
      <c r="D43" s="172">
        <v>39.966879915999996</v>
      </c>
      <c r="E43" s="172">
        <v>92.966879914000003</v>
      </c>
      <c r="F43" s="172">
        <v>245.92823982199999</v>
      </c>
      <c r="G43" s="172">
        <v>47.983439957999998</v>
      </c>
      <c r="H43" s="172">
        <v>87.917199790000012</v>
      </c>
      <c r="I43" s="172">
        <v>345.79023947799982</v>
      </c>
      <c r="J43" s="172">
        <v>48.950319874000009</v>
      </c>
      <c r="K43" s="172">
        <v>42.983439957999998</v>
      </c>
      <c r="L43" s="172">
        <v>6.994479986</v>
      </c>
      <c r="M43" s="172">
        <v>544.62463904499987</v>
      </c>
      <c r="N43" s="172">
        <v>9.994479986</v>
      </c>
      <c r="O43" s="172">
        <f t="shared" si="0"/>
        <v>1763.8959972089997</v>
      </c>
    </row>
    <row r="44" spans="1:15" x14ac:dyDescent="0.2">
      <c r="A44" s="21" t="s">
        <v>76</v>
      </c>
      <c r="B44" s="21">
        <v>2020</v>
      </c>
      <c r="C44" s="172">
        <v>234.90733262499992</v>
      </c>
      <c r="D44" s="172">
        <v>26.988879914999998</v>
      </c>
      <c r="E44" s="172">
        <v>83.996293304999995</v>
      </c>
      <c r="F44" s="172">
        <v>161.94069288199998</v>
      </c>
      <c r="G44" s="172">
        <v>31.985173220000007</v>
      </c>
      <c r="H44" s="172">
        <v>72.97034644099999</v>
      </c>
      <c r="I44" s="172">
        <v>275.85914560299994</v>
      </c>
      <c r="J44" s="172">
        <v>33.992586610000004</v>
      </c>
      <c r="K44" s="172">
        <v>33.974053135000005</v>
      </c>
      <c r="L44" s="172">
        <v>5</v>
      </c>
      <c r="M44" s="172">
        <v>333.84061212499989</v>
      </c>
      <c r="N44" s="172">
        <v>10.99258661</v>
      </c>
      <c r="O44" s="172">
        <f t="shared" si="0"/>
        <v>1306.4477024709995</v>
      </c>
    </row>
    <row r="45" spans="1:15" x14ac:dyDescent="0.2">
      <c r="A45" s="21" t="s">
        <v>76</v>
      </c>
      <c r="B45" s="21">
        <v>2021</v>
      </c>
      <c r="C45" s="172">
        <v>230.80496517300003</v>
      </c>
      <c r="D45" s="172">
        <v>29.984997321000002</v>
      </c>
      <c r="E45" s="172">
        <v>59.989998213999996</v>
      </c>
      <c r="F45" s="172">
        <v>109.92498660499999</v>
      </c>
      <c r="G45" s="172">
        <v>23.984997321000002</v>
      </c>
      <c r="H45" s="172">
        <v>58.944990176999994</v>
      </c>
      <c r="I45" s="172">
        <v>294.69494553000021</v>
      </c>
      <c r="J45" s="172">
        <v>34.994999106999998</v>
      </c>
      <c r="K45" s="172">
        <v>31.994999106999998</v>
      </c>
      <c r="L45" s="172">
        <v>1</v>
      </c>
      <c r="M45" s="172">
        <v>304.79496338300027</v>
      </c>
      <c r="N45" s="172">
        <v>9.9949991069999999</v>
      </c>
      <c r="O45" s="172">
        <f t="shared" si="0"/>
        <v>1191.1098410450004</v>
      </c>
    </row>
    <row r="46" spans="1:15" x14ac:dyDescent="0.2">
      <c r="A46" s="21" t="s">
        <v>76</v>
      </c>
      <c r="B46" s="21">
        <v>2022</v>
      </c>
      <c r="C46" s="172">
        <v>264.7222392650001</v>
      </c>
      <c r="D46" s="172">
        <v>27.963770337999996</v>
      </c>
      <c r="E46" s="172">
        <v>87.957732061999991</v>
      </c>
      <c r="F46" s="172">
        <v>152.92150239899999</v>
      </c>
      <c r="G46" s="172">
        <v>35.969808616000002</v>
      </c>
      <c r="H46" s="172">
        <v>47.975846892</v>
      </c>
      <c r="I46" s="172">
        <v>256.71016270400014</v>
      </c>
      <c r="J46" s="172">
        <v>34.957732061999991</v>
      </c>
      <c r="K46" s="172">
        <v>32.969808614999998</v>
      </c>
      <c r="L46" s="172">
        <v>1</v>
      </c>
      <c r="M46" s="172">
        <v>344.72223927100009</v>
      </c>
      <c r="N46" s="172">
        <v>9</v>
      </c>
      <c r="O46" s="172">
        <f t="shared" si="0"/>
        <v>1296.8708422240004</v>
      </c>
    </row>
    <row r="47" spans="1:15" x14ac:dyDescent="0.2">
      <c r="A47" s="137" t="s">
        <v>76</v>
      </c>
      <c r="B47" s="137">
        <v>2023</v>
      </c>
      <c r="C47" s="173">
        <v>252.71515658100012</v>
      </c>
      <c r="D47" s="173">
        <v>30.976747476</v>
      </c>
      <c r="E47" s="173">
        <v>84.959308085000004</v>
      </c>
      <c r="F47" s="173">
        <v>160.91861616600002</v>
      </c>
      <c r="G47" s="173">
        <v>41.95930808300001</v>
      </c>
      <c r="H47" s="173">
        <v>60.941868690000007</v>
      </c>
      <c r="I47" s="173">
        <v>212.88955051400004</v>
      </c>
      <c r="J47" s="173">
        <v>42.982560606999996</v>
      </c>
      <c r="K47" s="173">
        <v>36.959308082999996</v>
      </c>
      <c r="L47" s="173">
        <v>1.994186869</v>
      </c>
      <c r="M47" s="173">
        <v>296.76747475999997</v>
      </c>
      <c r="N47" s="173">
        <v>11</v>
      </c>
      <c r="O47" s="173">
        <f t="shared" si="0"/>
        <v>1235.0640859140001</v>
      </c>
    </row>
    <row r="48" spans="1:15" x14ac:dyDescent="0.2">
      <c r="A48" s="21" t="s">
        <v>77</v>
      </c>
      <c r="B48" s="21">
        <v>2013</v>
      </c>
      <c r="C48" s="172">
        <v>366.72248520799985</v>
      </c>
      <c r="D48" s="172">
        <v>112.974771383</v>
      </c>
      <c r="E48" s="172">
        <v>230.91590460699993</v>
      </c>
      <c r="F48" s="172">
        <v>1252.2851891419996</v>
      </c>
      <c r="G48" s="172">
        <v>129.94954276600001</v>
      </c>
      <c r="H48" s="172">
        <v>512.67202795399987</v>
      </c>
      <c r="I48" s="172">
        <v>216.87385691099996</v>
      </c>
      <c r="J48" s="172">
        <v>101.94113322600001</v>
      </c>
      <c r="K48" s="172">
        <v>165.89908553199999</v>
      </c>
      <c r="L48" s="172">
        <v>24.949542766</v>
      </c>
      <c r="M48" s="172">
        <v>1796.0833601809993</v>
      </c>
      <c r="N48" s="172">
        <v>17.991590461000001</v>
      </c>
      <c r="O48" s="172">
        <f t="shared" si="0"/>
        <v>4929.2584901369983</v>
      </c>
    </row>
    <row r="49" spans="1:15" x14ac:dyDescent="0.2">
      <c r="A49" s="21" t="s">
        <v>77</v>
      </c>
      <c r="B49" s="21">
        <v>2014</v>
      </c>
      <c r="C49" s="172">
        <v>372.81659168000004</v>
      </c>
      <c r="D49" s="172">
        <v>99.936205799999996</v>
      </c>
      <c r="E49" s="172">
        <v>151.96810289999999</v>
      </c>
      <c r="F49" s="172">
        <v>1031.3859808759996</v>
      </c>
      <c r="G49" s="172">
        <v>99.96012862500001</v>
      </c>
      <c r="H49" s="172">
        <v>433.68900330500014</v>
      </c>
      <c r="I49" s="172">
        <v>232.88038588499995</v>
      </c>
      <c r="J49" s="172">
        <v>89.944180074999991</v>
      </c>
      <c r="K49" s="172">
        <v>138.94418007500002</v>
      </c>
      <c r="L49" s="172">
        <v>14.992025725</v>
      </c>
      <c r="M49" s="172">
        <v>1663.2504182570003</v>
      </c>
      <c r="N49" s="172">
        <v>23.992025724999998</v>
      </c>
      <c r="O49" s="172">
        <f t="shared" si="0"/>
        <v>4353.7592289280001</v>
      </c>
    </row>
    <row r="50" spans="1:15" x14ac:dyDescent="0.2">
      <c r="A50" s="21" t="s">
        <v>77</v>
      </c>
      <c r="B50" s="21">
        <v>2015</v>
      </c>
      <c r="C50" s="172">
        <v>364.74273584000002</v>
      </c>
      <c r="D50" s="172">
        <v>101.95460044199999</v>
      </c>
      <c r="E50" s="172">
        <v>134.96216703099998</v>
      </c>
      <c r="F50" s="172">
        <v>869.5233046650003</v>
      </c>
      <c r="G50" s="172">
        <v>105.93190066399998</v>
      </c>
      <c r="H50" s="172">
        <v>294.78813539799989</v>
      </c>
      <c r="I50" s="172">
        <v>303.81840176799994</v>
      </c>
      <c r="J50" s="172">
        <v>90.947033848999979</v>
      </c>
      <c r="K50" s="172">
        <v>104.95460044199999</v>
      </c>
      <c r="L50" s="172">
        <v>17.969733628</v>
      </c>
      <c r="M50" s="172">
        <v>1448.2963068870001</v>
      </c>
      <c r="N50" s="172">
        <v>23.992433407</v>
      </c>
      <c r="O50" s="172">
        <f t="shared" si="0"/>
        <v>3861.8813540210003</v>
      </c>
    </row>
    <row r="51" spans="1:15" x14ac:dyDescent="0.2">
      <c r="A51" s="21" t="s">
        <v>77</v>
      </c>
      <c r="B51" s="21">
        <v>2016</v>
      </c>
      <c r="C51" s="172">
        <v>349.90269718399992</v>
      </c>
      <c r="D51" s="172">
        <v>103.97297144000001</v>
      </c>
      <c r="E51" s="172">
        <v>96.983782864000005</v>
      </c>
      <c r="F51" s="172">
        <v>648.67025157799992</v>
      </c>
      <c r="G51" s="172">
        <v>90.94053716800002</v>
      </c>
      <c r="H51" s="172">
        <v>284.90269719199989</v>
      </c>
      <c r="I51" s="172">
        <v>377.79458294999984</v>
      </c>
      <c r="J51" s="172">
        <v>75.994594288000002</v>
      </c>
      <c r="K51" s="172">
        <v>103.97297144000001</v>
      </c>
      <c r="L51" s="172">
        <v>16.994594288000002</v>
      </c>
      <c r="M51" s="172">
        <v>1289.5513259319991</v>
      </c>
      <c r="N51" s="172">
        <v>36.983782864000005</v>
      </c>
      <c r="O51" s="172">
        <f t="shared" si="0"/>
        <v>3476.6647891879988</v>
      </c>
    </row>
    <row r="52" spans="1:15" x14ac:dyDescent="0.2">
      <c r="A52" s="21" t="s">
        <v>77</v>
      </c>
      <c r="B52" s="21">
        <v>2017</v>
      </c>
      <c r="C52" s="172">
        <v>319.86521662099995</v>
      </c>
      <c r="D52" s="172">
        <v>92.970048137999996</v>
      </c>
      <c r="E52" s="172">
        <v>122.98003209199999</v>
      </c>
      <c r="F52" s="172">
        <v>598.75040115200011</v>
      </c>
      <c r="G52" s="172">
        <v>90.920128367999979</v>
      </c>
      <c r="H52" s="172">
        <v>253.88518452899993</v>
      </c>
      <c r="I52" s="172">
        <v>389.83027277600024</v>
      </c>
      <c r="J52" s="172">
        <v>52.995008022999997</v>
      </c>
      <c r="K52" s="172">
        <v>95.965056160999978</v>
      </c>
      <c r="L52" s="172">
        <v>15.980032092000002</v>
      </c>
      <c r="M52" s="172">
        <v>1093.5307541550003</v>
      </c>
      <c r="N52" s="172">
        <v>41.990016045999994</v>
      </c>
      <c r="O52" s="172">
        <f t="shared" si="0"/>
        <v>3169.6621501530008</v>
      </c>
    </row>
    <row r="53" spans="1:15" x14ac:dyDescent="0.2">
      <c r="A53" s="21" t="s">
        <v>77</v>
      </c>
      <c r="B53" s="21">
        <v>2018</v>
      </c>
      <c r="C53" s="172">
        <v>259.8373555070001</v>
      </c>
      <c r="D53" s="172">
        <v>57.924486486000006</v>
      </c>
      <c r="E53" s="172">
        <v>112.976765078</v>
      </c>
      <c r="F53" s="172">
        <v>435.74441580100017</v>
      </c>
      <c r="G53" s="172">
        <v>53.959338876000004</v>
      </c>
      <c r="H53" s="172">
        <v>235.86059043600008</v>
      </c>
      <c r="I53" s="172">
        <v>402.71537214900007</v>
      </c>
      <c r="J53" s="172">
        <v>63.947721412000007</v>
      </c>
      <c r="K53" s="172">
        <v>70.965147608000009</v>
      </c>
      <c r="L53" s="172">
        <v>17</v>
      </c>
      <c r="M53" s="172">
        <v>930.47140541300053</v>
      </c>
      <c r="N53" s="172">
        <v>17</v>
      </c>
      <c r="O53" s="172">
        <f t="shared" si="0"/>
        <v>2658.4025987660011</v>
      </c>
    </row>
    <row r="54" spans="1:15" x14ac:dyDescent="0.2">
      <c r="A54" s="21" t="s">
        <v>77</v>
      </c>
      <c r="B54" s="21">
        <v>2019</v>
      </c>
      <c r="C54" s="172">
        <v>315.82335955199983</v>
      </c>
      <c r="D54" s="172">
        <v>76.977919944000007</v>
      </c>
      <c r="E54" s="172">
        <v>161.94479985800001</v>
      </c>
      <c r="F54" s="172">
        <v>370.77919943999973</v>
      </c>
      <c r="G54" s="172">
        <v>43.961359902000005</v>
      </c>
      <c r="H54" s="172">
        <v>220.89511972999992</v>
      </c>
      <c r="I54" s="172">
        <v>468.74607935999973</v>
      </c>
      <c r="J54" s="172">
        <v>70.972399929999995</v>
      </c>
      <c r="K54" s="172">
        <v>55.955839888000014</v>
      </c>
      <c r="L54" s="172">
        <v>10.988959972</v>
      </c>
      <c r="M54" s="172">
        <v>655.67431919799947</v>
      </c>
      <c r="N54" s="172">
        <v>35</v>
      </c>
      <c r="O54" s="172">
        <f t="shared" si="0"/>
        <v>2487.7193567739987</v>
      </c>
    </row>
    <row r="55" spans="1:15" x14ac:dyDescent="0.2">
      <c r="A55" s="21" t="s">
        <v>77</v>
      </c>
      <c r="B55" s="21">
        <v>2020</v>
      </c>
      <c r="C55" s="172">
        <v>363.82949203699985</v>
      </c>
      <c r="D55" s="172">
        <v>38.977759830000004</v>
      </c>
      <c r="E55" s="172">
        <v>140.96663974499998</v>
      </c>
      <c r="F55" s="172">
        <v>243.93327949199997</v>
      </c>
      <c r="G55" s="172">
        <v>41.974053137000006</v>
      </c>
      <c r="H55" s="172">
        <v>200.93698618499991</v>
      </c>
      <c r="I55" s="172">
        <v>387.84802550699987</v>
      </c>
      <c r="J55" s="172">
        <v>52.970346440000014</v>
      </c>
      <c r="K55" s="172">
        <v>57.977759830000004</v>
      </c>
      <c r="L55" s="172">
        <v>6.996293305</v>
      </c>
      <c r="M55" s="172">
        <v>408.88879915899986</v>
      </c>
      <c r="N55" s="172">
        <v>17.988879914999998</v>
      </c>
      <c r="O55" s="172">
        <f t="shared" si="0"/>
        <v>1963.2883145819994</v>
      </c>
    </row>
    <row r="56" spans="1:15" x14ac:dyDescent="0.2">
      <c r="A56" s="21" t="s">
        <v>77</v>
      </c>
      <c r="B56" s="21">
        <v>2021</v>
      </c>
      <c r="C56" s="172">
        <v>331.71494909900031</v>
      </c>
      <c r="D56" s="172">
        <v>42.959992856</v>
      </c>
      <c r="E56" s="172">
        <v>114.97499553799999</v>
      </c>
      <c r="F56" s="172">
        <v>177.90498303300001</v>
      </c>
      <c r="G56" s="172">
        <v>28.984997321000002</v>
      </c>
      <c r="H56" s="172">
        <v>135.91998571200003</v>
      </c>
      <c r="I56" s="172">
        <v>370.77495980400022</v>
      </c>
      <c r="J56" s="172">
        <v>53.964993749000001</v>
      </c>
      <c r="K56" s="172">
        <v>58.964993749000001</v>
      </c>
      <c r="L56" s="172">
        <v>4</v>
      </c>
      <c r="M56" s="172">
        <v>395.73995356000034</v>
      </c>
      <c r="N56" s="172">
        <v>25.979996428</v>
      </c>
      <c r="O56" s="172">
        <f t="shared" si="0"/>
        <v>1741.8848008490013</v>
      </c>
    </row>
    <row r="57" spans="1:15" x14ac:dyDescent="0.2">
      <c r="A57" s="21" t="s">
        <v>77</v>
      </c>
      <c r="B57" s="21">
        <v>2022</v>
      </c>
      <c r="C57" s="172">
        <v>366.71016271000002</v>
      </c>
      <c r="D57" s="172">
        <v>35.963770337999996</v>
      </c>
      <c r="E57" s="172">
        <v>107.975846889</v>
      </c>
      <c r="F57" s="172">
        <v>212.85508135300006</v>
      </c>
      <c r="G57" s="172">
        <v>39.975846892</v>
      </c>
      <c r="H57" s="172">
        <v>130.939617231</v>
      </c>
      <c r="I57" s="172">
        <v>342.71016271100001</v>
      </c>
      <c r="J57" s="172">
        <v>44.969808614999998</v>
      </c>
      <c r="K57" s="172">
        <v>69.93357895299998</v>
      </c>
      <c r="L57" s="172">
        <v>4.9879234459999999</v>
      </c>
      <c r="M57" s="172">
        <v>387.65581821699999</v>
      </c>
      <c r="N57" s="172">
        <v>37</v>
      </c>
      <c r="O57" s="172">
        <f t="shared" si="0"/>
        <v>1781.6776173550002</v>
      </c>
    </row>
    <row r="58" spans="1:15" x14ac:dyDescent="0.2">
      <c r="A58" s="137" t="s">
        <v>77</v>
      </c>
      <c r="B58" s="137">
        <v>2023</v>
      </c>
      <c r="C58" s="173">
        <v>337.73259597399993</v>
      </c>
      <c r="D58" s="173">
        <v>34.976747476</v>
      </c>
      <c r="E58" s="173">
        <v>134.96512121400002</v>
      </c>
      <c r="F58" s="173">
        <v>253.906989904</v>
      </c>
      <c r="G58" s="173">
        <v>32.976747476</v>
      </c>
      <c r="H58" s="173">
        <v>125.94186869000001</v>
      </c>
      <c r="I58" s="173">
        <v>262.912803037</v>
      </c>
      <c r="J58" s="173">
        <v>47.965121214</v>
      </c>
      <c r="K58" s="173">
        <v>77.906989904000028</v>
      </c>
      <c r="L58" s="173">
        <v>2.994186869</v>
      </c>
      <c r="M58" s="173">
        <v>381.73259597499992</v>
      </c>
      <c r="N58" s="173">
        <v>22.994186869</v>
      </c>
      <c r="O58" s="173">
        <f t="shared" si="0"/>
        <v>1717.005954602</v>
      </c>
    </row>
    <row r="59" spans="1:15" x14ac:dyDescent="0.2">
      <c r="A59" s="21" t="s">
        <v>78</v>
      </c>
      <c r="B59" s="21">
        <v>2013</v>
      </c>
      <c r="C59" s="172">
        <v>323.86544737499986</v>
      </c>
      <c r="D59" s="172">
        <v>102.983180922</v>
      </c>
      <c r="E59" s="172">
        <v>228.93272368699994</v>
      </c>
      <c r="F59" s="172">
        <v>1298.3188272989994</v>
      </c>
      <c r="G59" s="172">
        <v>117.94954276600001</v>
      </c>
      <c r="H59" s="172">
        <v>920.42815130699955</v>
      </c>
      <c r="I59" s="172">
        <v>212.87385691199998</v>
      </c>
      <c r="J59" s="172">
        <v>100.94954276600001</v>
      </c>
      <c r="K59" s="172">
        <v>195.88226645099996</v>
      </c>
      <c r="L59" s="172">
        <v>31</v>
      </c>
      <c r="M59" s="172">
        <v>1807.1422269609993</v>
      </c>
      <c r="N59" s="172">
        <v>54.983180922000003</v>
      </c>
      <c r="O59" s="172">
        <f t="shared" si="0"/>
        <v>5395.3089473679984</v>
      </c>
    </row>
    <row r="60" spans="1:15" x14ac:dyDescent="0.2">
      <c r="A60" s="21" t="s">
        <v>78</v>
      </c>
      <c r="B60" s="21">
        <v>2014</v>
      </c>
      <c r="C60" s="172">
        <v>351.78469457599994</v>
      </c>
      <c r="D60" s="172">
        <v>121.960128625</v>
      </c>
      <c r="E60" s="172">
        <v>157.96012862999999</v>
      </c>
      <c r="F60" s="172">
        <v>1161.45774934</v>
      </c>
      <c r="G60" s="172">
        <v>69.952154350000015</v>
      </c>
      <c r="H60" s="172">
        <v>850.50559499999963</v>
      </c>
      <c r="I60" s="172">
        <v>267.89633443499997</v>
      </c>
      <c r="J60" s="172">
        <v>104.92025725000001</v>
      </c>
      <c r="K60" s="172">
        <v>172.92025724999999</v>
      </c>
      <c r="L60" s="172">
        <v>40.992025724999998</v>
      </c>
      <c r="M60" s="172">
        <v>1718.1547269560003</v>
      </c>
      <c r="N60" s="172">
        <v>60.960128624999989</v>
      </c>
      <c r="O60" s="172">
        <f t="shared" si="0"/>
        <v>5079.4641807619992</v>
      </c>
    </row>
    <row r="61" spans="1:15" x14ac:dyDescent="0.2">
      <c r="A61" s="21" t="s">
        <v>78</v>
      </c>
      <c r="B61" s="21">
        <v>2015</v>
      </c>
      <c r="C61" s="172">
        <v>354.81840177300006</v>
      </c>
      <c r="D61" s="172">
        <v>135.93946725599997</v>
      </c>
      <c r="E61" s="172">
        <v>125.97730022099998</v>
      </c>
      <c r="F61" s="172">
        <v>993.43250556200042</v>
      </c>
      <c r="G61" s="172">
        <v>72.947033849999997</v>
      </c>
      <c r="H61" s="172">
        <v>609.75786904300026</v>
      </c>
      <c r="I61" s="172">
        <v>318.81840176499998</v>
      </c>
      <c r="J61" s="172">
        <v>84.969733628</v>
      </c>
      <c r="K61" s="172">
        <v>167.91676747699995</v>
      </c>
      <c r="L61" s="172">
        <v>36.969733628</v>
      </c>
      <c r="M61" s="172">
        <v>1507.2887402860001</v>
      </c>
      <c r="N61" s="172">
        <v>72.977300221000007</v>
      </c>
      <c r="O61" s="172">
        <f t="shared" si="0"/>
        <v>4481.8132547100013</v>
      </c>
    </row>
    <row r="62" spans="1:15" x14ac:dyDescent="0.2">
      <c r="A62" s="21" t="s">
        <v>78</v>
      </c>
      <c r="B62" s="21">
        <v>2016</v>
      </c>
      <c r="C62" s="172">
        <v>335.85404577599991</v>
      </c>
      <c r="D62" s="172">
        <v>115.97297144000001</v>
      </c>
      <c r="E62" s="172">
        <v>107.98378286400001</v>
      </c>
      <c r="F62" s="172">
        <v>721.63781730999983</v>
      </c>
      <c r="G62" s="172">
        <v>48.989188576000004</v>
      </c>
      <c r="H62" s="172">
        <v>553.78377154199984</v>
      </c>
      <c r="I62" s="172">
        <v>356.89729147599991</v>
      </c>
      <c r="J62" s="172">
        <v>85.951348592000016</v>
      </c>
      <c r="K62" s="172">
        <v>171.92432003200003</v>
      </c>
      <c r="L62" s="172">
        <v>26.983782863999998</v>
      </c>
      <c r="M62" s="172">
        <v>1276.578354475999</v>
      </c>
      <c r="N62" s="172">
        <v>104.97297144000001</v>
      </c>
      <c r="O62" s="172">
        <f t="shared" si="0"/>
        <v>3907.5296463879995</v>
      </c>
    </row>
    <row r="63" spans="1:15" x14ac:dyDescent="0.2">
      <c r="A63" s="21" t="s">
        <v>78</v>
      </c>
      <c r="B63" s="21">
        <v>2017</v>
      </c>
      <c r="C63" s="172">
        <v>349.86022464399997</v>
      </c>
      <c r="D63" s="172">
        <v>102.970048138</v>
      </c>
      <c r="E63" s="172">
        <v>110.98003209199999</v>
      </c>
      <c r="F63" s="172">
        <v>654.75539312500007</v>
      </c>
      <c r="G63" s="172">
        <v>53.970048138000003</v>
      </c>
      <c r="H63" s="172">
        <v>528.82028881700012</v>
      </c>
      <c r="I63" s="172">
        <v>397.89017650500011</v>
      </c>
      <c r="J63" s="172">
        <v>67.975040114999999</v>
      </c>
      <c r="K63" s="172">
        <v>138.940096275</v>
      </c>
      <c r="L63" s="172">
        <v>20.995008023</v>
      </c>
      <c r="M63" s="172">
        <v>1044.5956498619998</v>
      </c>
      <c r="N63" s="172">
        <v>83.995008022999997</v>
      </c>
      <c r="O63" s="172">
        <f t="shared" si="0"/>
        <v>3555.7470137570003</v>
      </c>
    </row>
    <row r="64" spans="1:15" x14ac:dyDescent="0.2">
      <c r="A64" s="21" t="s">
        <v>78</v>
      </c>
      <c r="B64" s="21">
        <v>2018</v>
      </c>
      <c r="C64" s="172">
        <v>261.82573804300006</v>
      </c>
      <c r="D64" s="172">
        <v>57.953530144000013</v>
      </c>
      <c r="E64" s="172">
        <v>149.97095634200002</v>
      </c>
      <c r="F64" s="172">
        <v>474.79088565900008</v>
      </c>
      <c r="G64" s="172">
        <v>54.976765072000006</v>
      </c>
      <c r="H64" s="172">
        <v>431.79088566400014</v>
      </c>
      <c r="I64" s="172">
        <v>415.86639916500008</v>
      </c>
      <c r="J64" s="172">
        <v>65.970956340000015</v>
      </c>
      <c r="K64" s="172">
        <v>117.947721413</v>
      </c>
      <c r="L64" s="172">
        <v>16.982573803999998</v>
      </c>
      <c r="M64" s="172">
        <v>886.58758005100026</v>
      </c>
      <c r="N64" s="172">
        <v>76.988382536000003</v>
      </c>
      <c r="O64" s="172">
        <f t="shared" si="0"/>
        <v>3011.6523742330005</v>
      </c>
    </row>
    <row r="65" spans="1:15" x14ac:dyDescent="0.2">
      <c r="A65" s="21" t="s">
        <v>78</v>
      </c>
      <c r="B65" s="21">
        <v>2019</v>
      </c>
      <c r="C65" s="172">
        <v>375.85095962199978</v>
      </c>
      <c r="D65" s="172">
        <v>53.983439958000005</v>
      </c>
      <c r="E65" s="172">
        <v>148.98343995599998</v>
      </c>
      <c r="F65" s="172">
        <v>382.79575948199965</v>
      </c>
      <c r="G65" s="172">
        <v>41.977919944</v>
      </c>
      <c r="H65" s="172">
        <v>430.75159937599972</v>
      </c>
      <c r="I65" s="172">
        <v>422.83439958399981</v>
      </c>
      <c r="J65" s="172">
        <v>66.966879916000011</v>
      </c>
      <c r="K65" s="172">
        <v>78.972399929999995</v>
      </c>
      <c r="L65" s="172">
        <v>12</v>
      </c>
      <c r="M65" s="172">
        <v>583.75159937299964</v>
      </c>
      <c r="N65" s="172">
        <v>77.983439958000005</v>
      </c>
      <c r="O65" s="172">
        <f t="shared" si="0"/>
        <v>2676.8518370989982</v>
      </c>
    </row>
    <row r="66" spans="1:15" x14ac:dyDescent="0.2">
      <c r="A66" s="21" t="s">
        <v>78</v>
      </c>
      <c r="B66" s="21">
        <v>2020</v>
      </c>
      <c r="C66" s="172">
        <v>346.85173220399986</v>
      </c>
      <c r="D66" s="172">
        <v>54.985173220000007</v>
      </c>
      <c r="E66" s="172">
        <v>215.95551965999996</v>
      </c>
      <c r="F66" s="172">
        <v>275.91845271199998</v>
      </c>
      <c r="G66" s="172">
        <v>23.996293305000002</v>
      </c>
      <c r="H66" s="172">
        <v>360.88879917299988</v>
      </c>
      <c r="I66" s="172">
        <v>393.85543890899987</v>
      </c>
      <c r="J66" s="172">
        <v>56.981466525000002</v>
      </c>
      <c r="K66" s="172">
        <v>109.94810626999997</v>
      </c>
      <c r="L66" s="172">
        <v>12.996293305</v>
      </c>
      <c r="M66" s="172">
        <v>439.89250585099984</v>
      </c>
      <c r="N66" s="172">
        <v>72.992586610000004</v>
      </c>
      <c r="O66" s="172">
        <f t="shared" si="0"/>
        <v>2365.2623677439997</v>
      </c>
    </row>
    <row r="67" spans="1:15" x14ac:dyDescent="0.2">
      <c r="A67" s="21" t="s">
        <v>78</v>
      </c>
      <c r="B67" s="21">
        <v>2021</v>
      </c>
      <c r="C67" s="172">
        <v>388.79996428000032</v>
      </c>
      <c r="D67" s="172">
        <v>53.939989283999999</v>
      </c>
      <c r="E67" s="172">
        <v>154.97499553799997</v>
      </c>
      <c r="F67" s="172">
        <v>207.94499017700005</v>
      </c>
      <c r="G67" s="172">
        <v>21.979996428000003</v>
      </c>
      <c r="H67" s="172">
        <v>269.87497767700006</v>
      </c>
      <c r="I67" s="172">
        <v>325.82496874300011</v>
      </c>
      <c r="J67" s="172">
        <v>47.979996427999993</v>
      </c>
      <c r="K67" s="172">
        <v>86.959992856</v>
      </c>
      <c r="L67" s="172">
        <v>10.994999107</v>
      </c>
      <c r="M67" s="172">
        <v>328.85497410300019</v>
      </c>
      <c r="N67" s="172">
        <v>64.979996427999993</v>
      </c>
      <c r="O67" s="172">
        <f t="shared" si="0"/>
        <v>1963.109841049001</v>
      </c>
    </row>
    <row r="68" spans="1:15" x14ac:dyDescent="0.2">
      <c r="A68" s="21" t="s">
        <v>78</v>
      </c>
      <c r="B68" s="21">
        <v>2022</v>
      </c>
      <c r="C68" s="172">
        <v>384.66789476999998</v>
      </c>
      <c r="D68" s="172">
        <v>53.951693783999993</v>
      </c>
      <c r="E68" s="172">
        <v>116.96980861499999</v>
      </c>
      <c r="F68" s="172">
        <v>192.89131101600003</v>
      </c>
      <c r="G68" s="172">
        <v>30.987923445999996</v>
      </c>
      <c r="H68" s="172">
        <v>218.89131101600009</v>
      </c>
      <c r="I68" s="172">
        <v>402.74035409399977</v>
      </c>
      <c r="J68" s="172">
        <v>80.951693784999989</v>
      </c>
      <c r="K68" s="172">
        <v>101.90338756899997</v>
      </c>
      <c r="L68" s="172">
        <v>6</v>
      </c>
      <c r="M68" s="172">
        <v>396.68600959999992</v>
      </c>
      <c r="N68" s="172">
        <v>60.969808614999991</v>
      </c>
      <c r="O68" s="172">
        <f t="shared" ref="O68:O80" si="1">SUM(C68:N68)</f>
        <v>2047.6111963099995</v>
      </c>
    </row>
    <row r="69" spans="1:15" x14ac:dyDescent="0.2">
      <c r="A69" s="137" t="s">
        <v>78</v>
      </c>
      <c r="B69" s="137">
        <v>2023</v>
      </c>
      <c r="C69" s="173">
        <v>335.75003536699984</v>
      </c>
      <c r="D69" s="173">
        <v>47.947681821000003</v>
      </c>
      <c r="E69" s="173">
        <v>176.94186869200001</v>
      </c>
      <c r="F69" s="173">
        <v>281.92442929699996</v>
      </c>
      <c r="G69" s="173">
        <v>33.982560606999996</v>
      </c>
      <c r="H69" s="173">
        <v>225.93024242800004</v>
      </c>
      <c r="I69" s="173">
        <v>352.84304546599986</v>
      </c>
      <c r="J69" s="173">
        <v>80.953494952</v>
      </c>
      <c r="K69" s="173">
        <v>132.91280303500002</v>
      </c>
      <c r="L69" s="173">
        <v>2.994186869</v>
      </c>
      <c r="M69" s="173">
        <v>327.80235354599984</v>
      </c>
      <c r="N69" s="173">
        <v>65.976747476</v>
      </c>
      <c r="O69" s="173">
        <f t="shared" si="1"/>
        <v>2065.959449556</v>
      </c>
    </row>
    <row r="70" spans="1:15" x14ac:dyDescent="0.2">
      <c r="A70" s="21" t="s">
        <v>79</v>
      </c>
      <c r="B70" s="21">
        <v>2013</v>
      </c>
      <c r="C70" s="172">
        <v>303.91590460800001</v>
      </c>
      <c r="D70" s="172">
        <v>95.966361844000005</v>
      </c>
      <c r="E70" s="172">
        <v>164.92431414499998</v>
      </c>
      <c r="F70" s="172">
        <v>1178.2599605219996</v>
      </c>
      <c r="G70" s="172">
        <v>84.974771383000004</v>
      </c>
      <c r="H70" s="172">
        <v>1366.1590460509995</v>
      </c>
      <c r="I70" s="172">
        <v>208.90749506699996</v>
      </c>
      <c r="J70" s="172">
        <v>128.95795230499999</v>
      </c>
      <c r="K70" s="172">
        <v>200.90749507099997</v>
      </c>
      <c r="L70" s="172">
        <v>47.991590461000001</v>
      </c>
      <c r="M70" s="172">
        <v>2033.0413124779993</v>
      </c>
      <c r="N70" s="172">
        <v>149.94113322700002</v>
      </c>
      <c r="O70" s="172">
        <f t="shared" si="1"/>
        <v>5963.9473371619997</v>
      </c>
    </row>
    <row r="71" spans="1:15" x14ac:dyDescent="0.2">
      <c r="A71" s="21" t="s">
        <v>80</v>
      </c>
      <c r="B71" s="21">
        <v>2014</v>
      </c>
      <c r="C71" s="172">
        <v>294.88836014999998</v>
      </c>
      <c r="D71" s="172">
        <v>108.96810290000001</v>
      </c>
      <c r="E71" s="172">
        <v>115.96012862500001</v>
      </c>
      <c r="F71" s="172">
        <v>1085.2185211159995</v>
      </c>
      <c r="G71" s="172">
        <v>57.960128624999996</v>
      </c>
      <c r="H71" s="172">
        <v>1224.3062381560001</v>
      </c>
      <c r="I71" s="172">
        <v>227.92025725000002</v>
      </c>
      <c r="J71" s="172">
        <v>110.94418007500001</v>
      </c>
      <c r="K71" s="172">
        <v>198.928231525</v>
      </c>
      <c r="L71" s="172">
        <v>57.976077174999993</v>
      </c>
      <c r="M71" s="172">
        <v>1724.1068812550006</v>
      </c>
      <c r="N71" s="172">
        <v>183.91228297500001</v>
      </c>
      <c r="O71" s="172">
        <f t="shared" si="1"/>
        <v>5391.0893898269996</v>
      </c>
    </row>
    <row r="72" spans="1:15" x14ac:dyDescent="0.2">
      <c r="A72" s="21" t="s">
        <v>80</v>
      </c>
      <c r="B72" s="21">
        <v>2015</v>
      </c>
      <c r="C72" s="172">
        <v>270.90920088499996</v>
      </c>
      <c r="D72" s="172">
        <v>134.96216703499999</v>
      </c>
      <c r="E72" s="172">
        <v>107.947033852</v>
      </c>
      <c r="F72" s="172">
        <v>868.44763872000033</v>
      </c>
      <c r="G72" s="172">
        <v>66.969733628</v>
      </c>
      <c r="H72" s="172">
        <v>1021.3946726100004</v>
      </c>
      <c r="I72" s="172">
        <v>257.91676747899999</v>
      </c>
      <c r="J72" s="172">
        <v>103.96216703499999</v>
      </c>
      <c r="K72" s="172">
        <v>214.95460044199996</v>
      </c>
      <c r="L72" s="172">
        <v>49.984866814</v>
      </c>
      <c r="M72" s="172">
        <v>1585.288740276</v>
      </c>
      <c r="N72" s="172">
        <v>187.95460044199999</v>
      </c>
      <c r="O72" s="172">
        <f t="shared" si="1"/>
        <v>4870.6921892180007</v>
      </c>
    </row>
    <row r="73" spans="1:15" x14ac:dyDescent="0.2">
      <c r="A73" s="21" t="s">
        <v>80</v>
      </c>
      <c r="B73" s="21">
        <v>2016</v>
      </c>
      <c r="C73" s="172">
        <v>283.87026291199999</v>
      </c>
      <c r="D73" s="172">
        <v>126.95675430400001</v>
      </c>
      <c r="E73" s="172">
        <v>79.978377156000008</v>
      </c>
      <c r="F73" s="172">
        <v>673.69728013399993</v>
      </c>
      <c r="G73" s="172">
        <v>42.972971440000009</v>
      </c>
      <c r="H73" s="172">
        <v>862.63781731200038</v>
      </c>
      <c r="I73" s="172">
        <v>263.93513145400004</v>
      </c>
      <c r="J73" s="172">
        <v>87.956754304000015</v>
      </c>
      <c r="K73" s="172">
        <v>190.95134859200002</v>
      </c>
      <c r="L73" s="172">
        <v>55.962160016000006</v>
      </c>
      <c r="M73" s="172">
        <v>1312.4756459639989</v>
      </c>
      <c r="N73" s="172">
        <v>242.90810289600003</v>
      </c>
      <c r="O73" s="172">
        <f t="shared" si="1"/>
        <v>4224.3026064839996</v>
      </c>
    </row>
    <row r="74" spans="1:15" x14ac:dyDescent="0.2">
      <c r="A74" s="21" t="s">
        <v>80</v>
      </c>
      <c r="B74" s="21">
        <v>2017</v>
      </c>
      <c r="C74" s="172">
        <v>308.90515243700008</v>
      </c>
      <c r="D74" s="172">
        <v>102.97004813799998</v>
      </c>
      <c r="E74" s="172">
        <v>100.990016043</v>
      </c>
      <c r="F74" s="172">
        <v>568.7404171930001</v>
      </c>
      <c r="G74" s="172">
        <v>38.960064183</v>
      </c>
      <c r="H74" s="172">
        <v>766.72544125699972</v>
      </c>
      <c r="I74" s="172">
        <v>352.95008022100012</v>
      </c>
      <c r="J74" s="172">
        <v>76.980032092000002</v>
      </c>
      <c r="K74" s="172">
        <v>187.95507220399998</v>
      </c>
      <c r="L74" s="172">
        <v>25.990016046000001</v>
      </c>
      <c r="M74" s="172">
        <v>1024.6305937109998</v>
      </c>
      <c r="N74" s="172">
        <v>260.90016045799996</v>
      </c>
      <c r="O74" s="172">
        <f t="shared" si="1"/>
        <v>3816.6970939829998</v>
      </c>
    </row>
    <row r="75" spans="1:15" x14ac:dyDescent="0.2">
      <c r="A75" s="21" t="s">
        <v>80</v>
      </c>
      <c r="B75" s="21">
        <v>2018</v>
      </c>
      <c r="C75" s="172">
        <v>272.87220789800006</v>
      </c>
      <c r="D75" s="172">
        <v>51.976765072000006</v>
      </c>
      <c r="E75" s="172">
        <v>102.97676507399999</v>
      </c>
      <c r="F75" s="172">
        <v>453.76765073100017</v>
      </c>
      <c r="G75" s="172">
        <v>41.988382536000003</v>
      </c>
      <c r="H75" s="172">
        <v>660.68632849700009</v>
      </c>
      <c r="I75" s="172">
        <v>380.88382537300004</v>
      </c>
      <c r="J75" s="172">
        <v>74.953530143999998</v>
      </c>
      <c r="K75" s="172">
        <v>153.92448648499999</v>
      </c>
      <c r="L75" s="172">
        <v>28.976765071999999</v>
      </c>
      <c r="M75" s="172">
        <v>842.62243244000024</v>
      </c>
      <c r="N75" s="172">
        <v>201.97676507200001</v>
      </c>
      <c r="O75" s="172">
        <f t="shared" si="1"/>
        <v>3267.6059043940008</v>
      </c>
    </row>
    <row r="76" spans="1:15" x14ac:dyDescent="0.2">
      <c r="A76" s="21" t="s">
        <v>80</v>
      </c>
      <c r="B76" s="21">
        <v>2019</v>
      </c>
      <c r="C76" s="172">
        <v>325.84543960799977</v>
      </c>
      <c r="D76" s="172">
        <v>52.977919944</v>
      </c>
      <c r="E76" s="172">
        <v>145.96135989999999</v>
      </c>
      <c r="F76" s="172">
        <v>350.81231952199977</v>
      </c>
      <c r="G76" s="172">
        <v>32</v>
      </c>
      <c r="H76" s="172">
        <v>637.69639923799969</v>
      </c>
      <c r="I76" s="172">
        <v>414.91719979799996</v>
      </c>
      <c r="J76" s="172">
        <v>69.972399929999995</v>
      </c>
      <c r="K76" s="172">
        <v>119.96135990200001</v>
      </c>
      <c r="L76" s="172">
        <v>18.966879916</v>
      </c>
      <c r="M76" s="172">
        <v>605.76263939999956</v>
      </c>
      <c r="N76" s="172">
        <v>218.94479985999999</v>
      </c>
      <c r="O76" s="172">
        <f t="shared" si="1"/>
        <v>2993.8187170179986</v>
      </c>
    </row>
    <row r="77" spans="1:15" x14ac:dyDescent="0.2">
      <c r="A77" s="21" t="s">
        <v>80</v>
      </c>
      <c r="B77" s="21">
        <v>2020</v>
      </c>
      <c r="C77" s="172">
        <v>336.88138576699987</v>
      </c>
      <c r="D77" s="172">
        <v>60.981466525000009</v>
      </c>
      <c r="E77" s="172">
        <v>144.98146653099997</v>
      </c>
      <c r="F77" s="172">
        <v>316.90362593199995</v>
      </c>
      <c r="G77" s="172">
        <v>19.996293305000002</v>
      </c>
      <c r="H77" s="172">
        <v>567.83319874799975</v>
      </c>
      <c r="I77" s="172">
        <v>358.90733263099992</v>
      </c>
      <c r="J77" s="172">
        <v>83.974053136000009</v>
      </c>
      <c r="K77" s="172">
        <v>133.93698618599996</v>
      </c>
      <c r="L77" s="172">
        <v>13.996293305</v>
      </c>
      <c r="M77" s="172">
        <v>432.8887991589998</v>
      </c>
      <c r="N77" s="172">
        <v>202.94439957499995</v>
      </c>
      <c r="O77" s="172">
        <f t="shared" si="1"/>
        <v>2674.2253007999993</v>
      </c>
    </row>
    <row r="78" spans="1:15" x14ac:dyDescent="0.2">
      <c r="A78" s="21" t="s">
        <v>80</v>
      </c>
      <c r="B78" s="21">
        <v>2021</v>
      </c>
      <c r="C78" s="172">
        <v>408.81496695900017</v>
      </c>
      <c r="D78" s="172">
        <v>58.979996427999993</v>
      </c>
      <c r="E78" s="172">
        <v>153.93998928299999</v>
      </c>
      <c r="F78" s="172">
        <v>164.90498303300001</v>
      </c>
      <c r="G78" s="172">
        <v>19.994999106999998</v>
      </c>
      <c r="H78" s="172">
        <v>464.83497053000025</v>
      </c>
      <c r="I78" s="172">
        <v>342.89998213500007</v>
      </c>
      <c r="J78" s="172">
        <v>70.969994642000003</v>
      </c>
      <c r="K78" s="172">
        <v>121.95999285599999</v>
      </c>
      <c r="L78" s="172">
        <v>13</v>
      </c>
      <c r="M78" s="172">
        <v>416.82496874500032</v>
      </c>
      <c r="N78" s="172">
        <v>185.90998392200004</v>
      </c>
      <c r="O78" s="172">
        <f t="shared" si="1"/>
        <v>2423.0348276400009</v>
      </c>
    </row>
    <row r="79" spans="1:15" x14ac:dyDescent="0.2">
      <c r="A79" s="21" t="s">
        <v>80</v>
      </c>
      <c r="B79" s="21">
        <v>2022</v>
      </c>
      <c r="C79" s="172">
        <v>367.75243064700004</v>
      </c>
      <c r="D79" s="172">
        <v>62.939617229999989</v>
      </c>
      <c r="E79" s="172">
        <v>90.939617232999993</v>
      </c>
      <c r="F79" s="172">
        <v>206.90338756900007</v>
      </c>
      <c r="G79" s="172">
        <v>29.975846892</v>
      </c>
      <c r="H79" s="172">
        <v>356.78866030599994</v>
      </c>
      <c r="I79" s="172">
        <v>394.82488996399979</v>
      </c>
      <c r="J79" s="172">
        <v>73.969808614999991</v>
      </c>
      <c r="K79" s="172">
        <v>148.89734929100001</v>
      </c>
      <c r="L79" s="172">
        <v>7</v>
      </c>
      <c r="M79" s="172">
        <v>372.77054547899996</v>
      </c>
      <c r="N79" s="172">
        <v>222.90338756900007</v>
      </c>
      <c r="O79" s="172">
        <f t="shared" si="1"/>
        <v>2335.6655407949997</v>
      </c>
    </row>
    <row r="80" spans="1:15" x14ac:dyDescent="0.2">
      <c r="A80" s="21" t="s">
        <v>80</v>
      </c>
      <c r="B80" s="21">
        <v>2023</v>
      </c>
      <c r="C80" s="172">
        <v>284.86048485600003</v>
      </c>
      <c r="D80" s="172">
        <v>69.953494952000014</v>
      </c>
      <c r="E80" s="172">
        <v>103.96512121600001</v>
      </c>
      <c r="F80" s="172">
        <v>263.89536364200001</v>
      </c>
      <c r="G80" s="172">
        <v>22.988373738</v>
      </c>
      <c r="H80" s="172">
        <v>382.86048485899988</v>
      </c>
      <c r="I80" s="172">
        <v>367.87211111999989</v>
      </c>
      <c r="J80" s="172">
        <v>72.982560607000011</v>
      </c>
      <c r="K80" s="172">
        <v>193.84885859400003</v>
      </c>
      <c r="L80" s="172">
        <v>10.994186869</v>
      </c>
      <c r="M80" s="172">
        <v>350.84885859399992</v>
      </c>
      <c r="N80" s="172">
        <v>219.94768182100003</v>
      </c>
      <c r="O80" s="172">
        <f t="shared" si="1"/>
        <v>2345.0175808680001</v>
      </c>
    </row>
  </sheetData>
  <pageMargins left="0.7" right="0.7" top="0.75" bottom="0.75" header="0.3" footer="0.3"/>
  <ignoredErrors>
    <ignoredError sqref="O4:O80" formulaRange="1"/>
  </ignoredErrors>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ACC0C-5C2D-4E58-A51D-27985A13A3A5}">
  <dimension ref="A1:L49"/>
  <sheetViews>
    <sheetView workbookViewId="0">
      <pane xSplit="2" ySplit="5" topLeftCell="C6" activePane="bottomRight" state="frozen"/>
      <selection pane="topRight" activeCell="C1" sqref="C1"/>
      <selection pane="bottomLeft" activeCell="A6" sqref="A6"/>
      <selection pane="bottomRight" activeCell="C6" sqref="C6"/>
    </sheetView>
  </sheetViews>
  <sheetFormatPr defaultRowHeight="15" x14ac:dyDescent="0.2"/>
  <cols>
    <col min="1" max="1" width="30" customWidth="1"/>
    <col min="2" max="11" width="13.6640625" customWidth="1"/>
    <col min="12" max="12" width="14.5546875" customWidth="1"/>
  </cols>
  <sheetData>
    <row r="1" spans="1:12" ht="15.75" x14ac:dyDescent="0.2">
      <c r="A1" s="138" t="s">
        <v>329</v>
      </c>
      <c r="B1" s="138"/>
      <c r="C1" s="104"/>
      <c r="D1" s="104"/>
      <c r="E1" s="104"/>
      <c r="F1" s="104"/>
      <c r="G1" s="105"/>
      <c r="H1" s="1"/>
      <c r="I1" s="1"/>
      <c r="J1" s="1"/>
      <c r="K1" s="1"/>
      <c r="L1" s="1"/>
    </row>
    <row r="2" spans="1:12" x14ac:dyDescent="0.2">
      <c r="A2" s="106" t="s">
        <v>52</v>
      </c>
      <c r="B2" s="106"/>
      <c r="C2" s="107"/>
      <c r="D2" s="107"/>
      <c r="E2" s="107"/>
      <c r="F2" s="107"/>
      <c r="G2" s="107"/>
      <c r="H2" s="4"/>
      <c r="I2" s="4"/>
      <c r="J2" s="4"/>
      <c r="K2" s="4"/>
      <c r="L2" s="4"/>
    </row>
    <row r="3" spans="1:12" x14ac:dyDescent="0.2">
      <c r="A3" s="106" t="s">
        <v>81</v>
      </c>
      <c r="B3" s="106"/>
      <c r="C3" s="107"/>
      <c r="D3" s="107"/>
      <c r="E3" s="107"/>
      <c r="F3" s="107"/>
      <c r="G3" s="107"/>
      <c r="H3" s="4"/>
      <c r="I3" s="4"/>
      <c r="J3" s="4"/>
      <c r="K3" s="4"/>
      <c r="L3" s="4"/>
    </row>
    <row r="4" spans="1:12" x14ac:dyDescent="0.2">
      <c r="A4" s="106" t="s">
        <v>82</v>
      </c>
      <c r="B4" s="106"/>
      <c r="C4" s="108"/>
      <c r="D4" s="108"/>
      <c r="E4" s="108"/>
      <c r="F4" s="4"/>
      <c r="G4" s="4"/>
      <c r="H4" s="4"/>
      <c r="I4" s="4"/>
      <c r="J4" s="4"/>
      <c r="K4" s="4"/>
      <c r="L4" s="4"/>
    </row>
    <row r="5" spans="1:12" ht="42.4" customHeight="1" x14ac:dyDescent="0.2">
      <c r="A5" s="23" t="s">
        <v>53</v>
      </c>
      <c r="B5" s="23" t="s">
        <v>54</v>
      </c>
      <c r="C5" s="42" t="s">
        <v>318</v>
      </c>
      <c r="D5" s="42" t="s">
        <v>83</v>
      </c>
      <c r="E5" s="42" t="s">
        <v>84</v>
      </c>
      <c r="F5" s="42" t="s">
        <v>85</v>
      </c>
      <c r="G5" s="42" t="s">
        <v>86</v>
      </c>
      <c r="H5" s="42" t="s">
        <v>87</v>
      </c>
      <c r="I5" s="42" t="s">
        <v>327</v>
      </c>
      <c r="J5" s="42" t="s">
        <v>320</v>
      </c>
      <c r="K5" s="42" t="s">
        <v>88</v>
      </c>
      <c r="L5" s="42" t="s">
        <v>89</v>
      </c>
    </row>
    <row r="6" spans="1:12" x14ac:dyDescent="0.2">
      <c r="A6" s="21" t="s">
        <v>73</v>
      </c>
      <c r="B6" s="21">
        <v>2013</v>
      </c>
      <c r="C6" s="109">
        <v>18223.739626679162</v>
      </c>
      <c r="D6" s="109">
        <v>111.94954276600001</v>
      </c>
      <c r="E6" s="109">
        <v>427.75612336899974</v>
      </c>
      <c r="F6" s="109">
        <v>154.94113322700002</v>
      </c>
      <c r="G6" s="109">
        <v>4133.5703783240133</v>
      </c>
      <c r="H6" s="109">
        <v>264.72248520899984</v>
      </c>
      <c r="I6" s="109">
        <v>296.90749507099991</v>
      </c>
      <c r="J6" s="109">
        <f>SUM(D6:I6)</f>
        <v>5389.8471579660127</v>
      </c>
      <c r="K6" s="17">
        <f t="shared" ref="K6:K38" si="0">C6/SUM(C6,J6)</f>
        <v>0.77174805305432126</v>
      </c>
      <c r="L6" s="17">
        <f>J6/SUM(C6,J6)</f>
        <v>0.22825194694567882</v>
      </c>
    </row>
    <row r="7" spans="1:12" x14ac:dyDescent="0.2">
      <c r="A7" s="21" t="s">
        <v>73</v>
      </c>
      <c r="B7" s="21">
        <v>2014</v>
      </c>
      <c r="C7" s="109">
        <v>15337.048105550819</v>
      </c>
      <c r="D7" s="109">
        <v>102.96810290000001</v>
      </c>
      <c r="E7" s="109">
        <v>519.72090037500016</v>
      </c>
      <c r="F7" s="109">
        <v>161.93620580000001</v>
      </c>
      <c r="G7" s="109">
        <v>4577.2616081370033</v>
      </c>
      <c r="H7" s="109">
        <v>240.77672029999994</v>
      </c>
      <c r="I7" s="109">
        <v>302.92025725000002</v>
      </c>
      <c r="J7" s="109">
        <f t="shared" ref="J7:J38" si="1">SUM(D7:I7)</f>
        <v>5905.5837947620039</v>
      </c>
      <c r="K7" s="17">
        <f t="shared" si="0"/>
        <v>0.72199378012688542</v>
      </c>
      <c r="L7" s="17">
        <f>J7/SUM(C7,J7)</f>
        <v>0.27800621987311458</v>
      </c>
    </row>
    <row r="8" spans="1:12" x14ac:dyDescent="0.2">
      <c r="A8" s="21" t="s">
        <v>73</v>
      </c>
      <c r="B8" s="21">
        <v>2015</v>
      </c>
      <c r="C8" s="109">
        <v>12919.585948860051</v>
      </c>
      <c r="D8" s="109">
        <v>101.96216703499999</v>
      </c>
      <c r="E8" s="109">
        <v>511.77300221100012</v>
      </c>
      <c r="F8" s="109">
        <v>170.92433406999996</v>
      </c>
      <c r="G8" s="109">
        <v>4905.1537513490057</v>
      </c>
      <c r="H8" s="109">
        <v>275.82596836099992</v>
      </c>
      <c r="I8" s="109">
        <v>327.90163429099994</v>
      </c>
      <c r="J8" s="109">
        <f t="shared" si="1"/>
        <v>6293.5408573170062</v>
      </c>
      <c r="K8" s="17">
        <f t="shared" si="0"/>
        <v>0.67243536563274953</v>
      </c>
      <c r="L8" s="17">
        <f t="shared" ref="L8:L14" si="2">J8/SUM(C8,J8)</f>
        <v>0.32756463436725047</v>
      </c>
    </row>
    <row r="9" spans="1:12" x14ac:dyDescent="0.2">
      <c r="A9" s="21" t="s">
        <v>73</v>
      </c>
      <c r="B9" s="21">
        <v>2016</v>
      </c>
      <c r="C9" s="109">
        <v>10713.145614038142</v>
      </c>
      <c r="D9" s="109">
        <v>93.956754304000015</v>
      </c>
      <c r="E9" s="109">
        <v>530.77296009599957</v>
      </c>
      <c r="F9" s="109">
        <v>172.96216001600001</v>
      </c>
      <c r="G9" s="109">
        <v>4902.7134405859942</v>
      </c>
      <c r="H9" s="109">
        <v>269.90269718400003</v>
      </c>
      <c r="I9" s="109">
        <v>308.929725744</v>
      </c>
      <c r="J9" s="109">
        <f t="shared" si="1"/>
        <v>6279.2377379299942</v>
      </c>
      <c r="K9" s="17">
        <f t="shared" si="0"/>
        <v>0.63046750959731002</v>
      </c>
      <c r="L9" s="17">
        <f t="shared" si="2"/>
        <v>0.36953249040268998</v>
      </c>
    </row>
    <row r="10" spans="1:12" x14ac:dyDescent="0.2">
      <c r="A10" s="21" t="s">
        <v>73</v>
      </c>
      <c r="B10" s="21">
        <v>2017</v>
      </c>
      <c r="C10" s="109">
        <v>9034.8183278240031</v>
      </c>
      <c r="D10" s="109">
        <v>74.985024068999991</v>
      </c>
      <c r="E10" s="109">
        <v>518.86521662100029</v>
      </c>
      <c r="F10" s="109">
        <v>197.92012836699996</v>
      </c>
      <c r="G10" s="109">
        <v>5065.8967730610157</v>
      </c>
      <c r="H10" s="109">
        <v>237.92012836799995</v>
      </c>
      <c r="I10" s="109">
        <v>288.92012836799995</v>
      </c>
      <c r="J10" s="109">
        <f t="shared" si="1"/>
        <v>6384.5073988540153</v>
      </c>
      <c r="K10" s="17">
        <f t="shared" si="0"/>
        <v>0.5859412070264689</v>
      </c>
      <c r="L10" s="17">
        <f t="shared" si="2"/>
        <v>0.4140587929735311</v>
      </c>
    </row>
    <row r="11" spans="1:12" x14ac:dyDescent="0.2">
      <c r="A11" s="21" t="s">
        <v>73</v>
      </c>
      <c r="B11" s="21">
        <v>2018</v>
      </c>
      <c r="C11" s="109">
        <v>7170.52236592592</v>
      </c>
      <c r="D11" s="109">
        <v>80.982573803999998</v>
      </c>
      <c r="E11" s="109">
        <v>400.79669438300016</v>
      </c>
      <c r="F11" s="109">
        <v>141.965147608</v>
      </c>
      <c r="G11" s="109">
        <v>4430.7511226840006</v>
      </c>
      <c r="H11" s="109">
        <v>248.88382536100005</v>
      </c>
      <c r="I11" s="109">
        <v>246.94772141200002</v>
      </c>
      <c r="J11" s="109">
        <f t="shared" si="1"/>
        <v>5550.3270852520009</v>
      </c>
      <c r="K11" s="17">
        <f t="shared" si="0"/>
        <v>0.56368266863357508</v>
      </c>
      <c r="L11" s="17">
        <f t="shared" si="2"/>
        <v>0.43631733136642487</v>
      </c>
    </row>
    <row r="12" spans="1:12" x14ac:dyDescent="0.2">
      <c r="A12" s="21" t="s">
        <v>73</v>
      </c>
      <c r="B12" s="21">
        <v>2019</v>
      </c>
      <c r="C12" s="109">
        <v>6326.3576682720868</v>
      </c>
      <c r="D12" s="109">
        <v>37.977919944</v>
      </c>
      <c r="E12" s="109">
        <v>345.86751966399976</v>
      </c>
      <c r="F12" s="109">
        <v>174.950319874</v>
      </c>
      <c r="G12" s="109">
        <v>4207.8794371739987</v>
      </c>
      <c r="H12" s="109">
        <v>207.92823981799989</v>
      </c>
      <c r="I12" s="109">
        <v>199.97791994399998</v>
      </c>
      <c r="J12" s="109">
        <f t="shared" si="1"/>
        <v>5174.5813564179989</v>
      </c>
      <c r="K12" s="17">
        <f t="shared" si="0"/>
        <v>0.55007314226175219</v>
      </c>
      <c r="L12" s="17">
        <f t="shared" si="2"/>
        <v>0.44992685773824781</v>
      </c>
    </row>
    <row r="13" spans="1:12" x14ac:dyDescent="0.2">
      <c r="A13" s="21" t="s">
        <v>73</v>
      </c>
      <c r="B13" s="21">
        <v>2020</v>
      </c>
      <c r="C13" s="109">
        <v>4959.4905676130438</v>
      </c>
      <c r="D13" s="109">
        <v>38.985173220000007</v>
      </c>
      <c r="E13" s="109">
        <v>294.91845271099993</v>
      </c>
      <c r="F13" s="109">
        <v>130.96293304999998</v>
      </c>
      <c r="G13" s="109">
        <v>3589.2697811310131</v>
      </c>
      <c r="H13" s="109">
        <v>130.96293304999998</v>
      </c>
      <c r="I13" s="109">
        <v>187.95551965999996</v>
      </c>
      <c r="J13" s="109">
        <f t="shared" si="1"/>
        <v>4373.054792822013</v>
      </c>
      <c r="K13" s="17">
        <f t="shared" si="0"/>
        <v>0.53141885477874029</v>
      </c>
      <c r="L13" s="17">
        <f t="shared" si="2"/>
        <v>0.46858114522125971</v>
      </c>
    </row>
    <row r="14" spans="1:12" x14ac:dyDescent="0.2">
      <c r="A14" s="21" t="s">
        <v>73</v>
      </c>
      <c r="B14" s="21">
        <v>2021</v>
      </c>
      <c r="C14" s="109">
        <v>4404.7244150879442</v>
      </c>
      <c r="D14" s="109">
        <v>40.979996428</v>
      </c>
      <c r="E14" s="109">
        <v>274.88998035400004</v>
      </c>
      <c r="F14" s="109">
        <v>140.93498838699998</v>
      </c>
      <c r="G14" s="109">
        <v>3118.8747990569882</v>
      </c>
      <c r="H14" s="109">
        <v>124.93998928399999</v>
      </c>
      <c r="I14" s="109">
        <v>192.95499196300005</v>
      </c>
      <c r="J14" s="109">
        <f t="shared" si="1"/>
        <v>3893.5747454729881</v>
      </c>
      <c r="K14" s="17">
        <f t="shared" si="0"/>
        <v>0.53079846000517084</v>
      </c>
      <c r="L14" s="17">
        <f t="shared" si="2"/>
        <v>0.46920153999482928</v>
      </c>
    </row>
    <row r="15" spans="1:12" x14ac:dyDescent="0.2">
      <c r="A15" s="21" t="s">
        <v>73</v>
      </c>
      <c r="B15" s="21">
        <v>2022</v>
      </c>
      <c r="C15" s="163">
        <v>4401.320335407062</v>
      </c>
      <c r="D15" s="163">
        <v>35</v>
      </c>
      <c r="E15" s="163">
        <v>272.82488997000019</v>
      </c>
      <c r="F15" s="163">
        <v>141.96377033799999</v>
      </c>
      <c r="G15" s="163">
        <v>3360.635349406014</v>
      </c>
      <c r="H15" s="163">
        <v>131.92150239899996</v>
      </c>
      <c r="I15" s="163">
        <v>200.88527273800008</v>
      </c>
      <c r="J15" s="163">
        <f t="shared" si="1"/>
        <v>4143.2307848510145</v>
      </c>
      <c r="K15" s="17">
        <f t="shared" si="0"/>
        <v>0.51510258098545103</v>
      </c>
      <c r="L15" s="17">
        <f>J15/SUM(C15,J15)</f>
        <v>0.48489741901454897</v>
      </c>
    </row>
    <row r="16" spans="1:12" x14ac:dyDescent="0.2">
      <c r="A16" s="137" t="s">
        <v>73</v>
      </c>
      <c r="B16" s="137">
        <v>2023</v>
      </c>
      <c r="C16" s="139">
        <v>3711.5004951439687</v>
      </c>
      <c r="D16" s="139">
        <v>33.988373738</v>
      </c>
      <c r="E16" s="139">
        <v>260.92442929700007</v>
      </c>
      <c r="F16" s="139">
        <v>118.96512121400001</v>
      </c>
      <c r="G16" s="139">
        <v>3784.889691992988</v>
      </c>
      <c r="H16" s="139">
        <v>104.96512121400002</v>
      </c>
      <c r="I16" s="139">
        <v>262.89536364200001</v>
      </c>
      <c r="J16" s="139">
        <f t="shared" si="1"/>
        <v>4566.6281010979883</v>
      </c>
      <c r="K16" s="29">
        <f t="shared" si="0"/>
        <v>0.44835018591386561</v>
      </c>
      <c r="L16" s="29">
        <f>J16/SUM(C16,J16)</f>
        <v>0.55164981408613445</v>
      </c>
    </row>
    <row r="17" spans="1:12" x14ac:dyDescent="0.2">
      <c r="A17" s="21" t="s">
        <v>67</v>
      </c>
      <c r="B17" s="21">
        <v>2013</v>
      </c>
      <c r="C17" s="174">
        <v>13478.926842093129</v>
      </c>
      <c r="D17" s="174">
        <v>81.957952305000006</v>
      </c>
      <c r="E17" s="174">
        <v>315.82339968099984</v>
      </c>
      <c r="F17" s="174">
        <v>126.95795230500001</v>
      </c>
      <c r="G17" s="174">
        <v>3433.8226644950073</v>
      </c>
      <c r="H17" s="174">
        <v>248.7393042869999</v>
      </c>
      <c r="I17" s="174">
        <v>254.90749507099994</v>
      </c>
      <c r="J17" s="109">
        <f t="shared" si="1"/>
        <v>4462.2087681440071</v>
      </c>
      <c r="K17" s="17">
        <f t="shared" si="0"/>
        <v>0.75128615796215881</v>
      </c>
      <c r="L17" s="17">
        <f t="shared" ref="L17:L38" si="3">J17/SUM(C17,J17)</f>
        <v>0.24871384203784122</v>
      </c>
    </row>
    <row r="18" spans="1:12" x14ac:dyDescent="0.2">
      <c r="A18" s="21" t="s">
        <v>67</v>
      </c>
      <c r="B18" s="21">
        <v>2014</v>
      </c>
      <c r="C18" s="174">
        <v>11503.647719046912</v>
      </c>
      <c r="D18" s="174">
        <v>70.976077175</v>
      </c>
      <c r="E18" s="174">
        <v>401.81659167500004</v>
      </c>
      <c r="F18" s="174">
        <v>141.94418007499999</v>
      </c>
      <c r="G18" s="174">
        <v>3872.5805791370071</v>
      </c>
      <c r="H18" s="174">
        <v>225.784694575</v>
      </c>
      <c r="I18" s="174">
        <v>264.928231525</v>
      </c>
      <c r="J18" s="109">
        <f t="shared" si="1"/>
        <v>4978.0303541620069</v>
      </c>
      <c r="K18" s="17">
        <f t="shared" si="0"/>
        <v>0.69796580590578161</v>
      </c>
      <c r="L18" s="17">
        <f t="shared" si="3"/>
        <v>0.3020341940942185</v>
      </c>
    </row>
    <row r="19" spans="1:12" x14ac:dyDescent="0.2">
      <c r="A19" s="21" t="s">
        <v>67</v>
      </c>
      <c r="B19" s="21">
        <v>2015</v>
      </c>
      <c r="C19" s="174">
        <v>9673.8634932950281</v>
      </c>
      <c r="D19" s="174">
        <v>77.984866814</v>
      </c>
      <c r="E19" s="174">
        <v>390.82596836199997</v>
      </c>
      <c r="F19" s="174">
        <v>152.93190066299996</v>
      </c>
      <c r="G19" s="174">
        <v>4082.4337152890048</v>
      </c>
      <c r="H19" s="174">
        <v>263.8335349539999</v>
      </c>
      <c r="I19" s="174">
        <v>279.93190066299996</v>
      </c>
      <c r="J19" s="109">
        <f t="shared" si="1"/>
        <v>5247.9418867450049</v>
      </c>
      <c r="K19" s="17">
        <f t="shared" si="0"/>
        <v>0.64830382429696809</v>
      </c>
      <c r="L19" s="17">
        <f t="shared" si="3"/>
        <v>0.3516961757030318</v>
      </c>
    </row>
    <row r="20" spans="1:12" x14ac:dyDescent="0.2">
      <c r="A20" s="21" t="s">
        <v>67</v>
      </c>
      <c r="B20" s="21">
        <v>2016</v>
      </c>
      <c r="C20" s="174">
        <v>8089.691647662059</v>
      </c>
      <c r="D20" s="174">
        <v>69.972971440000009</v>
      </c>
      <c r="E20" s="174">
        <v>425.84323435199968</v>
      </c>
      <c r="F20" s="174">
        <v>156.96756572800001</v>
      </c>
      <c r="G20" s="174">
        <v>4114.9512919139888</v>
      </c>
      <c r="H20" s="174">
        <v>251.91350860800003</v>
      </c>
      <c r="I20" s="174">
        <v>281.93513145600002</v>
      </c>
      <c r="J20" s="109">
        <f t="shared" si="1"/>
        <v>5301.5837034979877</v>
      </c>
      <c r="K20" s="17">
        <f t="shared" si="0"/>
        <v>0.6041016583951635</v>
      </c>
      <c r="L20" s="17">
        <f t="shared" si="3"/>
        <v>0.39589834160483656</v>
      </c>
    </row>
    <row r="21" spans="1:12" x14ac:dyDescent="0.2">
      <c r="A21" s="21" t="s">
        <v>67</v>
      </c>
      <c r="B21" s="21">
        <v>2017</v>
      </c>
      <c r="C21" s="174">
        <v>6902.1062579050349</v>
      </c>
      <c r="D21" s="174">
        <v>59.985024068999998</v>
      </c>
      <c r="E21" s="174">
        <v>400.90016046000011</v>
      </c>
      <c r="F21" s="174">
        <v>179.92512034399996</v>
      </c>
      <c r="G21" s="174">
        <v>4348.0864681870107</v>
      </c>
      <c r="H21" s="174">
        <v>220.93011232199996</v>
      </c>
      <c r="I21" s="174">
        <v>257.94009627599996</v>
      </c>
      <c r="J21" s="109">
        <f t="shared" si="1"/>
        <v>5467.766981658011</v>
      </c>
      <c r="K21" s="17">
        <f t="shared" si="0"/>
        <v>0.55797712104516639</v>
      </c>
      <c r="L21" s="17">
        <f t="shared" si="3"/>
        <v>0.4420228789548335</v>
      </c>
    </row>
    <row r="22" spans="1:12" x14ac:dyDescent="0.2">
      <c r="A22" s="21" t="s">
        <v>67</v>
      </c>
      <c r="B22" s="21">
        <v>2018</v>
      </c>
      <c r="C22" s="174">
        <v>5505.9919750999688</v>
      </c>
      <c r="D22" s="174">
        <v>57.982573804000005</v>
      </c>
      <c r="E22" s="174">
        <v>317.90125155700008</v>
      </c>
      <c r="F22" s="174">
        <v>123.97676507199999</v>
      </c>
      <c r="G22" s="174">
        <v>3767.9718544970051</v>
      </c>
      <c r="H22" s="174">
        <v>233.88963409300007</v>
      </c>
      <c r="I22" s="174">
        <v>218.94772141200002</v>
      </c>
      <c r="J22" s="109">
        <f t="shared" si="1"/>
        <v>4720.6698004350055</v>
      </c>
      <c r="K22" s="17">
        <f t="shared" si="0"/>
        <v>0.53839582220972992</v>
      </c>
      <c r="L22" s="17">
        <f t="shared" si="3"/>
        <v>0.46160417779027008</v>
      </c>
    </row>
    <row r="23" spans="1:12" x14ac:dyDescent="0.2">
      <c r="A23" s="21" t="s">
        <v>67</v>
      </c>
      <c r="B23" s="21">
        <v>2019</v>
      </c>
      <c r="C23" s="174">
        <v>4939.4506310460256</v>
      </c>
      <c r="D23" s="174">
        <v>30.977919944</v>
      </c>
      <c r="E23" s="174">
        <v>270.90063974799989</v>
      </c>
      <c r="F23" s="174">
        <v>154.96687991600001</v>
      </c>
      <c r="G23" s="174">
        <v>3598.0560776219977</v>
      </c>
      <c r="H23" s="174">
        <v>195.92823981799989</v>
      </c>
      <c r="I23" s="174">
        <v>170.97791994400001</v>
      </c>
      <c r="J23" s="109">
        <f t="shared" si="1"/>
        <v>4421.8076769919981</v>
      </c>
      <c r="K23" s="17">
        <f t="shared" si="0"/>
        <v>0.52764815033517198</v>
      </c>
      <c r="L23" s="17">
        <f t="shared" si="3"/>
        <v>0.47235184966482791</v>
      </c>
    </row>
    <row r="24" spans="1:12" x14ac:dyDescent="0.2">
      <c r="A24" s="21" t="s">
        <v>67</v>
      </c>
      <c r="B24" s="21">
        <v>2020</v>
      </c>
      <c r="C24" s="174">
        <v>4019.0243316790356</v>
      </c>
      <c r="D24" s="174">
        <v>28.988879914999998</v>
      </c>
      <c r="E24" s="174">
        <v>236.93698618599996</v>
      </c>
      <c r="F24" s="174">
        <v>119.96663974499997</v>
      </c>
      <c r="G24" s="174">
        <v>3129.3846886760089</v>
      </c>
      <c r="H24" s="174">
        <v>123.96293304999998</v>
      </c>
      <c r="I24" s="174">
        <v>156.96293304999998</v>
      </c>
      <c r="J24" s="109">
        <f t="shared" si="1"/>
        <v>3796.2030606220092</v>
      </c>
      <c r="K24" s="17">
        <f t="shared" si="0"/>
        <v>0.51425558463446197</v>
      </c>
      <c r="L24" s="17">
        <f t="shared" si="3"/>
        <v>0.48574441536553797</v>
      </c>
    </row>
    <row r="25" spans="1:12" x14ac:dyDescent="0.2">
      <c r="A25" s="21" t="s">
        <v>67</v>
      </c>
      <c r="B25" s="21">
        <v>2021</v>
      </c>
      <c r="C25" s="174">
        <v>3543.3895338569646</v>
      </c>
      <c r="D25" s="174">
        <v>33.979996428000007</v>
      </c>
      <c r="E25" s="174">
        <v>230.89998214000005</v>
      </c>
      <c r="F25" s="174">
        <v>128.93498838699998</v>
      </c>
      <c r="G25" s="174">
        <v>2681.084836562995</v>
      </c>
      <c r="H25" s="174">
        <v>119.94499017699999</v>
      </c>
      <c r="I25" s="174">
        <v>176.954991963</v>
      </c>
      <c r="J25" s="109">
        <f t="shared" si="1"/>
        <v>3371.7997856579946</v>
      </c>
      <c r="K25" s="17">
        <f t="shared" si="0"/>
        <v>0.5124067281653979</v>
      </c>
      <c r="L25" s="17">
        <f t="shared" si="3"/>
        <v>0.4875932718346021</v>
      </c>
    </row>
    <row r="26" spans="1:12" x14ac:dyDescent="0.2">
      <c r="A26" s="21" t="s">
        <v>67</v>
      </c>
      <c r="B26" s="21">
        <v>2022</v>
      </c>
      <c r="C26" s="174">
        <v>3404.582335279033</v>
      </c>
      <c r="D26" s="174">
        <v>31</v>
      </c>
      <c r="E26" s="174">
        <v>224.84300480100009</v>
      </c>
      <c r="F26" s="174">
        <v>128.97584689199999</v>
      </c>
      <c r="G26" s="174">
        <v>2960.8346125460089</v>
      </c>
      <c r="H26" s="174">
        <v>123.92150239899998</v>
      </c>
      <c r="I26" s="174">
        <v>171.90942584600003</v>
      </c>
      <c r="J26" s="163">
        <f t="shared" si="1"/>
        <v>3641.4843924840088</v>
      </c>
      <c r="K26" s="17">
        <f t="shared" si="0"/>
        <v>0.48318905664975254</v>
      </c>
      <c r="L26" s="17">
        <f t="shared" si="3"/>
        <v>0.51681094335024746</v>
      </c>
    </row>
    <row r="27" spans="1:12" x14ac:dyDescent="0.2">
      <c r="A27" s="137" t="s">
        <v>67</v>
      </c>
      <c r="B27" s="137">
        <v>2023</v>
      </c>
      <c r="C27" s="175">
        <v>2880.3840910559907</v>
      </c>
      <c r="D27" s="175">
        <v>23.988373738</v>
      </c>
      <c r="E27" s="175">
        <v>224.95349495200003</v>
      </c>
      <c r="F27" s="175">
        <v>106.96512121400001</v>
      </c>
      <c r="G27" s="175">
        <v>3278.1338434949917</v>
      </c>
      <c r="H27" s="175">
        <v>103.96512121400002</v>
      </c>
      <c r="I27" s="175">
        <v>233.90698990400006</v>
      </c>
      <c r="J27" s="139">
        <f t="shared" si="1"/>
        <v>3971.912944516992</v>
      </c>
      <c r="K27" s="29">
        <f t="shared" si="0"/>
        <v>0.42035306935802375</v>
      </c>
      <c r="L27" s="29">
        <f t="shared" si="3"/>
        <v>0.57964693064197614</v>
      </c>
    </row>
    <row r="28" spans="1:12" x14ac:dyDescent="0.2">
      <c r="A28" s="21" t="s">
        <v>68</v>
      </c>
      <c r="B28" s="21">
        <v>2013</v>
      </c>
      <c r="C28" s="174">
        <v>4583.9725658270199</v>
      </c>
      <c r="D28" s="174">
        <v>26.991590461000001</v>
      </c>
      <c r="E28" s="174">
        <v>108.93272368800001</v>
      </c>
      <c r="F28" s="174">
        <v>25</v>
      </c>
      <c r="G28" s="174">
        <v>683.75612336799963</v>
      </c>
      <c r="H28" s="174">
        <v>12.991590461000001</v>
      </c>
      <c r="I28" s="174">
        <v>41</v>
      </c>
      <c r="J28" s="109">
        <f t="shared" si="1"/>
        <v>898.67202797799962</v>
      </c>
      <c r="K28" s="17">
        <f t="shared" si="0"/>
        <v>0.8360878563980908</v>
      </c>
      <c r="L28" s="17">
        <f t="shared" si="3"/>
        <v>0.16391214360190923</v>
      </c>
    </row>
    <row r="29" spans="1:12" x14ac:dyDescent="0.2">
      <c r="A29" s="21" t="s">
        <v>68</v>
      </c>
      <c r="B29" s="21">
        <v>2014</v>
      </c>
      <c r="C29" s="174">
        <v>3721.5439234540108</v>
      </c>
      <c r="D29" s="174">
        <v>29.992025725000001</v>
      </c>
      <c r="E29" s="174">
        <v>116.90430870000002</v>
      </c>
      <c r="F29" s="174">
        <v>18.992025724999998</v>
      </c>
      <c r="G29" s="174">
        <v>694.69697755000004</v>
      </c>
      <c r="H29" s="174">
        <v>14.992025725</v>
      </c>
      <c r="I29" s="174">
        <v>36.992025724999998</v>
      </c>
      <c r="J29" s="109">
        <f t="shared" si="1"/>
        <v>912.56938915000001</v>
      </c>
      <c r="K29" s="17">
        <f t="shared" si="0"/>
        <v>0.80307572828053975</v>
      </c>
      <c r="L29" s="17">
        <f t="shared" si="3"/>
        <v>0.19692427171946017</v>
      </c>
    </row>
    <row r="30" spans="1:12" x14ac:dyDescent="0.2">
      <c r="A30" s="21" t="s">
        <v>68</v>
      </c>
      <c r="B30" s="21">
        <v>2015</v>
      </c>
      <c r="C30" s="174">
        <v>3105.9418867589993</v>
      </c>
      <c r="D30" s="174">
        <v>20.977300221</v>
      </c>
      <c r="E30" s="174">
        <v>119.94703384899998</v>
      </c>
      <c r="F30" s="174">
        <v>14.992433407</v>
      </c>
      <c r="G30" s="174">
        <v>789.74273583900026</v>
      </c>
      <c r="H30" s="174">
        <v>10.992433407</v>
      </c>
      <c r="I30" s="174">
        <v>46.969733628</v>
      </c>
      <c r="J30" s="109">
        <f t="shared" si="1"/>
        <v>1003.6216703510003</v>
      </c>
      <c r="K30" s="17">
        <f t="shared" si="0"/>
        <v>0.75578387913854661</v>
      </c>
      <c r="L30" s="17">
        <f t="shared" si="3"/>
        <v>0.24421612086145347</v>
      </c>
    </row>
    <row r="31" spans="1:12" x14ac:dyDescent="0.2">
      <c r="A31" s="21" t="s">
        <v>68</v>
      </c>
      <c r="B31" s="21">
        <v>2016</v>
      </c>
      <c r="C31" s="174">
        <v>2489.6323548719902</v>
      </c>
      <c r="D31" s="174">
        <v>22.983782863999998</v>
      </c>
      <c r="E31" s="174">
        <v>102.92972574400002</v>
      </c>
      <c r="F31" s="174">
        <v>12.994594288</v>
      </c>
      <c r="G31" s="174">
        <v>752.78917723199993</v>
      </c>
      <c r="H31" s="174">
        <v>17.989188576</v>
      </c>
      <c r="I31" s="174">
        <v>26.994594288000002</v>
      </c>
      <c r="J31" s="109">
        <f t="shared" si="1"/>
        <v>936.68106299199997</v>
      </c>
      <c r="K31" s="17">
        <f t="shared" si="0"/>
        <v>0.72662131312670764</v>
      </c>
      <c r="L31" s="17">
        <f t="shared" si="3"/>
        <v>0.27337868687329236</v>
      </c>
    </row>
    <row r="32" spans="1:12" x14ac:dyDescent="0.2">
      <c r="A32" s="21" t="s">
        <v>68</v>
      </c>
      <c r="B32" s="21">
        <v>2017</v>
      </c>
      <c r="C32" s="174">
        <v>2014.8368693440059</v>
      </c>
      <c r="D32" s="174">
        <v>15</v>
      </c>
      <c r="E32" s="174">
        <v>112.97004813799998</v>
      </c>
      <c r="F32" s="174">
        <v>15.995008023</v>
      </c>
      <c r="G32" s="174">
        <v>686.820288828</v>
      </c>
      <c r="H32" s="174">
        <v>13</v>
      </c>
      <c r="I32" s="174">
        <v>29.980032091999998</v>
      </c>
      <c r="J32" s="109">
        <f t="shared" si="1"/>
        <v>873.765377081</v>
      </c>
      <c r="K32" s="17">
        <f t="shared" si="0"/>
        <v>0.69751274057811519</v>
      </c>
      <c r="L32" s="17">
        <f t="shared" si="3"/>
        <v>0.30248725942188481</v>
      </c>
    </row>
    <row r="33" spans="1:12" x14ac:dyDescent="0.2">
      <c r="A33" s="21" t="s">
        <v>68</v>
      </c>
      <c r="B33" s="21">
        <v>2018</v>
      </c>
      <c r="C33" s="174">
        <v>1535.7395051779963</v>
      </c>
      <c r="D33" s="174">
        <v>23</v>
      </c>
      <c r="E33" s="174">
        <v>76.918677753000011</v>
      </c>
      <c r="F33" s="174">
        <v>16.994191268000002</v>
      </c>
      <c r="G33" s="174">
        <v>632.79669438300027</v>
      </c>
      <c r="H33" s="174">
        <v>13.994191268</v>
      </c>
      <c r="I33" s="174">
        <v>28</v>
      </c>
      <c r="J33" s="109">
        <f t="shared" si="1"/>
        <v>791.70375467200029</v>
      </c>
      <c r="K33" s="17">
        <f t="shared" si="0"/>
        <v>0.65983971840283429</v>
      </c>
      <c r="L33" s="17">
        <f t="shared" si="3"/>
        <v>0.34016028159716577</v>
      </c>
    </row>
    <row r="34" spans="1:12" x14ac:dyDescent="0.2">
      <c r="A34" s="21" t="s">
        <v>68</v>
      </c>
      <c r="B34" s="21">
        <v>2019</v>
      </c>
      <c r="C34" s="174">
        <v>1275.0726376459982</v>
      </c>
      <c r="D34" s="174">
        <v>6</v>
      </c>
      <c r="E34" s="174">
        <v>70.966879916000011</v>
      </c>
      <c r="F34" s="174">
        <v>19.983439957999998</v>
      </c>
      <c r="G34" s="174">
        <v>570.83991959399975</v>
      </c>
      <c r="H34" s="174">
        <v>10</v>
      </c>
      <c r="I34" s="174">
        <v>28</v>
      </c>
      <c r="J34" s="109">
        <f t="shared" si="1"/>
        <v>705.79023946799975</v>
      </c>
      <c r="K34" s="17">
        <f t="shared" si="0"/>
        <v>0.64369555933306444</v>
      </c>
      <c r="L34" s="17">
        <f t="shared" si="3"/>
        <v>0.35630444066693556</v>
      </c>
    </row>
    <row r="35" spans="1:12" x14ac:dyDescent="0.2">
      <c r="A35" s="21" t="s">
        <v>68</v>
      </c>
      <c r="B35" s="21">
        <v>2020</v>
      </c>
      <c r="C35" s="174">
        <v>858.55148991899932</v>
      </c>
      <c r="D35" s="174">
        <v>9.996293305</v>
      </c>
      <c r="E35" s="174">
        <v>55.981466525000002</v>
      </c>
      <c r="F35" s="174">
        <v>10</v>
      </c>
      <c r="G35" s="174">
        <v>429.91103931999987</v>
      </c>
      <c r="H35" s="174">
        <v>5</v>
      </c>
      <c r="I35" s="174">
        <v>23.996293305000002</v>
      </c>
      <c r="J35" s="109">
        <f t="shared" si="1"/>
        <v>534.88509245499984</v>
      </c>
      <c r="K35" s="17">
        <f t="shared" si="0"/>
        <v>0.61613962255554133</v>
      </c>
      <c r="L35" s="17">
        <f t="shared" si="3"/>
        <v>0.38386037744445872</v>
      </c>
    </row>
    <row r="36" spans="1:12" x14ac:dyDescent="0.2">
      <c r="A36" s="21" t="s">
        <v>68</v>
      </c>
      <c r="B36" s="21">
        <v>2021</v>
      </c>
      <c r="C36" s="174">
        <v>771.39489194700127</v>
      </c>
      <c r="D36" s="174">
        <v>5</v>
      </c>
      <c r="E36" s="174">
        <v>43.989998213999996</v>
      </c>
      <c r="F36" s="174">
        <v>12</v>
      </c>
      <c r="G36" s="174">
        <v>387.83497053100024</v>
      </c>
      <c r="H36" s="174">
        <v>4.9949991069999999</v>
      </c>
      <c r="I36" s="174">
        <v>15</v>
      </c>
      <c r="J36" s="109">
        <f t="shared" si="1"/>
        <v>468.81996785200022</v>
      </c>
      <c r="K36" s="17">
        <f t="shared" si="0"/>
        <v>0.62198488096814075</v>
      </c>
      <c r="L36" s="17">
        <f t="shared" si="3"/>
        <v>0.3780151190318593</v>
      </c>
    </row>
    <row r="37" spans="1:12" x14ac:dyDescent="0.2">
      <c r="A37" s="21" t="s">
        <v>68</v>
      </c>
      <c r="B37" s="21">
        <v>2022</v>
      </c>
      <c r="C37" s="174">
        <v>909.88895705099833</v>
      </c>
      <c r="D37" s="174">
        <v>4</v>
      </c>
      <c r="E37" s="174">
        <v>42.987923445999996</v>
      </c>
      <c r="F37" s="174">
        <v>10.993961723</v>
      </c>
      <c r="G37" s="174">
        <v>343.8490430760001</v>
      </c>
      <c r="H37" s="174">
        <v>5</v>
      </c>
      <c r="I37" s="174">
        <v>21.993961722999998</v>
      </c>
      <c r="J37" s="163">
        <f t="shared" si="1"/>
        <v>428.82488996800009</v>
      </c>
      <c r="K37" s="17">
        <f t="shared" si="0"/>
        <v>0.67967397145932829</v>
      </c>
      <c r="L37" s="17">
        <f t="shared" si="3"/>
        <v>0.32032602854067171</v>
      </c>
    </row>
    <row r="38" spans="1:12" x14ac:dyDescent="0.2">
      <c r="A38" s="137" t="s">
        <v>68</v>
      </c>
      <c r="B38" s="137">
        <v>2023</v>
      </c>
      <c r="C38" s="175">
        <v>762.26173236299974</v>
      </c>
      <c r="D38" s="175">
        <v>9</v>
      </c>
      <c r="E38" s="175">
        <v>35.970934345000003</v>
      </c>
      <c r="F38" s="175">
        <v>8</v>
      </c>
      <c r="G38" s="175">
        <v>459.80816667699975</v>
      </c>
      <c r="H38" s="175">
        <v>0</v>
      </c>
      <c r="I38" s="175">
        <v>24.994186869</v>
      </c>
      <c r="J38" s="139">
        <f t="shared" si="1"/>
        <v>537.77328789099977</v>
      </c>
      <c r="K38" s="29">
        <f t="shared" si="0"/>
        <v>0.58633938354527548</v>
      </c>
      <c r="L38" s="29">
        <f t="shared" si="3"/>
        <v>0.41366061645472457</v>
      </c>
    </row>
    <row r="39" spans="1:12" x14ac:dyDescent="0.2">
      <c r="A39" s="136" t="s">
        <v>90</v>
      </c>
      <c r="B39" s="21">
        <v>2013</v>
      </c>
      <c r="C39" s="22">
        <f>C6/SUM($C6:$I6)</f>
        <v>0.77174805305432126</v>
      </c>
      <c r="D39" s="22">
        <f>D6/SUM($C6:$I6)</f>
        <v>4.7408953068830539E-3</v>
      </c>
      <c r="E39" s="22">
        <f t="shared" ref="E39:J39" si="4">E6/SUM($C6:$I6)</f>
        <v>1.8114830553702659E-2</v>
      </c>
      <c r="F39" s="22">
        <f t="shared" si="4"/>
        <v>6.5615247120251593E-3</v>
      </c>
      <c r="G39" s="22">
        <f t="shared" si="4"/>
        <v>0.17505050867629662</v>
      </c>
      <c r="H39" s="22">
        <f t="shared" si="4"/>
        <v>1.1210600389650957E-2</v>
      </c>
      <c r="I39" s="22">
        <f t="shared" si="4"/>
        <v>1.2573587307120373E-2</v>
      </c>
      <c r="J39" s="22">
        <f t="shared" si="4"/>
        <v>0.22825194694567882</v>
      </c>
      <c r="K39" s="22" t="s">
        <v>91</v>
      </c>
      <c r="L39" s="22" t="s">
        <v>91</v>
      </c>
    </row>
    <row r="40" spans="1:12" x14ac:dyDescent="0.2">
      <c r="A40" s="136" t="s">
        <v>90</v>
      </c>
      <c r="B40" s="21">
        <v>2014</v>
      </c>
      <c r="C40" s="22">
        <f t="shared" ref="C40:J49" si="5">C7/SUM($C7:$I7)</f>
        <v>0.72199378012688542</v>
      </c>
      <c r="D40" s="22">
        <f t="shared" si="5"/>
        <v>4.8472384864176685E-3</v>
      </c>
      <c r="E40" s="22">
        <f t="shared" si="5"/>
        <v>2.4465937310119593E-2</v>
      </c>
      <c r="F40" s="22">
        <f t="shared" si="5"/>
        <v>7.6231705449650664E-3</v>
      </c>
      <c r="G40" s="22">
        <f t="shared" si="5"/>
        <v>0.21547525888586327</v>
      </c>
      <c r="H40" s="22">
        <f t="shared" si="5"/>
        <v>1.1334599282702546E-2</v>
      </c>
      <c r="I40" s="22">
        <f t="shared" si="5"/>
        <v>1.4260015363046382E-2</v>
      </c>
      <c r="J40" s="22">
        <f t="shared" si="5"/>
        <v>0.27800621987311458</v>
      </c>
      <c r="K40" s="22" t="s">
        <v>91</v>
      </c>
      <c r="L40" s="22" t="s">
        <v>91</v>
      </c>
    </row>
    <row r="41" spans="1:12" x14ac:dyDescent="0.2">
      <c r="A41" s="136" t="s">
        <v>90</v>
      </c>
      <c r="B41" s="21">
        <v>2015</v>
      </c>
      <c r="C41" s="22">
        <f t="shared" si="5"/>
        <v>0.67243536563274953</v>
      </c>
      <c r="D41" s="22">
        <f t="shared" si="5"/>
        <v>5.3069012693040133E-3</v>
      </c>
      <c r="E41" s="22">
        <f t="shared" si="5"/>
        <v>2.6636632723751354E-2</v>
      </c>
      <c r="F41" s="22">
        <f t="shared" si="5"/>
        <v>8.896226824206847E-3</v>
      </c>
      <c r="G41" s="22">
        <f t="shared" si="5"/>
        <v>0.25530221087033006</v>
      </c>
      <c r="H41" s="22">
        <f t="shared" si="5"/>
        <v>1.4356120747213376E-2</v>
      </c>
      <c r="I41" s="22">
        <f t="shared" si="5"/>
        <v>1.70665419324448E-2</v>
      </c>
      <c r="J41" s="22">
        <f t="shared" si="5"/>
        <v>0.32756463436725047</v>
      </c>
      <c r="K41" s="22" t="s">
        <v>91</v>
      </c>
      <c r="L41" s="22" t="s">
        <v>91</v>
      </c>
    </row>
    <row r="42" spans="1:12" x14ac:dyDescent="0.2">
      <c r="A42" s="136" t="s">
        <v>90</v>
      </c>
      <c r="B42" s="21">
        <v>2016</v>
      </c>
      <c r="C42" s="22">
        <f t="shared" si="5"/>
        <v>0.63046750959731002</v>
      </c>
      <c r="D42" s="22">
        <f t="shared" si="5"/>
        <v>5.5293452576867337E-3</v>
      </c>
      <c r="E42" s="22">
        <f t="shared" si="5"/>
        <v>3.1235933718181036E-2</v>
      </c>
      <c r="F42" s="22">
        <f t="shared" si="5"/>
        <v>1.0178805199564118E-2</v>
      </c>
      <c r="G42" s="22">
        <f t="shared" si="5"/>
        <v>0.28852417809995673</v>
      </c>
      <c r="H42" s="22">
        <f t="shared" si="5"/>
        <v>1.5883745769703264E-2</v>
      </c>
      <c r="I42" s="22">
        <f t="shared" si="5"/>
        <v>1.8180482357598077E-2</v>
      </c>
      <c r="J42" s="22">
        <f t="shared" si="5"/>
        <v>0.36953249040268998</v>
      </c>
      <c r="K42" s="22" t="s">
        <v>91</v>
      </c>
      <c r="L42" s="22" t="s">
        <v>91</v>
      </c>
    </row>
    <row r="43" spans="1:12" x14ac:dyDescent="0.2">
      <c r="A43" s="136" t="s">
        <v>90</v>
      </c>
      <c r="B43" s="21">
        <v>2017</v>
      </c>
      <c r="C43" s="22">
        <f t="shared" si="5"/>
        <v>0.58594120702646901</v>
      </c>
      <c r="D43" s="22">
        <f t="shared" si="5"/>
        <v>4.8630546755532465E-3</v>
      </c>
      <c r="E43" s="22">
        <f t="shared" si="5"/>
        <v>3.3650318166849318E-2</v>
      </c>
      <c r="F43" s="22">
        <f t="shared" si="5"/>
        <v>1.2835848458961146E-2</v>
      </c>
      <c r="G43" s="22">
        <f t="shared" si="5"/>
        <v>0.32854204281424354</v>
      </c>
      <c r="H43" s="22">
        <f t="shared" si="5"/>
        <v>1.54299956162388E-2</v>
      </c>
      <c r="I43" s="22">
        <f t="shared" si="5"/>
        <v>1.8737533241685124E-2</v>
      </c>
      <c r="J43" s="22">
        <f t="shared" si="5"/>
        <v>0.41405879297353115</v>
      </c>
      <c r="K43" s="22" t="s">
        <v>91</v>
      </c>
      <c r="L43" s="22" t="s">
        <v>91</v>
      </c>
    </row>
    <row r="44" spans="1:12" x14ac:dyDescent="0.2">
      <c r="A44" s="136" t="s">
        <v>90</v>
      </c>
      <c r="B44" s="21">
        <v>2018</v>
      </c>
      <c r="C44" s="22">
        <f t="shared" si="5"/>
        <v>0.56368266863357508</v>
      </c>
      <c r="D44" s="22">
        <f t="shared" si="5"/>
        <v>6.3661294094240857E-3</v>
      </c>
      <c r="E44" s="22">
        <f t="shared" si="5"/>
        <v>3.1507070020853623E-2</v>
      </c>
      <c r="F44" s="22">
        <f t="shared" si="5"/>
        <v>1.1160036768995357E-2</v>
      </c>
      <c r="G44" s="22">
        <f t="shared" si="5"/>
        <v>0.3483062306246949</v>
      </c>
      <c r="H44" s="22">
        <f t="shared" si="5"/>
        <v>1.9565031904214068E-2</v>
      </c>
      <c r="I44" s="22">
        <f t="shared" si="5"/>
        <v>1.9412832638242821E-2</v>
      </c>
      <c r="J44" s="22">
        <f t="shared" si="5"/>
        <v>0.43631733136642487</v>
      </c>
      <c r="K44" s="22" t="s">
        <v>91</v>
      </c>
      <c r="L44" s="22" t="s">
        <v>91</v>
      </c>
    </row>
    <row r="45" spans="1:12" x14ac:dyDescent="0.2">
      <c r="A45" s="136" t="s">
        <v>90</v>
      </c>
      <c r="B45" s="21">
        <v>2019</v>
      </c>
      <c r="C45" s="22">
        <f t="shared" si="5"/>
        <v>0.55007314226175219</v>
      </c>
      <c r="D45" s="22">
        <f t="shared" si="5"/>
        <v>3.3021581857333067E-3</v>
      </c>
      <c r="E45" s="22">
        <f t="shared" si="5"/>
        <v>3.0072980903689279E-2</v>
      </c>
      <c r="F45" s="22">
        <f t="shared" si="5"/>
        <v>1.5211829181810167E-2</v>
      </c>
      <c r="G45" s="22">
        <f t="shared" si="5"/>
        <v>0.36587268466866668</v>
      </c>
      <c r="H45" s="22">
        <f t="shared" si="5"/>
        <v>1.8079240257827808E-2</v>
      </c>
      <c r="I45" s="22">
        <f t="shared" si="5"/>
        <v>1.738796454052053E-2</v>
      </c>
      <c r="J45" s="22">
        <f t="shared" si="5"/>
        <v>0.44992685773824781</v>
      </c>
      <c r="K45" s="22" t="s">
        <v>91</v>
      </c>
      <c r="L45" s="22" t="s">
        <v>91</v>
      </c>
    </row>
    <row r="46" spans="1:12" x14ac:dyDescent="0.2">
      <c r="A46" s="136" t="s">
        <v>90</v>
      </c>
      <c r="B46" s="21">
        <v>2020</v>
      </c>
      <c r="C46" s="22">
        <f t="shared" si="5"/>
        <v>0.53141885477874029</v>
      </c>
      <c r="D46" s="22">
        <f t="shared" si="5"/>
        <v>4.1773355193403128E-3</v>
      </c>
      <c r="E46" s="22">
        <f t="shared" si="5"/>
        <v>3.1601073589344081E-2</v>
      </c>
      <c r="F46" s="22">
        <f t="shared" si="5"/>
        <v>1.4032927566064876E-2</v>
      </c>
      <c r="G46" s="22">
        <f t="shared" si="5"/>
        <v>0.38459708927294101</v>
      </c>
      <c r="H46" s="22">
        <f t="shared" si="5"/>
        <v>1.4032927566064876E-2</v>
      </c>
      <c r="I46" s="22">
        <f t="shared" si="5"/>
        <v>2.0139791707504545E-2</v>
      </c>
      <c r="J46" s="22">
        <f t="shared" si="5"/>
        <v>0.46858114522125971</v>
      </c>
      <c r="K46" s="22" t="s">
        <v>91</v>
      </c>
      <c r="L46" s="22" t="s">
        <v>91</v>
      </c>
    </row>
    <row r="47" spans="1:12" x14ac:dyDescent="0.2">
      <c r="A47" s="136" t="s">
        <v>90</v>
      </c>
      <c r="B47" s="21">
        <v>2021</v>
      </c>
      <c r="C47" s="22">
        <f t="shared" si="5"/>
        <v>0.53079846000517072</v>
      </c>
      <c r="D47" s="22">
        <f t="shared" si="5"/>
        <v>4.9383609381985581E-3</v>
      </c>
      <c r="E47" s="22">
        <f t="shared" si="5"/>
        <v>3.3126062947990725E-2</v>
      </c>
      <c r="F47" s="22">
        <f t="shared" si="5"/>
        <v>1.698359936899085E-2</v>
      </c>
      <c r="G47" s="22">
        <f t="shared" si="5"/>
        <v>0.37584506640589277</v>
      </c>
      <c r="H47" s="22">
        <f t="shared" si="5"/>
        <v>1.5056096058551176E-2</v>
      </c>
      <c r="I47" s="22">
        <f t="shared" si="5"/>
        <v>2.3252354275205118E-2</v>
      </c>
      <c r="J47" s="22">
        <f t="shared" si="5"/>
        <v>0.46920153999482916</v>
      </c>
      <c r="K47" s="22" t="s">
        <v>91</v>
      </c>
      <c r="L47" s="22" t="s">
        <v>91</v>
      </c>
    </row>
    <row r="48" spans="1:12" x14ac:dyDescent="0.2">
      <c r="A48" s="136" t="s">
        <v>90</v>
      </c>
      <c r="B48" s="21">
        <v>2022</v>
      </c>
      <c r="C48" s="22">
        <f t="shared" si="5"/>
        <v>0.51510258098545103</v>
      </c>
      <c r="D48" s="22">
        <f t="shared" si="5"/>
        <v>4.0961777286368291E-3</v>
      </c>
      <c r="E48" s="22">
        <f t="shared" si="5"/>
        <v>3.1929692517511661E-2</v>
      </c>
      <c r="F48" s="22">
        <f t="shared" si="5"/>
        <v>1.6614538123766551E-2</v>
      </c>
      <c r="G48" s="22">
        <f t="shared" si="5"/>
        <v>0.39330741920875895</v>
      </c>
      <c r="H48" s="22">
        <f t="shared" si="5"/>
        <v>1.5439254858716962E-2</v>
      </c>
      <c r="I48" s="22">
        <f t="shared" si="5"/>
        <v>2.3510336577158029E-2</v>
      </c>
      <c r="J48" s="22">
        <f t="shared" si="5"/>
        <v>0.48489741901454897</v>
      </c>
      <c r="K48" s="22" t="s">
        <v>91</v>
      </c>
      <c r="L48" s="22" t="s">
        <v>91</v>
      </c>
    </row>
    <row r="49" spans="1:12" x14ac:dyDescent="0.2">
      <c r="A49" s="136" t="s">
        <v>90</v>
      </c>
      <c r="B49" s="21">
        <v>2023</v>
      </c>
      <c r="C49" s="22">
        <f t="shared" si="5"/>
        <v>0.44835018591386572</v>
      </c>
      <c r="D49" s="22">
        <f t="shared" si="5"/>
        <v>4.1058040283923347E-3</v>
      </c>
      <c r="E49" s="22">
        <f t="shared" si="5"/>
        <v>3.1519736165424229E-2</v>
      </c>
      <c r="F49" s="22">
        <f t="shared" si="5"/>
        <v>1.4371016327048474E-2</v>
      </c>
      <c r="G49" s="22">
        <f t="shared" si="5"/>
        <v>0.45721561920543546</v>
      </c>
      <c r="H49" s="22">
        <f t="shared" si="5"/>
        <v>1.267981283374256E-2</v>
      </c>
      <c r="I49" s="22">
        <f t="shared" si="5"/>
        <v>3.175782552609141E-2</v>
      </c>
      <c r="J49" s="22">
        <f t="shared" si="5"/>
        <v>0.55164981408613456</v>
      </c>
      <c r="K49" s="22" t="s">
        <v>91</v>
      </c>
      <c r="L49" s="22" t="s">
        <v>91</v>
      </c>
    </row>
  </sheetData>
  <pageMargins left="0.7" right="0.7" top="0.75" bottom="0.75" header="0.3" footer="0.3"/>
  <ignoredErrors>
    <ignoredError sqref="J6:J38" formulaRange="1"/>
  </ignoredErrors>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E0EF9-B1C1-4246-A0E8-F5B532B3AB0B}">
  <dimension ref="A1:F80"/>
  <sheetViews>
    <sheetView workbookViewId="0">
      <pane xSplit="2" ySplit="3" topLeftCell="C4" activePane="bottomRight" state="frozen"/>
      <selection pane="topRight" activeCell="C1" sqref="C1"/>
      <selection pane="bottomLeft" activeCell="A4" sqref="A4"/>
      <selection pane="bottomRight" activeCell="C4" sqref="C4"/>
    </sheetView>
  </sheetViews>
  <sheetFormatPr defaultRowHeight="15" x14ac:dyDescent="0.2"/>
  <cols>
    <col min="1" max="1" width="14.77734375" customWidth="1"/>
    <col min="2" max="2" width="11" customWidth="1"/>
    <col min="3" max="3" width="12.88671875" customWidth="1"/>
    <col min="4" max="4" width="10.33203125" customWidth="1"/>
    <col min="5" max="5" width="13.6640625" customWidth="1"/>
    <col min="6" max="6" width="14.77734375" customWidth="1"/>
  </cols>
  <sheetData>
    <row r="1" spans="1:6" ht="15.75" x14ac:dyDescent="0.2">
      <c r="A1" s="110" t="s">
        <v>333</v>
      </c>
      <c r="B1" s="38"/>
      <c r="C1" s="39"/>
      <c r="D1" s="39"/>
      <c r="E1" s="39"/>
      <c r="F1" s="39"/>
    </row>
    <row r="2" spans="1:6" x14ac:dyDescent="0.2">
      <c r="A2" s="106" t="s">
        <v>52</v>
      </c>
      <c r="B2" s="106"/>
      <c r="C2" s="40"/>
      <c r="D2" s="40"/>
      <c r="E2" s="40"/>
      <c r="F2" s="40"/>
    </row>
    <row r="3" spans="1:6" ht="42.4" customHeight="1" x14ac:dyDescent="0.2">
      <c r="A3" s="23" t="s">
        <v>71</v>
      </c>
      <c r="B3" s="23" t="s">
        <v>54</v>
      </c>
      <c r="C3" s="42" t="s">
        <v>318</v>
      </c>
      <c r="D3" s="42" t="s">
        <v>328</v>
      </c>
      <c r="E3" s="42" t="s">
        <v>92</v>
      </c>
      <c r="F3" s="42" t="s">
        <v>88</v>
      </c>
    </row>
    <row r="4" spans="1:6" x14ac:dyDescent="0.2">
      <c r="A4" s="36" t="s">
        <v>73</v>
      </c>
      <c r="B4" s="36">
        <v>2013</v>
      </c>
      <c r="C4" s="176">
        <v>18223.739626679162</v>
      </c>
      <c r="D4" s="176">
        <v>5389.8471579660136</v>
      </c>
      <c r="E4" s="176">
        <f>SUM(C4:D4)</f>
        <v>23613.586784645177</v>
      </c>
      <c r="F4" s="32">
        <f>C4/E4</f>
        <v>0.77174805305432115</v>
      </c>
    </row>
    <row r="5" spans="1:6" x14ac:dyDescent="0.2">
      <c r="A5" s="36" t="s">
        <v>73</v>
      </c>
      <c r="B5" s="36">
        <v>2014</v>
      </c>
      <c r="C5" s="176">
        <v>15337.048105550819</v>
      </c>
      <c r="D5" s="176">
        <v>5905.5837947619902</v>
      </c>
      <c r="E5" s="176">
        <f t="shared" ref="E5:E68" si="0">SUM(C5:D5)</f>
        <v>21242.631900312808</v>
      </c>
      <c r="F5" s="32">
        <f t="shared" ref="F5:F13" si="1">C5/E5</f>
        <v>0.72199378012688598</v>
      </c>
    </row>
    <row r="6" spans="1:6" x14ac:dyDescent="0.2">
      <c r="A6" s="36" t="s">
        <v>73</v>
      </c>
      <c r="B6" s="36">
        <v>2015</v>
      </c>
      <c r="C6" s="176">
        <v>12919.585948860051</v>
      </c>
      <c r="D6" s="176">
        <v>6293.5408573170143</v>
      </c>
      <c r="E6" s="176">
        <f t="shared" si="0"/>
        <v>19213.126806177064</v>
      </c>
      <c r="F6" s="32">
        <f t="shared" si="1"/>
        <v>0.6724353656327493</v>
      </c>
    </row>
    <row r="7" spans="1:6" x14ac:dyDescent="0.2">
      <c r="A7" s="36" t="s">
        <v>73</v>
      </c>
      <c r="B7" s="36">
        <v>2016</v>
      </c>
      <c r="C7" s="176">
        <v>10713.145614038142</v>
      </c>
      <c r="D7" s="176">
        <v>6279.2377379300206</v>
      </c>
      <c r="E7" s="176">
        <f t="shared" si="0"/>
        <v>16992.383351968161</v>
      </c>
      <c r="F7" s="32">
        <f t="shared" si="1"/>
        <v>0.63046750959730902</v>
      </c>
    </row>
    <row r="8" spans="1:6" x14ac:dyDescent="0.2">
      <c r="A8" s="36" t="s">
        <v>73</v>
      </c>
      <c r="B8" s="36">
        <v>2017</v>
      </c>
      <c r="C8" s="176">
        <v>9034.8183278240031</v>
      </c>
      <c r="D8" s="176">
        <v>6384.5073988540207</v>
      </c>
      <c r="E8" s="176">
        <f t="shared" si="0"/>
        <v>15419.325726678024</v>
      </c>
      <c r="F8" s="32">
        <f t="shared" si="1"/>
        <v>0.58594120702646868</v>
      </c>
    </row>
    <row r="9" spans="1:6" x14ac:dyDescent="0.2">
      <c r="A9" s="36" t="s">
        <v>73</v>
      </c>
      <c r="B9" s="36">
        <v>2018</v>
      </c>
      <c r="C9" s="176">
        <v>7170.52236592592</v>
      </c>
      <c r="D9" s="176">
        <v>5550.3270852519863</v>
      </c>
      <c r="E9" s="176">
        <f t="shared" si="0"/>
        <v>12720.849451177906</v>
      </c>
      <c r="F9" s="32">
        <f t="shared" si="1"/>
        <v>0.56368266863357575</v>
      </c>
    </row>
    <row r="10" spans="1:6" x14ac:dyDescent="0.2">
      <c r="A10" s="36" t="s">
        <v>73</v>
      </c>
      <c r="B10" s="36">
        <v>2019</v>
      </c>
      <c r="C10" s="176">
        <v>6326.3576682720868</v>
      </c>
      <c r="D10" s="176">
        <v>5174.5813564180226</v>
      </c>
      <c r="E10" s="176">
        <f t="shared" si="0"/>
        <v>11500.939024690109</v>
      </c>
      <c r="F10" s="32">
        <f t="shared" si="1"/>
        <v>0.55007314226175108</v>
      </c>
    </row>
    <row r="11" spans="1:6" x14ac:dyDescent="0.2">
      <c r="A11" s="36" t="s">
        <v>73</v>
      </c>
      <c r="B11" s="36">
        <v>2020</v>
      </c>
      <c r="C11" s="176">
        <v>4959.4905676130438</v>
      </c>
      <c r="D11" s="176">
        <v>4373.0547928220203</v>
      </c>
      <c r="E11" s="176">
        <f t="shared" si="0"/>
        <v>9332.5453604350641</v>
      </c>
      <c r="F11" s="32">
        <f t="shared" si="1"/>
        <v>0.53141885477873985</v>
      </c>
    </row>
    <row r="12" spans="1:6" x14ac:dyDescent="0.2">
      <c r="A12" s="36" t="s">
        <v>73</v>
      </c>
      <c r="B12" s="36">
        <v>2021</v>
      </c>
      <c r="C12" s="176">
        <v>4404.7244150879442</v>
      </c>
      <c r="D12" s="176">
        <v>3893.5747454729772</v>
      </c>
      <c r="E12" s="176">
        <f t="shared" si="0"/>
        <v>8298.2991605609204</v>
      </c>
      <c r="F12" s="32">
        <f t="shared" si="1"/>
        <v>0.5307984600051715</v>
      </c>
    </row>
    <row r="13" spans="1:6" x14ac:dyDescent="0.2">
      <c r="A13" s="36" t="s">
        <v>73</v>
      </c>
      <c r="B13" s="36">
        <v>2022</v>
      </c>
      <c r="C13" s="176">
        <v>4401.320335407062</v>
      </c>
      <c r="D13" s="176">
        <v>4143.2307848510291</v>
      </c>
      <c r="E13" s="176">
        <f t="shared" si="0"/>
        <v>8544.551120258091</v>
      </c>
      <c r="F13" s="32">
        <f t="shared" si="1"/>
        <v>0.51510258098545014</v>
      </c>
    </row>
    <row r="14" spans="1:6" x14ac:dyDescent="0.2">
      <c r="A14" s="37" t="s">
        <v>73</v>
      </c>
      <c r="B14" s="37">
        <v>2023</v>
      </c>
      <c r="C14" s="177">
        <v>3711.5004951439687</v>
      </c>
      <c r="D14" s="177">
        <v>4566.628101097991</v>
      </c>
      <c r="E14" s="177">
        <f t="shared" si="0"/>
        <v>8278.1285962419606</v>
      </c>
      <c r="F14" s="33">
        <f>C14/E14</f>
        <v>0.44835018591386538</v>
      </c>
    </row>
    <row r="15" spans="1:6" x14ac:dyDescent="0.2">
      <c r="A15" s="36" t="s">
        <v>74</v>
      </c>
      <c r="B15" s="36">
        <v>2013</v>
      </c>
      <c r="C15" s="176">
        <v>1377.7469786649986</v>
      </c>
      <c r="D15" s="52">
        <v>170.91590460899997</v>
      </c>
      <c r="E15" s="176">
        <f t="shared" si="0"/>
        <v>1548.6628832739984</v>
      </c>
      <c r="F15" s="30">
        <f t="shared" ref="F15:F78" si="2">C15/E15</f>
        <v>0.88963646868860846</v>
      </c>
    </row>
    <row r="16" spans="1:6" x14ac:dyDescent="0.2">
      <c r="A16" s="36" t="s">
        <v>74</v>
      </c>
      <c r="B16" s="36">
        <v>2014</v>
      </c>
      <c r="C16" s="176">
        <v>1155.8756272499998</v>
      </c>
      <c r="D16" s="52">
        <v>177.92823152500003</v>
      </c>
      <c r="E16" s="176">
        <f t="shared" si="0"/>
        <v>1333.8038587749998</v>
      </c>
      <c r="F16" s="30">
        <f t="shared" si="2"/>
        <v>0.86660090210834007</v>
      </c>
    </row>
    <row r="17" spans="1:6" x14ac:dyDescent="0.2">
      <c r="A17" s="36" t="s">
        <v>74</v>
      </c>
      <c r="B17" s="36">
        <v>2015</v>
      </c>
      <c r="C17" s="176">
        <v>1091.0466092840011</v>
      </c>
      <c r="D17" s="52">
        <v>179.91676747699995</v>
      </c>
      <c r="E17" s="176">
        <f t="shared" si="0"/>
        <v>1270.963376761001</v>
      </c>
      <c r="F17" s="30">
        <f t="shared" si="2"/>
        <v>0.85844063584624242</v>
      </c>
    </row>
    <row r="18" spans="1:6" x14ac:dyDescent="0.2">
      <c r="A18" s="36" t="s">
        <v>74</v>
      </c>
      <c r="B18" s="36">
        <v>2016</v>
      </c>
      <c r="C18" s="176">
        <v>924.26482316600072</v>
      </c>
      <c r="D18" s="52">
        <v>194.92972574400002</v>
      </c>
      <c r="E18" s="176">
        <f t="shared" si="0"/>
        <v>1119.1945489100008</v>
      </c>
      <c r="F18" s="30">
        <f t="shared" si="2"/>
        <v>0.82583034742811712</v>
      </c>
    </row>
    <row r="19" spans="1:6" x14ac:dyDescent="0.2">
      <c r="A19" s="36" t="s">
        <v>74</v>
      </c>
      <c r="B19" s="36">
        <v>2017</v>
      </c>
      <c r="C19" s="176">
        <v>741.33606705699958</v>
      </c>
      <c r="D19" s="52">
        <v>168.94009627599996</v>
      </c>
      <c r="E19" s="176">
        <f t="shared" si="0"/>
        <v>910.27616333299954</v>
      </c>
      <c r="F19" s="30">
        <f t="shared" si="2"/>
        <v>0.81440786534778475</v>
      </c>
    </row>
    <row r="20" spans="1:6" x14ac:dyDescent="0.2">
      <c r="A20" s="36" t="s">
        <v>74</v>
      </c>
      <c r="B20" s="36">
        <v>2018</v>
      </c>
      <c r="C20" s="176">
        <v>520.32618709700057</v>
      </c>
      <c r="D20" s="52">
        <v>114.92448648399997</v>
      </c>
      <c r="E20" s="176">
        <f t="shared" si="0"/>
        <v>635.25067358100057</v>
      </c>
      <c r="F20" s="30">
        <f t="shared" si="2"/>
        <v>0.81908797382904941</v>
      </c>
    </row>
    <row r="21" spans="1:6" x14ac:dyDescent="0.2">
      <c r="A21" s="36" t="s">
        <v>74</v>
      </c>
      <c r="B21" s="36">
        <v>2019</v>
      </c>
      <c r="C21" s="176">
        <v>502.45903862799923</v>
      </c>
      <c r="D21" s="52">
        <v>84.950319874000016</v>
      </c>
      <c r="E21" s="176">
        <f t="shared" si="0"/>
        <v>587.40935850199924</v>
      </c>
      <c r="F21" s="30">
        <f t="shared" si="2"/>
        <v>0.85538139860311591</v>
      </c>
    </row>
    <row r="22" spans="1:6" x14ac:dyDescent="0.2">
      <c r="A22" s="36" t="s">
        <v>74</v>
      </c>
      <c r="B22" s="36">
        <v>2020</v>
      </c>
      <c r="C22" s="176">
        <v>296.71087779799979</v>
      </c>
      <c r="D22" s="52">
        <v>49.977759830000004</v>
      </c>
      <c r="E22" s="176">
        <f t="shared" si="0"/>
        <v>346.68863762799981</v>
      </c>
      <c r="F22" s="30">
        <f t="shared" si="2"/>
        <v>0.8558425214857297</v>
      </c>
    </row>
    <row r="23" spans="1:6" x14ac:dyDescent="0.2">
      <c r="A23" s="36" t="s">
        <v>74</v>
      </c>
      <c r="B23" s="36">
        <v>2021</v>
      </c>
      <c r="C23" s="176">
        <v>291.66994106200036</v>
      </c>
      <c r="D23" s="52">
        <v>45.959992856</v>
      </c>
      <c r="E23" s="176">
        <f t="shared" si="0"/>
        <v>337.62993391800035</v>
      </c>
      <c r="F23" s="30">
        <f t="shared" si="2"/>
        <v>0.86387465020455734</v>
      </c>
    </row>
    <row r="24" spans="1:6" x14ac:dyDescent="0.2">
      <c r="A24" s="36" t="s">
        <v>74</v>
      </c>
      <c r="B24" s="36">
        <v>2022</v>
      </c>
      <c r="C24" s="176">
        <v>295.55920578600018</v>
      </c>
      <c r="D24" s="52">
        <v>69.945655506999998</v>
      </c>
      <c r="E24" s="176">
        <f t="shared" si="0"/>
        <v>365.5048612930002</v>
      </c>
      <c r="F24" s="30">
        <f t="shared" si="2"/>
        <v>0.80863276275023499</v>
      </c>
    </row>
    <row r="25" spans="1:6" x14ac:dyDescent="0.2">
      <c r="A25" s="37" t="s">
        <v>74</v>
      </c>
      <c r="B25" s="37">
        <v>2023</v>
      </c>
      <c r="C25" s="177">
        <v>222.69771718800015</v>
      </c>
      <c r="D25" s="177">
        <v>57.965121214000007</v>
      </c>
      <c r="E25" s="177">
        <f t="shared" si="0"/>
        <v>280.66283840200015</v>
      </c>
      <c r="F25" s="31">
        <f t="shared" si="2"/>
        <v>0.79347062281549663</v>
      </c>
    </row>
    <row r="26" spans="1:6" x14ac:dyDescent="0.2">
      <c r="A26" s="36" t="s">
        <v>75</v>
      </c>
      <c r="B26" s="36">
        <v>2013</v>
      </c>
      <c r="C26" s="176">
        <v>1762.6965214119984</v>
      </c>
      <c r="D26" s="176">
        <v>384.86544737199989</v>
      </c>
      <c r="E26" s="176">
        <f t="shared" si="0"/>
        <v>2147.5619687839985</v>
      </c>
      <c r="F26" s="30">
        <f t="shared" si="2"/>
        <v>0.82078959631143023</v>
      </c>
    </row>
    <row r="27" spans="1:6" x14ac:dyDescent="0.2">
      <c r="A27" s="36" t="s">
        <v>75</v>
      </c>
      <c r="B27" s="36">
        <v>2014</v>
      </c>
      <c r="C27" s="176">
        <v>1498.7400646130009</v>
      </c>
      <c r="D27" s="176">
        <v>383.79266885599998</v>
      </c>
      <c r="E27" s="176">
        <f t="shared" si="0"/>
        <v>1882.532733469001</v>
      </c>
      <c r="F27" s="32">
        <f t="shared" si="2"/>
        <v>0.79612961727960319</v>
      </c>
    </row>
    <row r="28" spans="1:6" x14ac:dyDescent="0.2">
      <c r="A28" s="36" t="s">
        <v>75</v>
      </c>
      <c r="B28" s="36">
        <v>2015</v>
      </c>
      <c r="C28" s="176">
        <v>1348.0390426899996</v>
      </c>
      <c r="D28" s="176">
        <v>394.79570199199992</v>
      </c>
      <c r="E28" s="176">
        <f t="shared" si="0"/>
        <v>1742.8347446819996</v>
      </c>
      <c r="F28" s="32">
        <f t="shared" si="2"/>
        <v>0.77347496473968047</v>
      </c>
    </row>
    <row r="29" spans="1:6" x14ac:dyDescent="0.2">
      <c r="A29" s="36" t="s">
        <v>75</v>
      </c>
      <c r="B29" s="36">
        <v>2016</v>
      </c>
      <c r="C29" s="176">
        <v>1201.1567089479997</v>
      </c>
      <c r="D29" s="176">
        <v>420.85945148999986</v>
      </c>
      <c r="E29" s="176">
        <f t="shared" si="0"/>
        <v>1622.0161604379996</v>
      </c>
      <c r="F29" s="32">
        <f t="shared" si="2"/>
        <v>0.74053313292738498</v>
      </c>
    </row>
    <row r="30" spans="1:6" x14ac:dyDescent="0.2">
      <c r="A30" s="36" t="s">
        <v>75</v>
      </c>
      <c r="B30" s="36">
        <v>2017</v>
      </c>
      <c r="C30" s="176">
        <v>1076.3210911129993</v>
      </c>
      <c r="D30" s="176">
        <v>395.87020859800009</v>
      </c>
      <c r="E30" s="176">
        <f t="shared" si="0"/>
        <v>1472.1912997109994</v>
      </c>
      <c r="F30" s="32">
        <f t="shared" si="2"/>
        <v>0.73110138018359982</v>
      </c>
    </row>
    <row r="31" spans="1:6" x14ac:dyDescent="0.2">
      <c r="A31" s="36" t="s">
        <v>75</v>
      </c>
      <c r="B31" s="36">
        <v>2018</v>
      </c>
      <c r="C31" s="176">
        <v>796.36684822800066</v>
      </c>
      <c r="D31" s="176">
        <v>310.86639916600012</v>
      </c>
      <c r="E31" s="176">
        <f t="shared" si="0"/>
        <v>1107.2332473940007</v>
      </c>
      <c r="F31" s="32">
        <f t="shared" si="2"/>
        <v>0.71924036791917201</v>
      </c>
    </row>
    <row r="32" spans="1:6" x14ac:dyDescent="0.2">
      <c r="A32" s="36" t="s">
        <v>75</v>
      </c>
      <c r="B32" s="36">
        <v>2019</v>
      </c>
      <c r="C32" s="176">
        <v>723.37071840599913</v>
      </c>
      <c r="D32" s="176">
        <v>267.87303968199984</v>
      </c>
      <c r="E32" s="176">
        <f t="shared" si="0"/>
        <v>991.24375808799891</v>
      </c>
      <c r="F32" s="32">
        <f t="shared" si="2"/>
        <v>0.72976067945315726</v>
      </c>
    </row>
    <row r="33" spans="1:6" x14ac:dyDescent="0.2">
      <c r="A33" s="36" t="s">
        <v>75</v>
      </c>
      <c r="B33" s="36">
        <v>2020</v>
      </c>
      <c r="C33" s="52">
        <v>488.66639746399954</v>
      </c>
      <c r="D33" s="52">
        <v>187.96663974599997</v>
      </c>
      <c r="E33" s="176">
        <f t="shared" si="0"/>
        <v>676.63303720999954</v>
      </c>
      <c r="F33" s="32">
        <f t="shared" si="2"/>
        <v>0.72220298240083902</v>
      </c>
    </row>
    <row r="34" spans="1:6" x14ac:dyDescent="0.2">
      <c r="A34" s="36" t="s">
        <v>75</v>
      </c>
      <c r="B34" s="36">
        <v>2021</v>
      </c>
      <c r="C34" s="176">
        <v>484.57992499000062</v>
      </c>
      <c r="D34" s="176">
        <v>156.94999106999998</v>
      </c>
      <c r="E34" s="176">
        <f t="shared" si="0"/>
        <v>641.52991606000057</v>
      </c>
      <c r="F34" s="32">
        <f t="shared" si="2"/>
        <v>0.75535047214334294</v>
      </c>
    </row>
    <row r="35" spans="1:6" x14ac:dyDescent="0.2">
      <c r="A35" s="36" t="s">
        <v>75</v>
      </c>
      <c r="B35" s="36">
        <v>2022</v>
      </c>
      <c r="C35" s="176">
        <v>541.29352160499946</v>
      </c>
      <c r="D35" s="176">
        <v>175.92754067600001</v>
      </c>
      <c r="E35" s="176">
        <f t="shared" si="0"/>
        <v>717.22106228099949</v>
      </c>
      <c r="F35" s="32">
        <f t="shared" si="2"/>
        <v>0.75470946138071793</v>
      </c>
    </row>
    <row r="36" spans="1:6" x14ac:dyDescent="0.2">
      <c r="A36" s="37" t="s">
        <v>75</v>
      </c>
      <c r="B36" s="37">
        <v>2023</v>
      </c>
      <c r="C36" s="177">
        <v>444.47100507899955</v>
      </c>
      <c r="D36" s="177">
        <v>189.947681821</v>
      </c>
      <c r="E36" s="177">
        <f t="shared" si="0"/>
        <v>634.41868689999956</v>
      </c>
      <c r="F36" s="33">
        <f t="shared" si="2"/>
        <v>0.70059570163490381</v>
      </c>
    </row>
    <row r="37" spans="1:6" x14ac:dyDescent="0.2">
      <c r="A37" s="36" t="s">
        <v>76</v>
      </c>
      <c r="B37" s="36">
        <v>2013</v>
      </c>
      <c r="C37" s="176">
        <v>2895.2087681070047</v>
      </c>
      <c r="D37" s="176">
        <v>733.63838981299955</v>
      </c>
      <c r="E37" s="176">
        <f t="shared" si="0"/>
        <v>3628.8471579200041</v>
      </c>
      <c r="F37" s="32">
        <f t="shared" si="2"/>
        <v>0.7978315542411798</v>
      </c>
    </row>
    <row r="38" spans="1:6" x14ac:dyDescent="0.2">
      <c r="A38" s="36" t="s">
        <v>76</v>
      </c>
      <c r="B38" s="36">
        <v>2014</v>
      </c>
      <c r="C38" s="176">
        <v>2456.2855309870038</v>
      </c>
      <c r="D38" s="176">
        <v>745.69697756499966</v>
      </c>
      <c r="E38" s="176">
        <f t="shared" si="0"/>
        <v>3201.9825085520033</v>
      </c>
      <c r="F38" s="32">
        <f t="shared" si="2"/>
        <v>0.7671139753033136</v>
      </c>
    </row>
    <row r="39" spans="1:6" x14ac:dyDescent="0.2">
      <c r="A39" s="36" t="s">
        <v>76</v>
      </c>
      <c r="B39" s="36">
        <v>2015</v>
      </c>
      <c r="C39" s="176">
        <v>2177.3580493919981</v>
      </c>
      <c r="D39" s="176">
        <v>807.58383739300029</v>
      </c>
      <c r="E39" s="176">
        <f t="shared" si="0"/>
        <v>2984.9418867849981</v>
      </c>
      <c r="F39" s="32">
        <f t="shared" si="2"/>
        <v>0.72944738355934047</v>
      </c>
    </row>
    <row r="40" spans="1:6" x14ac:dyDescent="0.2">
      <c r="A40" s="36" t="s">
        <v>76</v>
      </c>
      <c r="B40" s="36">
        <v>2016</v>
      </c>
      <c r="C40" s="176">
        <v>1862.8810176139968</v>
      </c>
      <c r="D40" s="176">
        <v>779.79458294600011</v>
      </c>
      <c r="E40" s="176">
        <f t="shared" si="0"/>
        <v>2642.6756005599968</v>
      </c>
      <c r="F40" s="32">
        <f t="shared" si="2"/>
        <v>0.70492232085513729</v>
      </c>
    </row>
    <row r="41" spans="1:6" x14ac:dyDescent="0.2">
      <c r="A41" s="36" t="s">
        <v>76</v>
      </c>
      <c r="B41" s="36">
        <v>2017</v>
      </c>
      <c r="C41" s="176">
        <v>1662.981636683003</v>
      </c>
      <c r="D41" s="176">
        <v>831.77036905800026</v>
      </c>
      <c r="E41" s="176">
        <f t="shared" si="0"/>
        <v>2494.7520057410034</v>
      </c>
      <c r="F41" s="32">
        <f t="shared" si="2"/>
        <v>0.66659196299114953</v>
      </c>
    </row>
    <row r="42" spans="1:6" x14ac:dyDescent="0.2">
      <c r="A42" s="36" t="s">
        <v>76</v>
      </c>
      <c r="B42" s="36">
        <v>2018</v>
      </c>
      <c r="C42" s="176">
        <v>1343.977663203998</v>
      </c>
      <c r="D42" s="176">
        <v>696.7269896060003</v>
      </c>
      <c r="E42" s="176">
        <f t="shared" si="0"/>
        <v>2040.7046528099982</v>
      </c>
      <c r="F42" s="32">
        <f t="shared" si="2"/>
        <v>0.65858509282731093</v>
      </c>
    </row>
    <row r="43" spans="1:6" x14ac:dyDescent="0.2">
      <c r="A43" s="36" t="s">
        <v>76</v>
      </c>
      <c r="B43" s="36">
        <v>2019</v>
      </c>
      <c r="C43" s="176">
        <v>1173.0339975609982</v>
      </c>
      <c r="D43" s="176">
        <v>590.86199964799982</v>
      </c>
      <c r="E43" s="176">
        <f t="shared" si="0"/>
        <v>1763.8959972089979</v>
      </c>
      <c r="F43" s="32">
        <f t="shared" si="2"/>
        <v>0.66502446823230099</v>
      </c>
    </row>
    <row r="44" spans="1:6" x14ac:dyDescent="0.2">
      <c r="A44" s="36" t="s">
        <v>76</v>
      </c>
      <c r="B44" s="36">
        <v>2020</v>
      </c>
      <c r="C44" s="176">
        <v>832.57743679299938</v>
      </c>
      <c r="D44" s="176">
        <v>473.87026567799984</v>
      </c>
      <c r="E44" s="176">
        <f t="shared" si="0"/>
        <v>1306.4477024709993</v>
      </c>
      <c r="F44" s="32">
        <f t="shared" si="2"/>
        <v>0.63728340232699143</v>
      </c>
    </row>
    <row r="45" spans="1:6" x14ac:dyDescent="0.2">
      <c r="A45" s="36" t="s">
        <v>76</v>
      </c>
      <c r="B45" s="36">
        <v>2021</v>
      </c>
      <c r="C45" s="176">
        <v>807.27987140700134</v>
      </c>
      <c r="D45" s="176">
        <v>383.82996963800019</v>
      </c>
      <c r="E45" s="176">
        <f t="shared" si="0"/>
        <v>1191.1098410450015</v>
      </c>
      <c r="F45" s="32">
        <f t="shared" si="2"/>
        <v>0.67775434606328755</v>
      </c>
    </row>
    <row r="46" spans="1:6" x14ac:dyDescent="0.2">
      <c r="A46" s="36" t="s">
        <v>76</v>
      </c>
      <c r="B46" s="36">
        <v>2022</v>
      </c>
      <c r="C46" s="176">
        <v>834.02783742499935</v>
      </c>
      <c r="D46" s="176">
        <v>462.84300479900003</v>
      </c>
      <c r="E46" s="176">
        <f t="shared" si="0"/>
        <v>1296.8708422239993</v>
      </c>
      <c r="F46" s="32">
        <f t="shared" si="2"/>
        <v>0.64310786415301613</v>
      </c>
    </row>
    <row r="47" spans="1:6" x14ac:dyDescent="0.2">
      <c r="A47" s="37" t="s">
        <v>76</v>
      </c>
      <c r="B47" s="37">
        <v>2023</v>
      </c>
      <c r="C47" s="177">
        <v>713.21522731800007</v>
      </c>
      <c r="D47" s="177">
        <v>521.8488585959999</v>
      </c>
      <c r="E47" s="177">
        <f t="shared" si="0"/>
        <v>1235.0640859139999</v>
      </c>
      <c r="F47" s="33">
        <f t="shared" si="2"/>
        <v>0.57747224249516615</v>
      </c>
    </row>
    <row r="48" spans="1:6" x14ac:dyDescent="0.2">
      <c r="A48" s="36" t="s">
        <v>77</v>
      </c>
      <c r="B48" s="36">
        <v>2013</v>
      </c>
      <c r="C48" s="176">
        <v>3825.7041957120118</v>
      </c>
      <c r="D48" s="176">
        <v>1103.5542944249994</v>
      </c>
      <c r="E48" s="176">
        <f t="shared" si="0"/>
        <v>4929.258490137011</v>
      </c>
      <c r="F48" s="32">
        <f t="shared" si="2"/>
        <v>0.77612164250807525</v>
      </c>
    </row>
    <row r="49" spans="1:6" x14ac:dyDescent="0.2">
      <c r="A49" s="36" t="s">
        <v>77</v>
      </c>
      <c r="B49" s="36">
        <v>2014</v>
      </c>
      <c r="C49" s="176">
        <v>3172.1021227330057</v>
      </c>
      <c r="D49" s="176">
        <v>1181.6571061950001</v>
      </c>
      <c r="E49" s="176">
        <f t="shared" si="0"/>
        <v>4353.7592289280055</v>
      </c>
      <c r="F49" s="32">
        <f t="shared" si="2"/>
        <v>0.72858923884820548</v>
      </c>
    </row>
    <row r="50" spans="1:6" x14ac:dyDescent="0.2">
      <c r="A50" s="36" t="s">
        <v>77</v>
      </c>
      <c r="B50" s="36">
        <v>2015</v>
      </c>
      <c r="C50" s="176">
        <v>2624.4261487169988</v>
      </c>
      <c r="D50" s="176">
        <v>1237.4552053040002</v>
      </c>
      <c r="E50" s="176">
        <f t="shared" si="0"/>
        <v>3861.881354020999</v>
      </c>
      <c r="F50" s="32">
        <f t="shared" si="2"/>
        <v>0.67957192573625824</v>
      </c>
    </row>
    <row r="51" spans="1:6" x14ac:dyDescent="0.2">
      <c r="A51" s="36" t="s">
        <v>77</v>
      </c>
      <c r="B51" s="36">
        <v>2016</v>
      </c>
      <c r="C51" s="176">
        <v>2222.9134519279946</v>
      </c>
      <c r="D51" s="176">
        <v>1253.7513372599997</v>
      </c>
      <c r="E51" s="176">
        <f t="shared" si="0"/>
        <v>3476.6647891879943</v>
      </c>
      <c r="F51" s="32">
        <f t="shared" si="2"/>
        <v>0.63938101218184329</v>
      </c>
    </row>
    <row r="52" spans="1:6" x14ac:dyDescent="0.2">
      <c r="A52" s="36" t="s">
        <v>77</v>
      </c>
      <c r="B52" s="36">
        <v>2017</v>
      </c>
      <c r="C52" s="176">
        <v>1906.0065965650044</v>
      </c>
      <c r="D52" s="176">
        <v>1263.6555535880002</v>
      </c>
      <c r="E52" s="176">
        <f t="shared" si="0"/>
        <v>3169.6621501530044</v>
      </c>
      <c r="F52" s="32">
        <f t="shared" si="2"/>
        <v>0.60132799846601903</v>
      </c>
    </row>
    <row r="53" spans="1:6" x14ac:dyDescent="0.2">
      <c r="A53" s="36" t="s">
        <v>77</v>
      </c>
      <c r="B53" s="36">
        <v>2018</v>
      </c>
      <c r="C53" s="176">
        <v>1596.7627401349964</v>
      </c>
      <c r="D53" s="176">
        <v>1061.6398586310004</v>
      </c>
      <c r="E53" s="176">
        <f t="shared" si="0"/>
        <v>2658.402598765997</v>
      </c>
      <c r="F53" s="32">
        <f t="shared" si="2"/>
        <v>0.60064744929011027</v>
      </c>
    </row>
    <row r="54" spans="1:6" x14ac:dyDescent="0.2">
      <c r="A54" s="36" t="s">
        <v>77</v>
      </c>
      <c r="B54" s="36">
        <v>2019</v>
      </c>
      <c r="C54" s="176">
        <v>1434.0615976459981</v>
      </c>
      <c r="D54" s="176">
        <v>1053.6577591279995</v>
      </c>
      <c r="E54" s="176">
        <f t="shared" si="0"/>
        <v>2487.7193567739978</v>
      </c>
      <c r="F54" s="32">
        <f t="shared" si="2"/>
        <v>0.57645634092168963</v>
      </c>
    </row>
    <row r="55" spans="1:6" x14ac:dyDescent="0.2">
      <c r="A55" s="36" t="s">
        <v>77</v>
      </c>
      <c r="B55" s="36">
        <v>2020</v>
      </c>
      <c r="C55" s="176">
        <v>1166.4514091610008</v>
      </c>
      <c r="D55" s="176">
        <v>796.83690542099976</v>
      </c>
      <c r="E55" s="176">
        <f t="shared" si="0"/>
        <v>1963.2883145820006</v>
      </c>
      <c r="F55" s="32">
        <f t="shared" si="2"/>
        <v>0.59413148873620603</v>
      </c>
    </row>
    <row r="56" spans="1:6" x14ac:dyDescent="0.2">
      <c r="A56" s="36" t="s">
        <v>77</v>
      </c>
      <c r="B56" s="36">
        <v>2021</v>
      </c>
      <c r="C56" s="176">
        <v>1056.1598499690015</v>
      </c>
      <c r="D56" s="176">
        <v>685.72495088000051</v>
      </c>
      <c r="E56" s="176">
        <f t="shared" si="0"/>
        <v>1741.884800849002</v>
      </c>
      <c r="F56" s="32">
        <f t="shared" si="2"/>
        <v>0.6063316296543978</v>
      </c>
    </row>
    <row r="57" spans="1:6" x14ac:dyDescent="0.2">
      <c r="A57" s="36" t="s">
        <v>77</v>
      </c>
      <c r="B57" s="36">
        <v>2022</v>
      </c>
      <c r="C57" s="176">
        <v>1026.9070718839985</v>
      </c>
      <c r="D57" s="176">
        <v>754.77054547099965</v>
      </c>
      <c r="E57" s="176">
        <f t="shared" si="0"/>
        <v>1781.6776173549981</v>
      </c>
      <c r="F57" s="32">
        <f t="shared" si="2"/>
        <v>0.57637086635712498</v>
      </c>
    </row>
    <row r="58" spans="1:6" x14ac:dyDescent="0.2">
      <c r="A58" s="37" t="s">
        <v>77</v>
      </c>
      <c r="B58" s="37">
        <v>2023</v>
      </c>
      <c r="C58" s="177">
        <v>854.20941418600012</v>
      </c>
      <c r="D58" s="177">
        <v>862.79654041600031</v>
      </c>
      <c r="E58" s="177">
        <f t="shared" si="0"/>
        <v>1717.0059546020004</v>
      </c>
      <c r="F58" s="33">
        <f t="shared" si="2"/>
        <v>0.49749938950212008</v>
      </c>
    </row>
    <row r="59" spans="1:6" x14ac:dyDescent="0.2">
      <c r="A59" s="36" t="s">
        <v>78</v>
      </c>
      <c r="B59" s="36">
        <v>2013</v>
      </c>
      <c r="C59" s="176">
        <v>4009.8555674130139</v>
      </c>
      <c r="D59" s="176">
        <v>1385.4533799549995</v>
      </c>
      <c r="E59" s="176">
        <f t="shared" si="0"/>
        <v>5395.3089473680138</v>
      </c>
      <c r="F59" s="32">
        <f t="shared" si="2"/>
        <v>0.74321148362952161</v>
      </c>
    </row>
    <row r="60" spans="1:6" x14ac:dyDescent="0.2">
      <c r="A60" s="36" t="s">
        <v>78</v>
      </c>
      <c r="B60" s="36">
        <v>2014</v>
      </c>
      <c r="C60" s="176">
        <v>3477.157942662006</v>
      </c>
      <c r="D60" s="176">
        <v>1602.3062381000011</v>
      </c>
      <c r="E60" s="176">
        <f t="shared" si="0"/>
        <v>5079.4641807620073</v>
      </c>
      <c r="F60" s="32">
        <f t="shared" si="2"/>
        <v>0.68455211394765114</v>
      </c>
    </row>
    <row r="61" spans="1:6" x14ac:dyDescent="0.2">
      <c r="A61" s="36" t="s">
        <v>78</v>
      </c>
      <c r="B61" s="36">
        <v>2015</v>
      </c>
      <c r="C61" s="176">
        <v>2784.448848510001</v>
      </c>
      <c r="D61" s="176">
        <v>1697.3644061999983</v>
      </c>
      <c r="E61" s="176">
        <f t="shared" si="0"/>
        <v>4481.8132547099995</v>
      </c>
      <c r="F61" s="32">
        <f t="shared" si="2"/>
        <v>0.62127730234716616</v>
      </c>
    </row>
    <row r="62" spans="1:6" x14ac:dyDescent="0.2">
      <c r="A62" s="36" t="s">
        <v>78</v>
      </c>
      <c r="B62" s="36">
        <v>2016</v>
      </c>
      <c r="C62" s="176">
        <v>2234.9729147559947</v>
      </c>
      <c r="D62" s="176">
        <v>1672.5567316319975</v>
      </c>
      <c r="E62" s="176">
        <f t="shared" si="0"/>
        <v>3907.5296463879922</v>
      </c>
      <c r="F62" s="32">
        <f t="shared" si="2"/>
        <v>0.57196569623520044</v>
      </c>
    </row>
    <row r="63" spans="1:6" x14ac:dyDescent="0.2">
      <c r="A63" s="36" t="s">
        <v>78</v>
      </c>
      <c r="B63" s="36">
        <v>2017</v>
      </c>
      <c r="C63" s="176">
        <v>1844.0615083100031</v>
      </c>
      <c r="D63" s="176">
        <v>1711.6855054470018</v>
      </c>
      <c r="E63" s="176">
        <f t="shared" si="0"/>
        <v>3555.7470137570049</v>
      </c>
      <c r="F63" s="32">
        <f t="shared" si="2"/>
        <v>0.51861437306293801</v>
      </c>
    </row>
    <row r="64" spans="1:6" x14ac:dyDescent="0.2">
      <c r="A64" s="36" t="s">
        <v>78</v>
      </c>
      <c r="B64" s="36">
        <v>2018</v>
      </c>
      <c r="C64" s="176">
        <v>1494.9950894139988</v>
      </c>
      <c r="D64" s="176">
        <v>1516.6572848189981</v>
      </c>
      <c r="E64" s="176">
        <f t="shared" si="0"/>
        <v>3011.6523742329969</v>
      </c>
      <c r="F64" s="32">
        <f t="shared" si="2"/>
        <v>0.49640360295392388</v>
      </c>
    </row>
    <row r="65" spans="1:6" x14ac:dyDescent="0.2">
      <c r="A65" s="36" t="s">
        <v>78</v>
      </c>
      <c r="B65" s="36">
        <v>2019</v>
      </c>
      <c r="C65" s="176">
        <v>1272.1554378669982</v>
      </c>
      <c r="D65" s="176">
        <v>1404.6963992319993</v>
      </c>
      <c r="E65" s="176">
        <f t="shared" si="0"/>
        <v>2676.8518370989977</v>
      </c>
      <c r="F65" s="32">
        <f t="shared" si="2"/>
        <v>0.47524312710772948</v>
      </c>
    </row>
    <row r="66" spans="1:6" x14ac:dyDescent="0.2">
      <c r="A66" s="36" t="s">
        <v>78</v>
      </c>
      <c r="B66" s="36">
        <v>2020</v>
      </c>
      <c r="C66" s="176">
        <v>1099.5255430700008</v>
      </c>
      <c r="D66" s="176">
        <v>1265.7368246740014</v>
      </c>
      <c r="E66" s="176">
        <f t="shared" si="0"/>
        <v>2365.2623677440024</v>
      </c>
      <c r="F66" s="32">
        <f t="shared" si="2"/>
        <v>0.46486409206211365</v>
      </c>
    </row>
    <row r="67" spans="1:6" x14ac:dyDescent="0.2">
      <c r="A67" s="36" t="s">
        <v>78</v>
      </c>
      <c r="B67" s="36">
        <v>2021</v>
      </c>
      <c r="C67" s="176">
        <v>862.45990356200105</v>
      </c>
      <c r="D67" s="176">
        <v>1100.6499374870007</v>
      </c>
      <c r="E67" s="176">
        <f t="shared" si="0"/>
        <v>1963.1098410490017</v>
      </c>
      <c r="F67" s="32">
        <f t="shared" si="2"/>
        <v>0.43933349297517632</v>
      </c>
    </row>
    <row r="68" spans="1:6" x14ac:dyDescent="0.2">
      <c r="A68" s="36" t="s">
        <v>78</v>
      </c>
      <c r="B68" s="36">
        <v>2022</v>
      </c>
      <c r="C68" s="176">
        <v>928.13652640199871</v>
      </c>
      <c r="D68" s="176">
        <v>1119.4746699079992</v>
      </c>
      <c r="E68" s="176">
        <f t="shared" si="0"/>
        <v>2047.6111963099979</v>
      </c>
      <c r="F68" s="32">
        <f t="shared" si="2"/>
        <v>0.45327771604032757</v>
      </c>
    </row>
    <row r="69" spans="1:6" x14ac:dyDescent="0.2">
      <c r="A69" s="37" t="s">
        <v>78</v>
      </c>
      <c r="B69" s="37">
        <v>2023</v>
      </c>
      <c r="C69" s="177">
        <v>764.40124750700033</v>
      </c>
      <c r="D69" s="177">
        <v>1301.558202049001</v>
      </c>
      <c r="E69" s="177">
        <f t="shared" ref="E69:E80" si="3">SUM(C69:D69)</f>
        <v>2065.9594495560013</v>
      </c>
      <c r="F69" s="33">
        <f t="shared" si="2"/>
        <v>0.36999818542967</v>
      </c>
    </row>
    <row r="70" spans="1:6" x14ac:dyDescent="0.2">
      <c r="A70" s="36" t="s">
        <v>79</v>
      </c>
      <c r="B70" s="36">
        <v>2013</v>
      </c>
      <c r="C70" s="176">
        <v>4352.5275953700111</v>
      </c>
      <c r="D70" s="176">
        <v>1611.4197417919993</v>
      </c>
      <c r="E70" s="176">
        <f t="shared" si="3"/>
        <v>5963.9473371620106</v>
      </c>
      <c r="F70" s="32">
        <f t="shared" si="2"/>
        <v>0.7298065105721061</v>
      </c>
    </row>
    <row r="71" spans="1:6" x14ac:dyDescent="0.2">
      <c r="A71" s="36" t="s">
        <v>79</v>
      </c>
      <c r="B71" s="36">
        <v>2014</v>
      </c>
      <c r="C71" s="176">
        <v>3576.8868173060055</v>
      </c>
      <c r="D71" s="176">
        <v>1814.2025725210017</v>
      </c>
      <c r="E71" s="176">
        <f t="shared" si="3"/>
        <v>5391.0893898270069</v>
      </c>
      <c r="F71" s="32">
        <f t="shared" si="2"/>
        <v>0.66348126670939567</v>
      </c>
    </row>
    <row r="72" spans="1:6" x14ac:dyDescent="0.2">
      <c r="A72" s="36" t="s">
        <v>79</v>
      </c>
      <c r="B72" s="36">
        <v>2015</v>
      </c>
      <c r="C72" s="176">
        <v>2894.2672502670021</v>
      </c>
      <c r="D72" s="176">
        <v>1976.4249389509982</v>
      </c>
      <c r="E72" s="176">
        <f t="shared" si="3"/>
        <v>4870.6921892179998</v>
      </c>
      <c r="F72" s="32">
        <f t="shared" si="2"/>
        <v>0.5942209316108894</v>
      </c>
    </row>
    <row r="73" spans="1:6" x14ac:dyDescent="0.2">
      <c r="A73" s="36" t="s">
        <v>79</v>
      </c>
      <c r="B73" s="36">
        <v>2016</v>
      </c>
      <c r="C73" s="176">
        <v>2266.9566976259953</v>
      </c>
      <c r="D73" s="176">
        <v>1957.3459088579964</v>
      </c>
      <c r="E73" s="176">
        <f t="shared" si="3"/>
        <v>4224.3026064839914</v>
      </c>
      <c r="F73" s="32">
        <f t="shared" si="2"/>
        <v>0.53664637901328016</v>
      </c>
    </row>
    <row r="74" spans="1:6" x14ac:dyDescent="0.2">
      <c r="A74" s="36" t="s">
        <v>79</v>
      </c>
      <c r="B74" s="36">
        <v>2017</v>
      </c>
      <c r="C74" s="176">
        <v>1804.1114280960035</v>
      </c>
      <c r="D74" s="176">
        <v>2012.5856658870023</v>
      </c>
      <c r="E74" s="176">
        <f t="shared" si="3"/>
        <v>3816.6970939830057</v>
      </c>
      <c r="F74" s="32">
        <f t="shared" si="2"/>
        <v>0.47268918220944794</v>
      </c>
    </row>
    <row r="75" spans="1:6" x14ac:dyDescent="0.2">
      <c r="A75" s="36" t="s">
        <v>79</v>
      </c>
      <c r="B75" s="36">
        <v>2018</v>
      </c>
      <c r="C75" s="176">
        <v>1418.0938378479973</v>
      </c>
      <c r="D75" s="176">
        <v>1849.5120665459963</v>
      </c>
      <c r="E75" s="176">
        <f t="shared" si="3"/>
        <v>3267.6059043939936</v>
      </c>
      <c r="F75" s="32">
        <f t="shared" si="2"/>
        <v>0.43398557823055328</v>
      </c>
    </row>
    <row r="76" spans="1:6" x14ac:dyDescent="0.2">
      <c r="A76" s="36" t="s">
        <v>79</v>
      </c>
      <c r="B76" s="36">
        <v>2019</v>
      </c>
      <c r="C76" s="176">
        <v>1221.2768781639986</v>
      </c>
      <c r="D76" s="176">
        <v>1772.5418388539988</v>
      </c>
      <c r="E76" s="176">
        <f t="shared" si="3"/>
        <v>2993.8187170179972</v>
      </c>
      <c r="F76" s="32">
        <f t="shared" si="2"/>
        <v>0.40793280876420446</v>
      </c>
    </row>
    <row r="77" spans="1:6" x14ac:dyDescent="0.2">
      <c r="A77" s="36" t="s">
        <v>79</v>
      </c>
      <c r="B77" s="36">
        <v>2020</v>
      </c>
      <c r="C77" s="176">
        <v>1075.5589033270003</v>
      </c>
      <c r="D77" s="176">
        <v>1598.6663974730029</v>
      </c>
      <c r="E77" s="176">
        <f t="shared" si="3"/>
        <v>2674.2253008000034</v>
      </c>
      <c r="F77" s="32">
        <f t="shared" si="2"/>
        <v>0.40219457313684198</v>
      </c>
    </row>
    <row r="78" spans="1:6" x14ac:dyDescent="0.2">
      <c r="A78" s="36" t="s">
        <v>79</v>
      </c>
      <c r="B78" s="36">
        <v>2021</v>
      </c>
      <c r="C78" s="176">
        <v>902.57492409800079</v>
      </c>
      <c r="D78" s="176">
        <v>1520.459903542001</v>
      </c>
      <c r="E78" s="176">
        <f t="shared" si="3"/>
        <v>2423.0348276400018</v>
      </c>
      <c r="F78" s="32">
        <f t="shared" si="2"/>
        <v>0.37249770981504821</v>
      </c>
    </row>
    <row r="79" spans="1:6" x14ac:dyDescent="0.2">
      <c r="A79" s="36" t="s">
        <v>79</v>
      </c>
      <c r="B79" s="36">
        <v>2022</v>
      </c>
      <c r="C79" s="176">
        <v>775.39617230499914</v>
      </c>
      <c r="D79" s="176">
        <v>1560.2693684899984</v>
      </c>
      <c r="E79" s="176">
        <f t="shared" si="3"/>
        <v>2335.6655407949975</v>
      </c>
      <c r="F79" s="32">
        <f t="shared" ref="F79:F80" si="4">C79/E79</f>
        <v>0.33198082463513812</v>
      </c>
    </row>
    <row r="80" spans="1:6" x14ac:dyDescent="0.2">
      <c r="A80" s="36" t="s">
        <v>79</v>
      </c>
      <c r="B80" s="36">
        <v>2023</v>
      </c>
      <c r="C80" s="176">
        <v>712.50588386599975</v>
      </c>
      <c r="D80" s="176">
        <v>1632.511697002001</v>
      </c>
      <c r="E80" s="176">
        <f t="shared" si="3"/>
        <v>2345.0175808680006</v>
      </c>
      <c r="F80" s="32">
        <f t="shared" si="4"/>
        <v>0.30383818427590126</v>
      </c>
    </row>
  </sheetData>
  <pageMargins left="0.7" right="0.7" top="0.75" bottom="0.75" header="0.3" footer="0.3"/>
  <pageSetup paperSize="9" orientation="portrait" r:id="rId1"/>
  <ignoredErrors>
    <ignoredError sqref="E4:E80" formulaRange="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FE868-8B04-41B0-8A3F-16AE861AEE23}">
  <dimension ref="A1:P27"/>
  <sheetViews>
    <sheetView workbookViewId="0">
      <selection activeCell="B16" sqref="B16"/>
    </sheetView>
  </sheetViews>
  <sheetFormatPr defaultRowHeight="15" x14ac:dyDescent="0.2"/>
  <cols>
    <col min="1" max="1" width="21.109375" customWidth="1"/>
    <col min="2" max="2" width="14.77734375" customWidth="1"/>
    <col min="14" max="15" width="14.5546875" customWidth="1"/>
    <col min="16" max="16" width="14.33203125" customWidth="1"/>
  </cols>
  <sheetData>
    <row r="1" spans="1:16" ht="15.75" x14ac:dyDescent="0.2">
      <c r="A1" s="14" t="s">
        <v>334</v>
      </c>
      <c r="B1" s="14"/>
      <c r="C1" s="15"/>
      <c r="D1" s="15"/>
      <c r="E1" s="15"/>
      <c r="F1" s="15"/>
      <c r="G1" s="15"/>
      <c r="H1" s="15"/>
      <c r="I1" s="15"/>
      <c r="J1" s="15"/>
      <c r="K1" s="15"/>
      <c r="L1" s="15"/>
      <c r="M1" s="15"/>
      <c r="N1" s="15"/>
      <c r="O1" s="15"/>
      <c r="P1" s="15"/>
    </row>
    <row r="2" spans="1:16" x14ac:dyDescent="0.2">
      <c r="A2" s="45" t="s">
        <v>52</v>
      </c>
      <c r="B2" s="45"/>
      <c r="C2" s="16"/>
      <c r="D2" s="16"/>
      <c r="E2" s="16"/>
      <c r="F2" s="16"/>
      <c r="G2" s="16"/>
      <c r="H2" s="16"/>
      <c r="I2" s="16"/>
      <c r="J2" s="16"/>
      <c r="K2" s="16"/>
      <c r="L2" s="16"/>
      <c r="M2" s="16"/>
      <c r="N2" s="16"/>
      <c r="O2" s="16"/>
      <c r="P2" s="16"/>
    </row>
    <row r="3" spans="1:16" ht="38.25" x14ac:dyDescent="0.2">
      <c r="A3" s="18" t="s">
        <v>93</v>
      </c>
      <c r="B3" s="18" t="s">
        <v>94</v>
      </c>
      <c r="C3" s="95" t="s">
        <v>38</v>
      </c>
      <c r="D3" s="95" t="s">
        <v>39</v>
      </c>
      <c r="E3" s="95" t="s">
        <v>40</v>
      </c>
      <c r="F3" s="95" t="s">
        <v>41</v>
      </c>
      <c r="G3" s="95" t="s">
        <v>42</v>
      </c>
      <c r="H3" s="95" t="s">
        <v>43</v>
      </c>
      <c r="I3" s="95" t="s">
        <v>44</v>
      </c>
      <c r="J3" s="95" t="s">
        <v>45</v>
      </c>
      <c r="K3" s="95" t="s">
        <v>46</v>
      </c>
      <c r="L3" s="95" t="s">
        <v>47</v>
      </c>
      <c r="M3" s="95" t="s">
        <v>48</v>
      </c>
      <c r="N3" s="96" t="s">
        <v>95</v>
      </c>
      <c r="O3" s="96" t="s">
        <v>96</v>
      </c>
      <c r="P3" s="96" t="s">
        <v>97</v>
      </c>
    </row>
    <row r="4" spans="1:16" x14ac:dyDescent="0.2">
      <c r="A4" s="46" t="s">
        <v>37</v>
      </c>
      <c r="B4" s="46" t="s">
        <v>74</v>
      </c>
      <c r="C4" s="47">
        <v>1548.6628832739984</v>
      </c>
      <c r="D4" s="47">
        <v>1333.8038587750004</v>
      </c>
      <c r="E4" s="47">
        <v>1270.9633767610001</v>
      </c>
      <c r="F4" s="47">
        <v>1119.1945489100005</v>
      </c>
      <c r="G4" s="47">
        <v>910.2761633329992</v>
      </c>
      <c r="H4" s="47">
        <v>635.2506735810008</v>
      </c>
      <c r="I4" s="47">
        <v>587.40935850199912</v>
      </c>
      <c r="J4" s="47">
        <v>346.6886376279997</v>
      </c>
      <c r="K4" s="47">
        <v>337.62993391800046</v>
      </c>
      <c r="L4" s="47">
        <v>365.50486129300003</v>
      </c>
      <c r="M4" s="47">
        <v>280.66283840200003</v>
      </c>
      <c r="N4" s="48">
        <f>M4/C4-1</f>
        <v>-0.81877086263689869</v>
      </c>
      <c r="O4" s="48">
        <f>M4/H4-1</f>
        <v>-0.55818568940688773</v>
      </c>
      <c r="P4" s="48">
        <f>M4/L4-1</f>
        <v>-0.2321228302979752</v>
      </c>
    </row>
    <row r="5" spans="1:16" x14ac:dyDescent="0.2">
      <c r="A5" s="46" t="s">
        <v>37</v>
      </c>
      <c r="B5" s="46" t="s">
        <v>75</v>
      </c>
      <c r="C5" s="47">
        <v>2147.5619687839999</v>
      </c>
      <c r="D5" s="47">
        <v>1882.5327334690014</v>
      </c>
      <c r="E5" s="47">
        <v>1742.8347446819985</v>
      </c>
      <c r="F5" s="47">
        <v>1622.0161604379971</v>
      </c>
      <c r="G5" s="47">
        <v>1472.1912997110026</v>
      </c>
      <c r="H5" s="47">
        <v>1107.2332473939996</v>
      </c>
      <c r="I5" s="47">
        <v>991.24375808799891</v>
      </c>
      <c r="J5" s="47">
        <v>676.63303720999943</v>
      </c>
      <c r="K5" s="47">
        <v>641.52991606000091</v>
      </c>
      <c r="L5" s="47">
        <v>717.22106228099915</v>
      </c>
      <c r="M5" s="47">
        <v>634.41868689999967</v>
      </c>
      <c r="N5" s="48">
        <f t="shared" ref="N5:N17" si="0">M5/C5-1</f>
        <v>-0.70458655157726491</v>
      </c>
      <c r="O5" s="48">
        <f t="shared" ref="O5:O17" si="1">M5/H5-1</f>
        <v>-0.42702344931099501</v>
      </c>
      <c r="P5" s="48">
        <f t="shared" ref="P5:P17" si="2">M5/L5-1</f>
        <v>-0.11544888979927703</v>
      </c>
    </row>
    <row r="6" spans="1:16" x14ac:dyDescent="0.2">
      <c r="A6" s="46" t="s">
        <v>37</v>
      </c>
      <c r="B6" s="46" t="s">
        <v>76</v>
      </c>
      <c r="C6" s="47">
        <v>3628.8471579200123</v>
      </c>
      <c r="D6" s="47">
        <v>3201.9825085520074</v>
      </c>
      <c r="E6" s="47">
        <v>2984.9418867850027</v>
      </c>
      <c r="F6" s="47">
        <v>2642.6756005599932</v>
      </c>
      <c r="G6" s="47">
        <v>2494.7520057410075</v>
      </c>
      <c r="H6" s="47">
        <v>2040.7046528099936</v>
      </c>
      <c r="I6" s="47">
        <v>1763.8959972089979</v>
      </c>
      <c r="J6" s="47">
        <v>1306.4477024710018</v>
      </c>
      <c r="K6" s="47">
        <v>1191.1098410450018</v>
      </c>
      <c r="L6" s="47">
        <v>1296.8708422239981</v>
      </c>
      <c r="M6" s="47">
        <v>1235.064085914001</v>
      </c>
      <c r="N6" s="48">
        <f t="shared" si="0"/>
        <v>-0.65965387017790056</v>
      </c>
      <c r="O6" s="48">
        <f t="shared" si="1"/>
        <v>-0.39478548048912809</v>
      </c>
      <c r="P6" s="48">
        <f t="shared" si="2"/>
        <v>-4.765837452556565E-2</v>
      </c>
    </row>
    <row r="7" spans="1:16" x14ac:dyDescent="0.2">
      <c r="A7" s="46" t="s">
        <v>37</v>
      </c>
      <c r="B7" s="46" t="s">
        <v>77</v>
      </c>
      <c r="C7" s="47">
        <v>4929.2584901370092</v>
      </c>
      <c r="D7" s="47">
        <v>4353.7592289280055</v>
      </c>
      <c r="E7" s="47">
        <v>3861.8813540210058</v>
      </c>
      <c r="F7" s="47">
        <v>3476.6647891879893</v>
      </c>
      <c r="G7" s="47">
        <v>3169.6621501530103</v>
      </c>
      <c r="H7" s="47">
        <v>2658.4025987659975</v>
      </c>
      <c r="I7" s="47">
        <v>2487.7193567739973</v>
      </c>
      <c r="J7" s="47">
        <v>1963.2883145820076</v>
      </c>
      <c r="K7" s="47">
        <v>1741.8848008490022</v>
      </c>
      <c r="L7" s="47">
        <v>1781.677617354997</v>
      </c>
      <c r="M7" s="47">
        <v>1717.0059546020025</v>
      </c>
      <c r="N7" s="48">
        <f t="shared" si="0"/>
        <v>-0.65167053867481839</v>
      </c>
      <c r="O7" s="48">
        <f t="shared" si="1"/>
        <v>-0.35412117209070648</v>
      </c>
      <c r="P7" s="48">
        <f t="shared" si="2"/>
        <v>-3.6298184431930669E-2</v>
      </c>
    </row>
    <row r="8" spans="1:16" x14ac:dyDescent="0.2">
      <c r="A8" s="46" t="s">
        <v>37</v>
      </c>
      <c r="B8" s="46" t="s">
        <v>78</v>
      </c>
      <c r="C8" s="47">
        <v>5395.3089473680111</v>
      </c>
      <c r="D8" s="47">
        <v>5079.464180762001</v>
      </c>
      <c r="E8" s="47">
        <v>4481.8132547100086</v>
      </c>
      <c r="F8" s="47">
        <v>3907.5296463879858</v>
      </c>
      <c r="G8" s="47">
        <v>3555.7470137570094</v>
      </c>
      <c r="H8" s="47">
        <v>3011.652374233</v>
      </c>
      <c r="I8" s="47">
        <v>2676.8518370989977</v>
      </c>
      <c r="J8" s="47">
        <v>2365.2623677440106</v>
      </c>
      <c r="K8" s="47">
        <v>1963.1098410490019</v>
      </c>
      <c r="L8" s="47">
        <v>2047.611196309997</v>
      </c>
      <c r="M8" s="47">
        <v>2065.9594495560027</v>
      </c>
      <c r="N8" s="48">
        <f t="shared" si="0"/>
        <v>-0.61708227096729318</v>
      </c>
      <c r="O8" s="48">
        <f t="shared" si="1"/>
        <v>-0.31401131577074659</v>
      </c>
      <c r="P8" s="48">
        <f t="shared" si="2"/>
        <v>8.9608092000430517E-3</v>
      </c>
    </row>
    <row r="9" spans="1:16" x14ac:dyDescent="0.2">
      <c r="A9" s="46" t="s">
        <v>37</v>
      </c>
      <c r="B9" s="46" t="s">
        <v>79</v>
      </c>
      <c r="C9" s="47">
        <v>5963.9473371620097</v>
      </c>
      <c r="D9" s="47">
        <v>5391.0893898270006</v>
      </c>
      <c r="E9" s="47">
        <v>4870.692189218008</v>
      </c>
      <c r="F9" s="47">
        <v>4224.3026064839896</v>
      </c>
      <c r="G9" s="47">
        <v>3816.6970939830117</v>
      </c>
      <c r="H9" s="47">
        <v>3267.6059043940027</v>
      </c>
      <c r="I9" s="47">
        <v>2993.8187170179972</v>
      </c>
      <c r="J9" s="47">
        <v>2674.2253008000116</v>
      </c>
      <c r="K9" s="47">
        <v>2423.0348276399959</v>
      </c>
      <c r="L9" s="47">
        <v>2335.665540795002</v>
      </c>
      <c r="M9" s="47">
        <v>2345.0175808679987</v>
      </c>
      <c r="N9" s="48">
        <f t="shared" si="0"/>
        <v>-0.60680109191173814</v>
      </c>
      <c r="O9" s="48">
        <f t="shared" si="1"/>
        <v>-0.28234381700846622</v>
      </c>
      <c r="P9" s="48">
        <f t="shared" si="2"/>
        <v>4.0040150910534145E-3</v>
      </c>
    </row>
    <row r="10" spans="1:16" x14ac:dyDescent="0.2">
      <c r="A10" s="56" t="s">
        <v>37</v>
      </c>
      <c r="B10" s="46" t="s">
        <v>322</v>
      </c>
      <c r="C10" s="47">
        <f t="shared" ref="C10:L10" si="3">SUM(C4:C9)</f>
        <v>23613.586784645042</v>
      </c>
      <c r="D10" s="47">
        <f t="shared" si="3"/>
        <v>21242.631900313016</v>
      </c>
      <c r="E10" s="47">
        <f t="shared" si="3"/>
        <v>19213.126806177024</v>
      </c>
      <c r="F10" s="47">
        <f t="shared" si="3"/>
        <v>16992.383351967957</v>
      </c>
      <c r="G10" s="47">
        <f t="shared" si="3"/>
        <v>15419.32572667804</v>
      </c>
      <c r="H10" s="47">
        <f t="shared" si="3"/>
        <v>12720.849451177994</v>
      </c>
      <c r="I10" s="47">
        <f t="shared" si="3"/>
        <v>11500.939024689987</v>
      </c>
      <c r="J10" s="47">
        <f t="shared" si="3"/>
        <v>9332.5453604350296</v>
      </c>
      <c r="K10" s="47">
        <f t="shared" si="3"/>
        <v>8298.2991605610041</v>
      </c>
      <c r="L10" s="47">
        <f t="shared" si="3"/>
        <v>8544.5511202579928</v>
      </c>
      <c r="M10" s="47">
        <f t="shared" ref="M10" si="4">SUM(M4:M9)</f>
        <v>8278.1285962420043</v>
      </c>
      <c r="N10" s="48">
        <f t="shared" si="0"/>
        <v>-0.64943366411302939</v>
      </c>
      <c r="O10" s="48">
        <f t="shared" si="1"/>
        <v>-0.34924718447356351</v>
      </c>
      <c r="P10" s="48">
        <f t="shared" si="2"/>
        <v>-3.1180400265186092E-2</v>
      </c>
    </row>
    <row r="11" spans="1:16" x14ac:dyDescent="0.2">
      <c r="A11" s="46" t="s">
        <v>37</v>
      </c>
      <c r="B11" s="49" t="s">
        <v>98</v>
      </c>
      <c r="C11" s="50">
        <f t="shared" ref="C11:M11" si="5">SUM(C4:C6)</f>
        <v>7325.0720099780101</v>
      </c>
      <c r="D11" s="50">
        <f t="shared" si="5"/>
        <v>6418.3191007960086</v>
      </c>
      <c r="E11" s="50">
        <f t="shared" si="5"/>
        <v>5998.740008228001</v>
      </c>
      <c r="F11" s="50">
        <f t="shared" si="5"/>
        <v>5383.8863099079908</v>
      </c>
      <c r="G11" s="50">
        <f t="shared" si="5"/>
        <v>4877.2194687850097</v>
      </c>
      <c r="H11" s="50">
        <f t="shared" si="5"/>
        <v>3783.1885737849939</v>
      </c>
      <c r="I11" s="50">
        <f t="shared" si="5"/>
        <v>3342.5491137989957</v>
      </c>
      <c r="J11" s="50">
        <f t="shared" si="5"/>
        <v>2329.7693773090009</v>
      </c>
      <c r="K11" s="50">
        <f t="shared" si="5"/>
        <v>2170.2696910230034</v>
      </c>
      <c r="L11" s="50">
        <f t="shared" si="5"/>
        <v>2379.5967657979973</v>
      </c>
      <c r="M11" s="50">
        <f t="shared" si="5"/>
        <v>2150.1456112160008</v>
      </c>
      <c r="N11" s="51">
        <f t="shared" si="0"/>
        <v>-0.7064676486064394</v>
      </c>
      <c r="O11" s="51">
        <f t="shared" si="1"/>
        <v>-0.43165782797212537</v>
      </c>
      <c r="P11" s="51">
        <f t="shared" si="2"/>
        <v>-9.642438495458705E-2</v>
      </c>
    </row>
    <row r="12" spans="1:16" x14ac:dyDescent="0.2">
      <c r="A12" s="46" t="s">
        <v>37</v>
      </c>
      <c r="B12" s="36" t="s">
        <v>99</v>
      </c>
      <c r="C12" s="52">
        <f t="shared" ref="C12:M12" si="6">SUM(C7:C9)</f>
        <v>16288.51477466703</v>
      </c>
      <c r="D12" s="52">
        <f t="shared" si="6"/>
        <v>14824.312799517007</v>
      </c>
      <c r="E12" s="52">
        <f t="shared" si="6"/>
        <v>13214.386797949021</v>
      </c>
      <c r="F12" s="52">
        <f t="shared" si="6"/>
        <v>11608.497042059964</v>
      </c>
      <c r="G12" s="52">
        <f t="shared" si="6"/>
        <v>10542.106257893032</v>
      </c>
      <c r="H12" s="52">
        <f t="shared" si="6"/>
        <v>8937.6608773930002</v>
      </c>
      <c r="I12" s="52">
        <f t="shared" si="6"/>
        <v>8158.3899108909918</v>
      </c>
      <c r="J12" s="52">
        <f t="shared" si="6"/>
        <v>7002.77598312603</v>
      </c>
      <c r="K12" s="52">
        <f t="shared" si="6"/>
        <v>6128.0294695379998</v>
      </c>
      <c r="L12" s="52">
        <f t="shared" si="6"/>
        <v>6164.9543544599965</v>
      </c>
      <c r="M12" s="52">
        <f t="shared" si="6"/>
        <v>6127.9829850260039</v>
      </c>
      <c r="N12" s="48">
        <f t="shared" si="0"/>
        <v>-0.62378503689258114</v>
      </c>
      <c r="O12" s="48">
        <f t="shared" si="1"/>
        <v>-0.31436389575641888</v>
      </c>
      <c r="P12" s="48">
        <f t="shared" si="2"/>
        <v>-5.9970224122172233E-3</v>
      </c>
    </row>
    <row r="13" spans="1:16" x14ac:dyDescent="0.2">
      <c r="A13" s="56" t="s">
        <v>37</v>
      </c>
      <c r="B13" s="46" t="s">
        <v>322</v>
      </c>
      <c r="C13" s="47">
        <f t="shared" ref="C13:M13" si="7">SUM(C11:C12)</f>
        <v>23613.586784645042</v>
      </c>
      <c r="D13" s="47">
        <f t="shared" si="7"/>
        <v>21242.631900313016</v>
      </c>
      <c r="E13" s="47">
        <f t="shared" si="7"/>
        <v>19213.126806177021</v>
      </c>
      <c r="F13" s="47">
        <f t="shared" si="7"/>
        <v>16992.383351967954</v>
      </c>
      <c r="G13" s="47">
        <f t="shared" si="7"/>
        <v>15419.325726678042</v>
      </c>
      <c r="H13" s="47">
        <f t="shared" si="7"/>
        <v>12720.849451177994</v>
      </c>
      <c r="I13" s="47">
        <f t="shared" si="7"/>
        <v>11500.939024689987</v>
      </c>
      <c r="J13" s="47">
        <f t="shared" si="7"/>
        <v>9332.5453604350314</v>
      </c>
      <c r="K13" s="47">
        <f t="shared" si="7"/>
        <v>8298.2991605610041</v>
      </c>
      <c r="L13" s="47">
        <f t="shared" si="7"/>
        <v>8544.5511202579946</v>
      </c>
      <c r="M13" s="47">
        <f t="shared" si="7"/>
        <v>8278.1285962420043</v>
      </c>
      <c r="N13" s="48">
        <f t="shared" si="0"/>
        <v>-0.64943366411302939</v>
      </c>
      <c r="O13" s="48">
        <f t="shared" si="1"/>
        <v>-0.34924718447356351</v>
      </c>
      <c r="P13" s="48">
        <f t="shared" si="2"/>
        <v>-3.1180400265186314E-2</v>
      </c>
    </row>
    <row r="14" spans="1:16" x14ac:dyDescent="0.2">
      <c r="A14" s="46" t="s">
        <v>37</v>
      </c>
      <c r="B14" s="53" t="s">
        <v>67</v>
      </c>
      <c r="C14" s="54">
        <v>17941.135610237157</v>
      </c>
      <c r="D14" s="54">
        <v>16481.678073208808</v>
      </c>
      <c r="E14" s="54">
        <v>14921.805380040059</v>
      </c>
      <c r="F14" s="54">
        <v>13391.27535116016</v>
      </c>
      <c r="G14" s="54">
        <v>12369.873239562832</v>
      </c>
      <c r="H14" s="54">
        <v>10226.661775535003</v>
      </c>
      <c r="I14" s="54">
        <v>9361.2583080381482</v>
      </c>
      <c r="J14" s="54">
        <v>7815.2273923010443</v>
      </c>
      <c r="K14" s="54">
        <v>6915.1893195149041</v>
      </c>
      <c r="L14" s="54">
        <v>7046.0667277630901</v>
      </c>
      <c r="M14" s="54">
        <v>6852.2970355730222</v>
      </c>
      <c r="N14" s="51">
        <f t="shared" si="0"/>
        <v>-0.61806781998442051</v>
      </c>
      <c r="O14" s="51">
        <f t="shared" si="1"/>
        <v>-0.32995759652816448</v>
      </c>
      <c r="P14" s="51">
        <f t="shared" si="2"/>
        <v>-2.750040549950683E-2</v>
      </c>
    </row>
    <row r="15" spans="1:16" x14ac:dyDescent="0.2">
      <c r="A15" s="46" t="s">
        <v>37</v>
      </c>
      <c r="B15" s="46" t="s">
        <v>68</v>
      </c>
      <c r="C15" s="55">
        <v>5482.6445938050183</v>
      </c>
      <c r="D15" s="55">
        <v>4634.1133126040031</v>
      </c>
      <c r="E15" s="55">
        <v>4109.5635571100065</v>
      </c>
      <c r="F15" s="55">
        <v>3426.313417863983</v>
      </c>
      <c r="G15" s="55">
        <v>2888.6022464250113</v>
      </c>
      <c r="H15" s="55">
        <v>2327.4432598499907</v>
      </c>
      <c r="I15" s="55">
        <v>1980.8628771139977</v>
      </c>
      <c r="J15" s="55">
        <v>1393.4365823740031</v>
      </c>
      <c r="K15" s="55">
        <v>1240.2148597990017</v>
      </c>
      <c r="L15" s="55">
        <v>1338.7138470189977</v>
      </c>
      <c r="M15" s="55">
        <v>1300.0350202540017</v>
      </c>
      <c r="N15" s="48">
        <f t="shared" si="0"/>
        <v>-0.76288176298661692</v>
      </c>
      <c r="O15" s="48">
        <f t="shared" si="1"/>
        <v>-0.44143213169553619</v>
      </c>
      <c r="P15" s="48">
        <f t="shared" si="2"/>
        <v>-2.8892527593648798E-2</v>
      </c>
    </row>
    <row r="16" spans="1:16" x14ac:dyDescent="0.2">
      <c r="A16" s="46" t="s">
        <v>37</v>
      </c>
      <c r="B16" s="46" t="s">
        <v>100</v>
      </c>
      <c r="C16" s="55">
        <v>189.80658060299987</v>
      </c>
      <c r="D16" s="55">
        <v>126.84051450000001</v>
      </c>
      <c r="E16" s="55">
        <v>181.75786902699986</v>
      </c>
      <c r="F16" s="55">
        <v>174.79458294400007</v>
      </c>
      <c r="G16" s="55">
        <v>160.85024068999991</v>
      </c>
      <c r="H16" s="55">
        <v>166.74441579299992</v>
      </c>
      <c r="I16" s="55">
        <v>158.81783953800002</v>
      </c>
      <c r="J16" s="55">
        <v>123.88138575999994</v>
      </c>
      <c r="K16" s="55">
        <v>142.89498124700003</v>
      </c>
      <c r="L16" s="55">
        <v>159.77054547600005</v>
      </c>
      <c r="M16" s="55">
        <v>125.79654041500009</v>
      </c>
      <c r="N16" s="48">
        <f t="shared" si="0"/>
        <v>-0.33723825583204303</v>
      </c>
      <c r="O16" s="48">
        <f t="shared" si="1"/>
        <v>-0.24557269389358971</v>
      </c>
      <c r="P16" s="48">
        <f t="shared" si="2"/>
        <v>-0.2126424802505501</v>
      </c>
    </row>
    <row r="17" spans="1:16" x14ac:dyDescent="0.2">
      <c r="A17" s="56" t="s">
        <v>37</v>
      </c>
      <c r="B17" s="56" t="s">
        <v>323</v>
      </c>
      <c r="C17" s="57">
        <f t="shared" ref="C17:L17" si="8">SUM(C14:C16)</f>
        <v>23613.586784645173</v>
      </c>
      <c r="D17" s="57">
        <f t="shared" si="8"/>
        <v>21242.631900312812</v>
      </c>
      <c r="E17" s="57">
        <f t="shared" si="8"/>
        <v>19213.126806177064</v>
      </c>
      <c r="F17" s="57">
        <f t="shared" si="8"/>
        <v>16992.383351968143</v>
      </c>
      <c r="G17" s="57">
        <f t="shared" si="8"/>
        <v>15419.325726677844</v>
      </c>
      <c r="H17" s="57">
        <f t="shared" si="8"/>
        <v>12720.849451177994</v>
      </c>
      <c r="I17" s="57">
        <f t="shared" si="8"/>
        <v>11500.939024690146</v>
      </c>
      <c r="J17" s="57">
        <f t="shared" si="8"/>
        <v>9332.5453604350478</v>
      </c>
      <c r="K17" s="57">
        <f t="shared" si="8"/>
        <v>8298.2991605609059</v>
      </c>
      <c r="L17" s="57">
        <f t="shared" si="8"/>
        <v>8544.5511202580874</v>
      </c>
      <c r="M17" s="57">
        <f>SUM(M14:M16)</f>
        <v>8278.1285962420243</v>
      </c>
      <c r="N17" s="58">
        <f t="shared" si="0"/>
        <v>-0.6494336641130305</v>
      </c>
      <c r="O17" s="58">
        <f t="shared" si="1"/>
        <v>-0.34924718447356184</v>
      </c>
      <c r="P17" s="58">
        <f t="shared" si="2"/>
        <v>-3.118040026519453E-2</v>
      </c>
    </row>
    <row r="18" spans="1:16" x14ac:dyDescent="0.2">
      <c r="A18" s="46" t="s">
        <v>101</v>
      </c>
      <c r="B18" s="46" t="s">
        <v>74</v>
      </c>
      <c r="C18" s="59">
        <f>C4/C$10</f>
        <v>6.5583551427309261E-2</v>
      </c>
      <c r="D18" s="59">
        <f t="shared" ref="D18:M18" si="9">D4/D$10</f>
        <v>6.2789011504518252E-2</v>
      </c>
      <c r="E18" s="59">
        <f t="shared" si="9"/>
        <v>6.6150782721757978E-2</v>
      </c>
      <c r="F18" s="59">
        <f t="shared" si="9"/>
        <v>6.5864483264519921E-2</v>
      </c>
      <c r="G18" s="59">
        <f t="shared" si="9"/>
        <v>5.9034758034721815E-2</v>
      </c>
      <c r="H18" s="59">
        <f t="shared" si="9"/>
        <v>4.9937755809394822E-2</v>
      </c>
      <c r="I18" s="59">
        <f t="shared" si="9"/>
        <v>5.1074904165734673E-2</v>
      </c>
      <c r="J18" s="59">
        <f t="shared" si="9"/>
        <v>3.7148347448464916E-2</v>
      </c>
      <c r="K18" s="59">
        <f t="shared" si="9"/>
        <v>4.0686642815028991E-2</v>
      </c>
      <c r="L18" s="59">
        <f t="shared" si="9"/>
        <v>4.2776367786768424E-2</v>
      </c>
      <c r="M18" s="59">
        <f t="shared" si="9"/>
        <v>3.3904140910472405E-2</v>
      </c>
      <c r="N18" s="60">
        <f t="shared" ref="N18:N27" si="10">(M18-C18)*100</f>
        <v>-3.1679410516836857</v>
      </c>
      <c r="O18" s="60">
        <f t="shared" ref="O18:O27" si="11">(M18-H18)*100</f>
        <v>-1.6033614898922417</v>
      </c>
      <c r="P18" s="60">
        <f t="shared" ref="P18:P23" si="12">(M18-L18)*100</f>
        <v>-0.88722268762960188</v>
      </c>
    </row>
    <row r="19" spans="1:16" x14ac:dyDescent="0.2">
      <c r="A19" s="46" t="s">
        <v>101</v>
      </c>
      <c r="B19" s="46" t="s">
        <v>75</v>
      </c>
      <c r="C19" s="59">
        <f t="shared" ref="C19:M23" si="13">C5/C$10</f>
        <v>9.0946029858558902E-2</v>
      </c>
      <c r="D19" s="59">
        <f t="shared" si="13"/>
        <v>8.8620503443420387E-2</v>
      </c>
      <c r="E19" s="59">
        <f t="shared" si="13"/>
        <v>9.0710625202435904E-2</v>
      </c>
      <c r="F19" s="59">
        <f t="shared" si="13"/>
        <v>9.5455483014991224E-2</v>
      </c>
      <c r="G19" s="59">
        <f t="shared" si="13"/>
        <v>9.5477021875467791E-2</v>
      </c>
      <c r="H19" s="59">
        <f t="shared" si="13"/>
        <v>8.7040826294148624E-2</v>
      </c>
      <c r="I19" s="59">
        <f t="shared" si="13"/>
        <v>8.6188071770489039E-2</v>
      </c>
      <c r="J19" s="59">
        <f t="shared" si="13"/>
        <v>7.2502517917411829E-2</v>
      </c>
      <c r="K19" s="59">
        <f t="shared" si="13"/>
        <v>7.7308603082059821E-2</v>
      </c>
      <c r="L19" s="59">
        <f t="shared" si="13"/>
        <v>8.3938998337848722E-2</v>
      </c>
      <c r="M19" s="59">
        <f t="shared" si="13"/>
        <v>7.6637935678844693E-2</v>
      </c>
      <c r="N19" s="60">
        <f t="shared" si="10"/>
        <v>-1.430809417971421</v>
      </c>
      <c r="O19" s="60">
        <f t="shared" si="11"/>
        <v>-1.040289061530393</v>
      </c>
      <c r="P19" s="60">
        <f t="shared" si="12"/>
        <v>-0.73010626590040295</v>
      </c>
    </row>
    <row r="20" spans="1:16" x14ac:dyDescent="0.2">
      <c r="A20" s="46" t="s">
        <v>101</v>
      </c>
      <c r="B20" s="46" t="s">
        <v>76</v>
      </c>
      <c r="C20" s="59">
        <f t="shared" si="13"/>
        <v>0.15367623694845481</v>
      </c>
      <c r="D20" s="59">
        <f t="shared" si="13"/>
        <v>0.1507337943611792</v>
      </c>
      <c r="E20" s="59">
        <f t="shared" si="13"/>
        <v>0.1553595058679019</v>
      </c>
      <c r="F20" s="59">
        <f t="shared" si="13"/>
        <v>0.15552118533471845</v>
      </c>
      <c r="G20" s="59">
        <f t="shared" si="13"/>
        <v>0.16179384559109902</v>
      </c>
      <c r="H20" s="59">
        <f t="shared" si="13"/>
        <v>0.16042204261925427</v>
      </c>
      <c r="I20" s="59">
        <f t="shared" si="13"/>
        <v>0.15336973732512632</v>
      </c>
      <c r="J20" s="59">
        <f t="shared" si="13"/>
        <v>0.139988358161069</v>
      </c>
      <c r="K20" s="59">
        <f t="shared" si="13"/>
        <v>0.1435366233487872</v>
      </c>
      <c r="L20" s="59">
        <f t="shared" si="13"/>
        <v>0.15177752745247086</v>
      </c>
      <c r="M20" s="59">
        <f t="shared" si="13"/>
        <v>0.14919604975388751</v>
      </c>
      <c r="N20" s="60">
        <f t="shared" si="10"/>
        <v>-0.44801871945673033</v>
      </c>
      <c r="O20" s="60">
        <f t="shared" si="11"/>
        <v>-1.1225992865366767</v>
      </c>
      <c r="P20" s="60">
        <f t="shared" si="12"/>
        <v>-0.25814776985833565</v>
      </c>
    </row>
    <row r="21" spans="1:16" x14ac:dyDescent="0.2">
      <c r="A21" s="46" t="s">
        <v>101</v>
      </c>
      <c r="B21" s="46" t="s">
        <v>77</v>
      </c>
      <c r="C21" s="59">
        <f t="shared" si="13"/>
        <v>0.20874670735503453</v>
      </c>
      <c r="D21" s="59">
        <f t="shared" si="13"/>
        <v>0.20495385173359107</v>
      </c>
      <c r="E21" s="59">
        <f t="shared" si="13"/>
        <v>0.20100223107773432</v>
      </c>
      <c r="F21" s="59">
        <f t="shared" si="13"/>
        <v>0.20460136269144036</v>
      </c>
      <c r="G21" s="59">
        <f t="shared" si="13"/>
        <v>0.20556425140361093</v>
      </c>
      <c r="H21" s="59">
        <f t="shared" si="13"/>
        <v>0.20897995915829509</v>
      </c>
      <c r="I21" s="59">
        <f t="shared" si="13"/>
        <v>0.21630576002823865</v>
      </c>
      <c r="J21" s="59">
        <f t="shared" si="13"/>
        <v>0.21037008005396829</v>
      </c>
      <c r="K21" s="59">
        <f t="shared" si="13"/>
        <v>0.20990865322469798</v>
      </c>
      <c r="L21" s="59">
        <f t="shared" si="13"/>
        <v>0.20851623359486687</v>
      </c>
      <c r="M21" s="59">
        <f t="shared" si="13"/>
        <v>0.20741474774642499</v>
      </c>
      <c r="N21" s="60">
        <f t="shared" si="10"/>
        <v>-0.13319596086095453</v>
      </c>
      <c r="O21" s="60">
        <f t="shared" si="11"/>
        <v>-0.15652114118701044</v>
      </c>
      <c r="P21" s="60">
        <f t="shared" si="12"/>
        <v>-0.11014858484418855</v>
      </c>
    </row>
    <row r="22" spans="1:16" x14ac:dyDescent="0.2">
      <c r="A22" s="46" t="s">
        <v>101</v>
      </c>
      <c r="B22" s="46" t="s">
        <v>78</v>
      </c>
      <c r="C22" s="59">
        <f t="shared" si="13"/>
        <v>0.22848324553880828</v>
      </c>
      <c r="D22" s="59">
        <f t="shared" si="13"/>
        <v>0.23911651835793254</v>
      </c>
      <c r="E22" s="59">
        <f t="shared" si="13"/>
        <v>0.23326829099306753</v>
      </c>
      <c r="F22" s="59">
        <f t="shared" si="13"/>
        <v>0.2299577149038036</v>
      </c>
      <c r="G22" s="59">
        <f t="shared" si="13"/>
        <v>0.23060327518764104</v>
      </c>
      <c r="H22" s="59">
        <f t="shared" si="13"/>
        <v>0.23674931346303377</v>
      </c>
      <c r="I22" s="59">
        <f t="shared" si="13"/>
        <v>0.23275071986316817</v>
      </c>
      <c r="J22" s="59">
        <f t="shared" si="13"/>
        <v>0.25344236501345607</v>
      </c>
      <c r="K22" s="59">
        <f t="shared" si="13"/>
        <v>0.23656773551609175</v>
      </c>
      <c r="L22" s="59">
        <f t="shared" si="13"/>
        <v>0.23963941083521445</v>
      </c>
      <c r="M22" s="59">
        <f t="shared" si="13"/>
        <v>0.24956841700839</v>
      </c>
      <c r="N22" s="60">
        <f t="shared" si="10"/>
        <v>2.1085171469581718</v>
      </c>
      <c r="O22" s="60">
        <f t="shared" si="11"/>
        <v>1.281910354535623</v>
      </c>
      <c r="P22" s="60">
        <f t="shared" si="12"/>
        <v>0.99290061731755475</v>
      </c>
    </row>
    <row r="23" spans="1:16" x14ac:dyDescent="0.2">
      <c r="A23" s="56" t="s">
        <v>101</v>
      </c>
      <c r="B23" s="46" t="s">
        <v>79</v>
      </c>
      <c r="C23" s="59">
        <f t="shared" si="13"/>
        <v>0.25256422887183422</v>
      </c>
      <c r="D23" s="59">
        <f t="shared" si="13"/>
        <v>0.25378632059935857</v>
      </c>
      <c r="E23" s="59">
        <f t="shared" si="13"/>
        <v>0.25350856413710232</v>
      </c>
      <c r="F23" s="59">
        <f t="shared" si="13"/>
        <v>0.24859977079052634</v>
      </c>
      <c r="G23" s="59">
        <f t="shared" si="13"/>
        <v>0.24752684790745944</v>
      </c>
      <c r="H23" s="59">
        <f t="shared" si="13"/>
        <v>0.25687010265587346</v>
      </c>
      <c r="I23" s="59">
        <f t="shared" si="13"/>
        <v>0.26031080684724323</v>
      </c>
      <c r="J23" s="59">
        <f t="shared" si="13"/>
        <v>0.28654833140563002</v>
      </c>
      <c r="K23" s="59">
        <f t="shared" si="13"/>
        <v>0.29199174201333411</v>
      </c>
      <c r="L23" s="59">
        <f t="shared" si="13"/>
        <v>0.27335146199283072</v>
      </c>
      <c r="M23" s="59">
        <f t="shared" si="13"/>
        <v>0.28327870890198042</v>
      </c>
      <c r="N23" s="60">
        <f t="shared" si="10"/>
        <v>3.0714480030146207</v>
      </c>
      <c r="O23" s="60">
        <f t="shared" si="11"/>
        <v>2.6408606246106969</v>
      </c>
      <c r="P23" s="60">
        <f t="shared" si="12"/>
        <v>0.99272469091497006</v>
      </c>
    </row>
    <row r="24" spans="1:16" x14ac:dyDescent="0.2">
      <c r="A24" s="46" t="s">
        <v>101</v>
      </c>
      <c r="B24" s="49" t="s">
        <v>98</v>
      </c>
      <c r="C24" s="62">
        <f>C11/C$13</f>
        <v>0.31020581823432292</v>
      </c>
      <c r="D24" s="62">
        <f t="shared" ref="D24:M25" si="14">D11/D$13</f>
        <v>0.30214330930911781</v>
      </c>
      <c r="E24" s="62">
        <f t="shared" si="14"/>
        <v>0.31222091379209582</v>
      </c>
      <c r="F24" s="62">
        <f t="shared" si="14"/>
        <v>0.31684115161422971</v>
      </c>
      <c r="G24" s="62">
        <f t="shared" si="14"/>
        <v>0.3163056255012886</v>
      </c>
      <c r="H24" s="62">
        <f t="shared" si="14"/>
        <v>0.29740062472279771</v>
      </c>
      <c r="I24" s="62">
        <f t="shared" si="14"/>
        <v>0.29063271326135004</v>
      </c>
      <c r="J24" s="62">
        <f t="shared" si="14"/>
        <v>0.2496392235269457</v>
      </c>
      <c r="K24" s="62">
        <f t="shared" si="14"/>
        <v>0.26153186924587601</v>
      </c>
      <c r="L24" s="62">
        <f t="shared" si="14"/>
        <v>0.27849289357708795</v>
      </c>
      <c r="M24" s="62">
        <f t="shared" si="14"/>
        <v>0.25973812634320464</v>
      </c>
      <c r="N24" s="61">
        <f t="shared" si="10"/>
        <v>-5.0467691891118269</v>
      </c>
      <c r="O24" s="61">
        <f t="shared" si="11"/>
        <v>-3.7662498379593066</v>
      </c>
      <c r="P24" s="61">
        <f>(M24-L24)*100</f>
        <v>-1.8754767233883307</v>
      </c>
    </row>
    <row r="25" spans="1:16" x14ac:dyDescent="0.2">
      <c r="A25" s="56" t="s">
        <v>101</v>
      </c>
      <c r="B25" s="36" t="s">
        <v>99</v>
      </c>
      <c r="C25" s="59">
        <f t="shared" ref="C25" si="15">C12/C$13</f>
        <v>0.68979418176567697</v>
      </c>
      <c r="D25" s="59">
        <f t="shared" si="14"/>
        <v>0.69785669069088219</v>
      </c>
      <c r="E25" s="59">
        <f t="shared" si="14"/>
        <v>0.68777908620790418</v>
      </c>
      <c r="F25" s="59">
        <f t="shared" si="14"/>
        <v>0.68315884838577035</v>
      </c>
      <c r="G25" s="59">
        <f t="shared" si="14"/>
        <v>0.6836943744987114</v>
      </c>
      <c r="H25" s="59">
        <f t="shared" si="14"/>
        <v>0.70259937527720229</v>
      </c>
      <c r="I25" s="59">
        <f t="shared" si="14"/>
        <v>0.70936728673865002</v>
      </c>
      <c r="J25" s="59">
        <f t="shared" si="14"/>
        <v>0.75036077647305421</v>
      </c>
      <c r="K25" s="59">
        <f t="shared" si="14"/>
        <v>0.73846813075412387</v>
      </c>
      <c r="L25" s="59">
        <f t="shared" si="14"/>
        <v>0.72150710642291194</v>
      </c>
      <c r="M25" s="59">
        <f t="shared" si="14"/>
        <v>0.74026187365679541</v>
      </c>
      <c r="N25" s="60">
        <f t="shared" si="10"/>
        <v>5.0467691891118438</v>
      </c>
      <c r="O25" s="60">
        <f t="shared" si="11"/>
        <v>3.7662498379593123</v>
      </c>
      <c r="P25" s="60">
        <f>(M25-L25)*100</f>
        <v>1.8754767233883474</v>
      </c>
    </row>
    <row r="26" spans="1:16" x14ac:dyDescent="0.2">
      <c r="A26" s="46" t="s">
        <v>326</v>
      </c>
      <c r="B26" s="53" t="s">
        <v>67</v>
      </c>
      <c r="C26" s="158">
        <f>C14/SUM(C$14:C$15)</f>
        <v>0.76593681523450718</v>
      </c>
      <c r="D26" s="158">
        <f t="shared" ref="D26:M26" si="16">D14/SUM(D$14:D$15)</f>
        <v>0.78053802351364621</v>
      </c>
      <c r="E26" s="158">
        <f t="shared" si="16"/>
        <v>0.78406369133604681</v>
      </c>
      <c r="F26" s="158">
        <f t="shared" si="16"/>
        <v>0.79626607209145128</v>
      </c>
      <c r="G26" s="158">
        <f t="shared" si="16"/>
        <v>0.81068867272633682</v>
      </c>
      <c r="H26" s="158">
        <f t="shared" si="16"/>
        <v>0.81460699482043053</v>
      </c>
      <c r="I26" s="158">
        <f t="shared" si="16"/>
        <v>0.82535340217426656</v>
      </c>
      <c r="J26" s="158">
        <f t="shared" si="16"/>
        <v>0.84868200357770418</v>
      </c>
      <c r="K26" s="158">
        <f t="shared" si="16"/>
        <v>0.8479272354220293</v>
      </c>
      <c r="L26" s="158">
        <f t="shared" si="16"/>
        <v>0.84034002618443127</v>
      </c>
      <c r="M26" s="158">
        <f t="shared" si="16"/>
        <v>0.8405321310084789</v>
      </c>
      <c r="N26" s="159">
        <f t="shared" si="10"/>
        <v>7.459531577397172</v>
      </c>
      <c r="O26" s="159">
        <f t="shared" si="11"/>
        <v>2.592513618804837</v>
      </c>
      <c r="P26" s="159">
        <f>(M26-L26)*100</f>
        <v>1.9210482404763418E-2</v>
      </c>
    </row>
    <row r="27" spans="1:16" x14ac:dyDescent="0.2">
      <c r="A27" s="46" t="s">
        <v>326</v>
      </c>
      <c r="B27" s="46" t="s">
        <v>68</v>
      </c>
      <c r="C27" s="160">
        <f t="shared" ref="C27:M27" si="17">C15/SUM(C$14:C$15)</f>
        <v>0.2340631847654929</v>
      </c>
      <c r="D27" s="160">
        <f t="shared" si="17"/>
        <v>0.21946197648635379</v>
      </c>
      <c r="E27" s="160">
        <f t="shared" si="17"/>
        <v>0.21593630866395314</v>
      </c>
      <c r="F27" s="160">
        <f t="shared" si="17"/>
        <v>0.20373392790854869</v>
      </c>
      <c r="G27" s="160">
        <f t="shared" si="17"/>
        <v>0.18931132727366318</v>
      </c>
      <c r="H27" s="160">
        <f t="shared" si="17"/>
        <v>0.18539300517956958</v>
      </c>
      <c r="I27" s="160">
        <f t="shared" si="17"/>
        <v>0.17464659782573341</v>
      </c>
      <c r="J27" s="160">
        <f t="shared" si="17"/>
        <v>0.15131799642229579</v>
      </c>
      <c r="K27" s="160">
        <f t="shared" si="17"/>
        <v>0.15207276457797067</v>
      </c>
      <c r="L27" s="160">
        <f t="shared" si="17"/>
        <v>0.15965997381556876</v>
      </c>
      <c r="M27" s="160">
        <f t="shared" si="17"/>
        <v>0.15946786899152107</v>
      </c>
      <c r="N27" s="161">
        <f t="shared" si="10"/>
        <v>-7.4595315773971826</v>
      </c>
      <c r="O27" s="161">
        <f t="shared" si="11"/>
        <v>-2.5925136188048508</v>
      </c>
      <c r="P27" s="161">
        <f>(M27-L27)*100</f>
        <v>-1.9210482404768969E-2</v>
      </c>
    </row>
  </sheetData>
  <pageMargins left="0.7" right="0.7" top="0.75" bottom="0.75" header="0.3" footer="0.3"/>
  <ignoredErrors>
    <ignoredError sqref="C11:M12" formulaRange="1"/>
    <ignoredError sqref="N11:P12" formulaRange="1" calculatedColumn="1"/>
    <ignoredError sqref="N4:P10 N13:P17" calculatedColumn="1"/>
  </ignoredErrors>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77DC6-ACE5-4ABD-A135-191DC305406A}">
  <dimension ref="A1:P17"/>
  <sheetViews>
    <sheetView workbookViewId="0"/>
  </sheetViews>
  <sheetFormatPr defaultRowHeight="15" x14ac:dyDescent="0.2"/>
  <cols>
    <col min="1" max="1" width="19.6640625" customWidth="1"/>
    <col min="2" max="2" width="22.21875" customWidth="1"/>
    <col min="14" max="16" width="15" customWidth="1"/>
  </cols>
  <sheetData>
    <row r="1" spans="1:16" ht="15.75" x14ac:dyDescent="0.2">
      <c r="A1" s="110" t="s">
        <v>325</v>
      </c>
      <c r="B1" s="110"/>
      <c r="C1" s="39"/>
      <c r="D1" s="39"/>
      <c r="E1" s="39"/>
      <c r="F1" s="39"/>
      <c r="G1" s="39"/>
      <c r="H1" s="39"/>
      <c r="I1" s="39"/>
      <c r="J1" s="35"/>
      <c r="K1" s="34"/>
      <c r="L1" s="34"/>
      <c r="M1" s="34"/>
      <c r="N1" s="34"/>
      <c r="O1" s="34"/>
      <c r="P1" s="34"/>
    </row>
    <row r="2" spans="1:16" x14ac:dyDescent="0.2">
      <c r="A2" s="112" t="s">
        <v>102</v>
      </c>
      <c r="B2" s="112"/>
      <c r="C2" s="39"/>
      <c r="D2" s="39"/>
      <c r="E2" s="39"/>
      <c r="F2" s="39"/>
      <c r="G2" s="39"/>
      <c r="H2" s="39"/>
      <c r="I2" s="39"/>
      <c r="J2" s="35"/>
      <c r="K2" s="34"/>
      <c r="L2" s="34"/>
      <c r="M2" s="34"/>
      <c r="N2" s="34"/>
      <c r="O2" s="34"/>
      <c r="P2" s="34"/>
    </row>
    <row r="3" spans="1:16" x14ac:dyDescent="0.2">
      <c r="A3" s="112" t="s">
        <v>103</v>
      </c>
      <c r="B3" s="112"/>
      <c r="C3" s="39"/>
      <c r="D3" s="39"/>
      <c r="E3" s="39"/>
      <c r="F3" s="39"/>
      <c r="G3" s="39"/>
      <c r="H3" s="39"/>
      <c r="I3" s="39"/>
      <c r="J3" s="35"/>
      <c r="K3" s="34"/>
      <c r="L3" s="34"/>
      <c r="M3" s="34"/>
      <c r="N3" s="34"/>
      <c r="O3" s="34"/>
      <c r="P3" s="34"/>
    </row>
    <row r="4" spans="1:16" x14ac:dyDescent="0.2">
      <c r="A4" s="141" t="s">
        <v>104</v>
      </c>
      <c r="B4" s="69"/>
      <c r="C4" s="123"/>
      <c r="D4" s="123"/>
      <c r="E4" s="123"/>
      <c r="F4" s="123"/>
      <c r="G4" s="123"/>
      <c r="H4" s="123"/>
      <c r="I4" s="34"/>
      <c r="J4" s="34"/>
      <c r="K4" s="34"/>
      <c r="L4" s="34"/>
      <c r="M4" s="34"/>
      <c r="N4" s="34"/>
      <c r="O4" s="34"/>
      <c r="P4" s="34"/>
    </row>
    <row r="5" spans="1:16" ht="38.25" x14ac:dyDescent="0.2">
      <c r="A5" s="18" t="s">
        <v>105</v>
      </c>
      <c r="B5" s="41" t="s">
        <v>106</v>
      </c>
      <c r="C5" s="95" t="s">
        <v>38</v>
      </c>
      <c r="D5" s="95" t="s">
        <v>39</v>
      </c>
      <c r="E5" s="95" t="s">
        <v>40</v>
      </c>
      <c r="F5" s="95" t="s">
        <v>41</v>
      </c>
      <c r="G5" s="95" t="s">
        <v>42</v>
      </c>
      <c r="H5" s="95" t="s">
        <v>43</v>
      </c>
      <c r="I5" s="95" t="s">
        <v>44</v>
      </c>
      <c r="J5" s="95" t="s">
        <v>45</v>
      </c>
      <c r="K5" s="95" t="s">
        <v>46</v>
      </c>
      <c r="L5" s="95" t="s">
        <v>47</v>
      </c>
      <c r="M5" s="95" t="s">
        <v>48</v>
      </c>
      <c r="N5" s="96" t="s">
        <v>95</v>
      </c>
      <c r="O5" s="96" t="s">
        <v>96</v>
      </c>
      <c r="P5" s="96" t="s">
        <v>97</v>
      </c>
    </row>
    <row r="6" spans="1:16" x14ac:dyDescent="0.2">
      <c r="A6" s="113" t="s">
        <v>107</v>
      </c>
      <c r="B6" s="113" t="s">
        <v>108</v>
      </c>
      <c r="C6" s="124">
        <v>1335.4281513419992</v>
      </c>
      <c r="D6" s="124">
        <v>1225.393955111</v>
      </c>
      <c r="E6" s="124">
        <v>1114.5006048720006</v>
      </c>
      <c r="F6" s="124">
        <v>1067.70268584</v>
      </c>
      <c r="G6" s="124">
        <v>987.77036904499971</v>
      </c>
      <c r="H6" s="124">
        <v>824.72118086800026</v>
      </c>
      <c r="I6" s="124">
        <v>823.74607935799963</v>
      </c>
      <c r="J6" s="124">
        <v>622.84061212199981</v>
      </c>
      <c r="K6" s="124">
        <v>524.79496338900037</v>
      </c>
      <c r="L6" s="124">
        <v>487.7826220259999</v>
      </c>
      <c r="M6" s="124">
        <v>468.81397980799966</v>
      </c>
      <c r="N6" s="65">
        <f t="shared" ref="N6:N12" si="0">SUM(M6/C6)-1</f>
        <v>-0.64894106857274281</v>
      </c>
      <c r="O6" s="65">
        <f t="shared" ref="O6:O12" si="1">SUM(M6/H6)-1</f>
        <v>-0.43154851520293969</v>
      </c>
      <c r="P6" s="65">
        <f t="shared" ref="P6:P12" si="2">SUM(M6/L6)-1</f>
        <v>-3.8887490782706036E-2</v>
      </c>
    </row>
    <row r="7" spans="1:16" x14ac:dyDescent="0.2">
      <c r="A7" s="113" t="s">
        <v>107</v>
      </c>
      <c r="B7" s="113" t="s">
        <v>109</v>
      </c>
      <c r="C7" s="124">
        <v>2385.9488075840009</v>
      </c>
      <c r="D7" s="124">
        <v>2337.8676530420025</v>
      </c>
      <c r="E7" s="124">
        <v>2357.8498778639982</v>
      </c>
      <c r="F7" s="124">
        <v>2368.178331807997</v>
      </c>
      <c r="G7" s="124">
        <v>2248.3011231930031</v>
      </c>
      <c r="H7" s="124">
        <v>1905.2855260129963</v>
      </c>
      <c r="I7" s="124">
        <v>1626.4424785919989</v>
      </c>
      <c r="J7" s="124">
        <v>1509.6589840880019</v>
      </c>
      <c r="K7" s="124">
        <v>1265.4849080010006</v>
      </c>
      <c r="L7" s="124">
        <v>1167.4625933419993</v>
      </c>
      <c r="M7" s="124">
        <v>1099.6337727590007</v>
      </c>
      <c r="N7" s="64">
        <f t="shared" si="0"/>
        <v>-0.53912096971079437</v>
      </c>
      <c r="O7" s="64">
        <f t="shared" si="1"/>
        <v>-0.42285092824900827</v>
      </c>
      <c r="P7" s="64">
        <f t="shared" si="2"/>
        <v>-5.8099352364541779E-2</v>
      </c>
    </row>
    <row r="8" spans="1:16" x14ac:dyDescent="0.2">
      <c r="A8" s="114" t="s">
        <v>107</v>
      </c>
      <c r="B8" s="114" t="s">
        <v>110</v>
      </c>
      <c r="C8" s="125">
        <v>253.63838981899983</v>
      </c>
      <c r="D8" s="125">
        <v>181.74482319999998</v>
      </c>
      <c r="E8" s="125">
        <v>167.88650110499992</v>
      </c>
      <c r="F8" s="125">
        <v>173.83782864000005</v>
      </c>
      <c r="G8" s="125">
        <v>148.90016045999997</v>
      </c>
      <c r="H8" s="125">
        <v>136.90125155699999</v>
      </c>
      <c r="I8" s="125">
        <v>122.96687991600001</v>
      </c>
      <c r="J8" s="125">
        <v>120.92586609999995</v>
      </c>
      <c r="K8" s="125">
        <v>89.909983925999981</v>
      </c>
      <c r="L8" s="125">
        <v>92.93357895299998</v>
      </c>
      <c r="M8" s="125">
        <v>90.953494952000014</v>
      </c>
      <c r="N8" s="68">
        <f t="shared" si="0"/>
        <v>-0.64140485587806406</v>
      </c>
      <c r="O8" s="68">
        <f t="shared" si="1"/>
        <v>-0.33562700181648264</v>
      </c>
      <c r="P8" s="68">
        <f t="shared" si="2"/>
        <v>-2.1306442981189444E-2</v>
      </c>
    </row>
    <row r="9" spans="1:16" x14ac:dyDescent="0.2">
      <c r="A9" s="140" t="s">
        <v>107</v>
      </c>
      <c r="B9" s="114" t="s">
        <v>111</v>
      </c>
      <c r="C9" s="126">
        <f t="shared" ref="C9:L9" si="3">SUM(C6:C8)</f>
        <v>3975.0153487449998</v>
      </c>
      <c r="D9" s="126">
        <f t="shared" si="3"/>
        <v>3745.0064313530024</v>
      </c>
      <c r="E9" s="126">
        <f t="shared" si="3"/>
        <v>3640.2369838409986</v>
      </c>
      <c r="F9" s="126">
        <f t="shared" si="3"/>
        <v>3609.7188462879972</v>
      </c>
      <c r="G9" s="126">
        <f t="shared" si="3"/>
        <v>3384.9716526980028</v>
      </c>
      <c r="H9" s="126">
        <f t="shared" si="3"/>
        <v>2866.9079584379965</v>
      </c>
      <c r="I9" s="126">
        <f t="shared" si="3"/>
        <v>2573.1554378659985</v>
      </c>
      <c r="J9" s="126">
        <f t="shared" si="3"/>
        <v>2253.4254623100019</v>
      </c>
      <c r="K9" s="126">
        <f t="shared" si="3"/>
        <v>1880.1898553160011</v>
      </c>
      <c r="L9" s="126">
        <f t="shared" si="3"/>
        <v>1748.1787943209993</v>
      </c>
      <c r="M9" s="126">
        <f t="shared" ref="M9" si="4">SUM(M6:M8)</f>
        <v>1659.4012475190004</v>
      </c>
      <c r="N9" s="66">
        <f t="shared" si="0"/>
        <v>-0.58254217859991153</v>
      </c>
      <c r="O9" s="66">
        <f t="shared" si="1"/>
        <v>-0.42118781922001181</v>
      </c>
      <c r="P9" s="66">
        <f t="shared" si="2"/>
        <v>-5.0782875922299686E-2</v>
      </c>
    </row>
    <row r="10" spans="1:16" x14ac:dyDescent="0.2">
      <c r="A10" s="113" t="s">
        <v>107</v>
      </c>
      <c r="B10" s="113" t="s">
        <v>112</v>
      </c>
      <c r="C10" s="124">
        <v>18739.017876627135</v>
      </c>
      <c r="D10" s="124">
        <v>16498.068812730828</v>
      </c>
      <c r="E10" s="124">
        <v>14533.539339584044</v>
      </c>
      <c r="F10" s="124">
        <v>12245.242973584134</v>
      </c>
      <c r="G10" s="124">
        <v>10817.706899749928</v>
      </c>
      <c r="H10" s="124">
        <v>8683.7944782189425</v>
      </c>
      <c r="I10" s="124">
        <v>7767.2960706500944</v>
      </c>
      <c r="J10" s="124">
        <v>6136.9872647310349</v>
      </c>
      <c r="K10" s="124">
        <v>5422.4195392079446</v>
      </c>
      <c r="L10" s="124">
        <v>5648.6004501040588</v>
      </c>
      <c r="M10" s="124">
        <v>5506.308520352999</v>
      </c>
      <c r="N10" s="65">
        <f t="shared" si="0"/>
        <v>-0.70615810515763866</v>
      </c>
      <c r="O10" s="65">
        <f t="shared" si="1"/>
        <v>-0.36590985263825015</v>
      </c>
      <c r="P10" s="65">
        <f t="shared" si="2"/>
        <v>-2.5190652270057123E-2</v>
      </c>
    </row>
    <row r="11" spans="1:16" x14ac:dyDescent="0.2">
      <c r="A11" s="114" t="s">
        <v>107</v>
      </c>
      <c r="B11" s="114" t="s">
        <v>100</v>
      </c>
      <c r="C11" s="125">
        <v>899.55355927299831</v>
      </c>
      <c r="D11" s="125">
        <v>999.55665622899733</v>
      </c>
      <c r="E11" s="125">
        <v>1039.3504827520023</v>
      </c>
      <c r="F11" s="125">
        <v>1137.4215320959991</v>
      </c>
      <c r="G11" s="125">
        <v>1216.6471742300016</v>
      </c>
      <c r="H11" s="125">
        <v>1170.1470145209987</v>
      </c>
      <c r="I11" s="125">
        <v>1160.4875161739974</v>
      </c>
      <c r="J11" s="125">
        <v>942.13263339399884</v>
      </c>
      <c r="K11" s="125">
        <v>995.68976603700298</v>
      </c>
      <c r="L11" s="125">
        <v>1147.7718758329956</v>
      </c>
      <c r="M11" s="125">
        <v>1112.4188283700014</v>
      </c>
      <c r="N11" s="68">
        <f t="shared" si="0"/>
        <v>0.23663434700768304</v>
      </c>
      <c r="O11" s="68">
        <f t="shared" si="1"/>
        <v>-4.9334131040473128E-2</v>
      </c>
      <c r="P11" s="68">
        <f t="shared" si="2"/>
        <v>-3.0801458205566123E-2</v>
      </c>
    </row>
    <row r="12" spans="1:16" x14ac:dyDescent="0.2">
      <c r="A12" s="182" t="s">
        <v>107</v>
      </c>
      <c r="B12" s="182" t="s">
        <v>322</v>
      </c>
      <c r="C12" s="183">
        <f t="shared" ref="C12:M12" si="5">SUM(C9:C11)</f>
        <v>23613.586784645133</v>
      </c>
      <c r="D12" s="183">
        <f t="shared" si="5"/>
        <v>21242.631900312826</v>
      </c>
      <c r="E12" s="183">
        <f t="shared" si="5"/>
        <v>19213.126806177042</v>
      </c>
      <c r="F12" s="183">
        <f t="shared" si="5"/>
        <v>16992.383351968128</v>
      </c>
      <c r="G12" s="183">
        <f t="shared" si="5"/>
        <v>15419.325726677933</v>
      </c>
      <c r="H12" s="183">
        <f t="shared" si="5"/>
        <v>12720.849451177937</v>
      </c>
      <c r="I12" s="183">
        <f t="shared" si="5"/>
        <v>11500.939024690091</v>
      </c>
      <c r="J12" s="183">
        <f t="shared" si="5"/>
        <v>9332.5453604350369</v>
      </c>
      <c r="K12" s="183">
        <f t="shared" si="5"/>
        <v>8298.2991605609477</v>
      </c>
      <c r="L12" s="183">
        <f t="shared" si="5"/>
        <v>8544.5511202580528</v>
      </c>
      <c r="M12" s="183">
        <f t="shared" si="5"/>
        <v>8278.1285962420006</v>
      </c>
      <c r="N12" s="184">
        <f t="shared" si="0"/>
        <v>-0.64943366411303094</v>
      </c>
      <c r="O12" s="184">
        <f t="shared" si="1"/>
        <v>-0.34924718447356085</v>
      </c>
      <c r="P12" s="184">
        <f t="shared" si="2"/>
        <v>-3.1180400265193309E-2</v>
      </c>
    </row>
    <row r="13" spans="1:16" x14ac:dyDescent="0.2">
      <c r="A13" s="113" t="s">
        <v>101</v>
      </c>
      <c r="B13" s="113" t="s">
        <v>345</v>
      </c>
      <c r="C13" s="48">
        <f t="shared" ref="C13" si="6">C6/SUM(C$9:C$10)</f>
        <v>5.8793087871787254E-2</v>
      </c>
      <c r="D13" s="48">
        <f t="shared" ref="D13:M17" si="7">D6/SUM(D$9:D$10)</f>
        <v>6.0533982131451558E-2</v>
      </c>
      <c r="E13" s="48">
        <f t="shared" si="7"/>
        <v>6.1324657299510615E-2</v>
      </c>
      <c r="F13" s="48">
        <f t="shared" si="7"/>
        <v>6.734186420441414E-2</v>
      </c>
      <c r="G13" s="48">
        <f t="shared" si="7"/>
        <v>6.954817469094593E-2</v>
      </c>
      <c r="H13" s="48">
        <f t="shared" si="7"/>
        <v>7.1400088902878453E-2</v>
      </c>
      <c r="I13" s="48">
        <f t="shared" si="7"/>
        <v>7.9662486563530283E-2</v>
      </c>
      <c r="J13" s="48">
        <f t="shared" si="7"/>
        <v>7.4232416495398162E-2</v>
      </c>
      <c r="K13" s="48">
        <f t="shared" si="7"/>
        <v>7.186403311979575E-2</v>
      </c>
      <c r="L13" s="48">
        <f t="shared" si="7"/>
        <v>6.5945272382387371E-2</v>
      </c>
      <c r="M13" s="48">
        <f t="shared" si="7"/>
        <v>6.5424639707006071E-2</v>
      </c>
      <c r="N13" s="70" t="s">
        <v>91</v>
      </c>
      <c r="O13" s="70" t="s">
        <v>91</v>
      </c>
      <c r="P13" s="70" t="s">
        <v>91</v>
      </c>
    </row>
    <row r="14" spans="1:16" x14ac:dyDescent="0.2">
      <c r="A14" s="113" t="s">
        <v>101</v>
      </c>
      <c r="B14" s="113" t="s">
        <v>109</v>
      </c>
      <c r="C14" s="48">
        <f t="shared" ref="C14:C17" si="8">C7/SUM(C$9:C$10)</f>
        <v>0.1050429390461064</v>
      </c>
      <c r="D14" s="48">
        <f t="shared" si="7"/>
        <v>0.1154897477212737</v>
      </c>
      <c r="E14" s="48">
        <f t="shared" si="7"/>
        <v>0.129739127185408</v>
      </c>
      <c r="F14" s="48">
        <f t="shared" si="7"/>
        <v>0.14936512359429296</v>
      </c>
      <c r="G14" s="48">
        <f t="shared" si="7"/>
        <v>0.15830120458548946</v>
      </c>
      <c r="H14" s="48">
        <f t="shared" si="7"/>
        <v>0.16494975404841555</v>
      </c>
      <c r="I14" s="48">
        <f t="shared" si="7"/>
        <v>0.15728930958696616</v>
      </c>
      <c r="J14" s="48">
        <f t="shared" si="7"/>
        <v>0.17992666549317632</v>
      </c>
      <c r="K14" s="48">
        <f t="shared" si="7"/>
        <v>0.17329215348009136</v>
      </c>
      <c r="L14" s="48">
        <f t="shared" si="7"/>
        <v>0.1578339105120535</v>
      </c>
      <c r="M14" s="48">
        <f t="shared" si="7"/>
        <v>0.15345776041464751</v>
      </c>
      <c r="N14" s="70" t="s">
        <v>91</v>
      </c>
      <c r="O14" s="70" t="s">
        <v>91</v>
      </c>
      <c r="P14" s="70" t="s">
        <v>91</v>
      </c>
    </row>
    <row r="15" spans="1:16" x14ac:dyDescent="0.2">
      <c r="A15" s="113" t="s">
        <v>113</v>
      </c>
      <c r="B15" s="114" t="s">
        <v>110</v>
      </c>
      <c r="C15" s="127">
        <f t="shared" si="8"/>
        <v>1.116659411837434E-2</v>
      </c>
      <c r="D15" s="127">
        <f t="shared" si="7"/>
        <v>8.97812318576033E-3</v>
      </c>
      <c r="E15" s="127">
        <f t="shared" si="7"/>
        <v>9.2378434793765479E-3</v>
      </c>
      <c r="F15" s="127">
        <f t="shared" si="7"/>
        <v>1.096425400546326E-2</v>
      </c>
      <c r="G15" s="127">
        <f t="shared" si="7"/>
        <v>1.0483949200859438E-2</v>
      </c>
      <c r="H15" s="127">
        <f t="shared" si="7"/>
        <v>1.1852201397079936E-2</v>
      </c>
      <c r="I15" s="127">
        <f t="shared" si="7"/>
        <v>1.1891828883364338E-2</v>
      </c>
      <c r="J15" s="127">
        <f t="shared" si="7"/>
        <v>1.4412385902099201E-2</v>
      </c>
      <c r="K15" s="127">
        <f t="shared" si="7"/>
        <v>1.2312035201201006E-2</v>
      </c>
      <c r="L15" s="127">
        <f t="shared" si="7"/>
        <v>1.2564060097243524E-2</v>
      </c>
      <c r="M15" s="127">
        <f t="shared" si="7"/>
        <v>1.2692880105163744E-2</v>
      </c>
      <c r="N15" s="70" t="s">
        <v>91</v>
      </c>
      <c r="O15" s="70" t="s">
        <v>91</v>
      </c>
      <c r="P15" s="70" t="s">
        <v>91</v>
      </c>
    </row>
    <row r="16" spans="1:16" x14ac:dyDescent="0.2">
      <c r="A16" s="140" t="s">
        <v>113</v>
      </c>
      <c r="B16" s="114" t="s">
        <v>111</v>
      </c>
      <c r="C16" s="128">
        <f t="shared" si="8"/>
        <v>0.17500262103626799</v>
      </c>
      <c r="D16" s="128">
        <f t="shared" si="7"/>
        <v>0.1850018530384856</v>
      </c>
      <c r="E16" s="128">
        <f t="shared" si="7"/>
        <v>0.20030162796429515</v>
      </c>
      <c r="F16" s="128">
        <f t="shared" si="7"/>
        <v>0.22767124180417037</v>
      </c>
      <c r="G16" s="128">
        <f t="shared" si="7"/>
        <v>0.23833332847729483</v>
      </c>
      <c r="H16" s="128">
        <f t="shared" si="7"/>
        <v>0.24820204434837395</v>
      </c>
      <c r="I16" s="128">
        <f t="shared" si="7"/>
        <v>0.24884362503386076</v>
      </c>
      <c r="J16" s="128">
        <f t="shared" si="7"/>
        <v>0.26857146789067371</v>
      </c>
      <c r="K16" s="128">
        <f t="shared" si="7"/>
        <v>0.25746822180108814</v>
      </c>
      <c r="L16" s="128">
        <f t="shared" si="7"/>
        <v>0.23634324299168441</v>
      </c>
      <c r="M16" s="128">
        <f t="shared" si="7"/>
        <v>0.23157528022681734</v>
      </c>
      <c r="N16" s="70" t="s">
        <v>91</v>
      </c>
      <c r="O16" s="70" t="s">
        <v>91</v>
      </c>
      <c r="P16" s="70" t="s">
        <v>91</v>
      </c>
    </row>
    <row r="17" spans="1:16" x14ac:dyDescent="0.2">
      <c r="A17" s="115" t="s">
        <v>113</v>
      </c>
      <c r="B17" s="115" t="s">
        <v>112</v>
      </c>
      <c r="C17" s="58">
        <f t="shared" si="8"/>
        <v>0.82499737896373193</v>
      </c>
      <c r="D17" s="58">
        <f t="shared" si="7"/>
        <v>0.8149981469615144</v>
      </c>
      <c r="E17" s="58">
        <f t="shared" si="7"/>
        <v>0.79969837203570493</v>
      </c>
      <c r="F17" s="58">
        <f t="shared" si="7"/>
        <v>0.77232875819582969</v>
      </c>
      <c r="G17" s="58">
        <f t="shared" si="7"/>
        <v>0.76166667152270517</v>
      </c>
      <c r="H17" s="58">
        <f t="shared" si="7"/>
        <v>0.7517979556516261</v>
      </c>
      <c r="I17" s="58">
        <f t="shared" si="7"/>
        <v>0.7511563749661393</v>
      </c>
      <c r="J17" s="58">
        <f t="shared" si="7"/>
        <v>0.73142853210932623</v>
      </c>
      <c r="K17" s="58">
        <f t="shared" si="7"/>
        <v>0.74253177819891192</v>
      </c>
      <c r="L17" s="58">
        <f t="shared" si="7"/>
        <v>0.76365675700831559</v>
      </c>
      <c r="M17" s="58">
        <f t="shared" si="7"/>
        <v>0.76842471977318272</v>
      </c>
      <c r="N17" s="67" t="s">
        <v>91</v>
      </c>
      <c r="O17" s="67" t="s">
        <v>91</v>
      </c>
      <c r="P17" s="67" t="s">
        <v>91</v>
      </c>
    </row>
  </sheetData>
  <pageMargins left="0.7" right="0.7" top="0.75" bottom="0.75" header="0.3" footer="0.3"/>
  <ignoredErrors>
    <ignoredError sqref="N13:P17" calculatedColumn="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652EE86BFED84BB10C7705E9092399" ma:contentTypeVersion="24" ma:contentTypeDescription="Create a new document." ma:contentTypeScope="" ma:versionID="0c24870e937f82b8dbe3e4355d00c89b">
  <xsd:schema xmlns:xsd="http://www.w3.org/2001/XMLSchema" xmlns:xs="http://www.w3.org/2001/XMLSchema" xmlns:p="http://schemas.microsoft.com/office/2006/metadata/properties" xmlns:ns1="http://schemas.microsoft.com/sharepoint/v3" xmlns:ns2="dfa5b71b-593b-4447-9578-fe176d6be02d" xmlns:ns3="0f13c265-9706-4cf4-a569-ee2f853908ca" targetNamespace="http://schemas.microsoft.com/office/2006/metadata/properties" ma:root="true" ma:fieldsID="3c1dbb3d8a66e37079dac6f84ac26e9c" ns1:_="" ns2:_="" ns3:_="">
    <xsd:import namespace="http://schemas.microsoft.com/sharepoint/v3"/>
    <xsd:import namespace="dfa5b71b-593b-4447-9578-fe176d6be02d"/>
    <xsd:import namespace="0f13c265-9706-4cf4-a569-ee2f853908ca"/>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3:SharedWithUsers" minOccurs="0"/>
                <xsd:element ref="ns3:SharedWithDetails"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7" nillable="true" ma:displayName="Unified Compliance Policy Properties" ma:hidden="true" ma:internalName="_ip_UnifiedCompliancePolicyProperties">
      <xsd:simpleType>
        <xsd:restriction base="dms:Note"/>
      </xsd:simpleType>
    </xsd:element>
    <xsd:element name="_ip_UnifiedCompliancePolicyUIAction" ma:index="2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a5b71b-593b-4447-9578-fe176d6be02d" elementFormDefault="qualified">
    <xsd:import namespace="http://schemas.microsoft.com/office/2006/documentManagement/types"/>
    <xsd:import namespace="http://schemas.microsoft.com/office/infopath/2007/PartnerControls"/>
    <xsd:element name="TypeofContent_x0028_Local_x0029_" ma:index="1" nillable="true" ma:displayName="Type of Content(Local)" ma:format="Dropdown"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2" nillable="true" ma:displayName="Data Requests" ma:format="Dropdown" ma:internalName="DataRequests" ma:readOnly="false">
      <xsd:complexType>
        <xsd:complexContent>
          <xsd:extension base="dms:MultiChoice">
            <xsd:sequence>
              <xsd:element name="Value" maxOccurs="unbounded" minOccurs="0" nillable="true">
                <xsd:simpleType>
                  <xsd:restriction base="dms:Choice">
                    <xsd:enumeration value="Internal "/>
                    <xsd:enumeration value="External"/>
                  </xsd:restriction>
                </xsd:simpleType>
              </xsd:element>
            </xsd:sequence>
          </xsd:extension>
        </xsd:complexContent>
      </xsd:complexType>
    </xsd:element>
    <xsd:element name="RequestSource" ma:index="3" nillable="true" ma:displayName="Request Source" ma:format="Dropdown" ma:internalName="RequestSource" ma:readOnly="false">
      <xsd:simpleType>
        <xsd:restriction base="dms:Choice">
          <xsd:enumeration value="Internal "/>
          <xsd:enumeration value="External"/>
        </xsd:restriction>
      </xsd:simpleType>
    </xsd:element>
    <xsd:element name="EditItem" ma:index="11"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12" nillable="true" ma:displayName="Preview" ma:format="Thumbnail" ma:internalName="Preview">
      <xsd:simpleType>
        <xsd:restriction base="dms:Unknow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5d181a0-e905-40cb-a64d-73a8bb491456"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IndexID" ma:index="23" nillable="true" ma:displayName="IndexID" ma:internalName="IndexID">
      <xsd:simpleType>
        <xsd:restriction base="dms:Number"/>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13c265-9706-4cf4-a569-ee2f853908ca"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9889836-f4aa-493a-9143-0e6d6787cf03}" ma:internalName="TaxCatchAll" ma:showField="CatchAllData" ma:web="0f13c265-9706-4cf4-a569-ee2f853908ca">
      <xsd:complexType>
        <xsd:complexContent>
          <xsd:extension base="dms:MultiChoiceLookup">
            <xsd:sequence>
              <xsd:element name="Value" type="dms:Lookup" maxOccurs="unbounded" minOccurs="0"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ypeofContent_x0028_Local_x0029_ xmlns="dfa5b71b-593b-4447-9578-fe176d6be02d" xsi:nil="true"/>
    <_ip_UnifiedCompliancePolicyUIAction xmlns="http://schemas.microsoft.com/sharepoint/v3" xsi:nil="true"/>
    <TaxCatchAll xmlns="0f13c265-9706-4cf4-a569-ee2f853908ca" xsi:nil="true"/>
    <DataRequests xmlns="dfa5b71b-593b-4447-9578-fe176d6be02d" xsi:nil="true"/>
    <IndexID xmlns="dfa5b71b-593b-4447-9578-fe176d6be02d" xsi:nil="true"/>
    <EditItem xmlns="dfa5b71b-593b-4447-9578-fe176d6be02d">
      <Url xsi:nil="true"/>
      <Description xsi:nil="true"/>
    </EditItem>
    <_ip_UnifiedCompliancePolicyProperties xmlns="http://schemas.microsoft.com/sharepoint/v3" xsi:nil="true"/>
    <Preview xmlns="dfa5b71b-593b-4447-9578-fe176d6be02d" xsi:nil="true"/>
    <lcf76f155ced4ddcb4097134ff3c332f xmlns="dfa5b71b-593b-4447-9578-fe176d6be02d">
      <Terms xmlns="http://schemas.microsoft.com/office/infopath/2007/PartnerControls"/>
    </lcf76f155ced4ddcb4097134ff3c332f>
    <RequestSource xmlns="dfa5b71b-593b-4447-9578-fe176d6be02d" xsi:nil="true"/>
  </documentManagement>
</p:properties>
</file>

<file path=customXml/itemProps1.xml><?xml version="1.0" encoding="utf-8"?>
<ds:datastoreItem xmlns:ds="http://schemas.openxmlformats.org/officeDocument/2006/customXml" ds:itemID="{8F3BF6A7-6BEA-49CC-9DC7-E7154E0639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fa5b71b-593b-4447-9578-fe176d6be02d"/>
    <ds:schemaRef ds:uri="0f13c265-9706-4cf4-a569-ee2f853908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45C160-297F-4E0F-A0CA-4CC9357E148B}">
  <ds:schemaRefs>
    <ds:schemaRef ds:uri="http://schemas.microsoft.com/sharepoint/v3/contenttype/forms"/>
  </ds:schemaRefs>
</ds:datastoreItem>
</file>

<file path=customXml/itemProps3.xml><?xml version="1.0" encoding="utf-8"?>
<ds:datastoreItem xmlns:ds="http://schemas.openxmlformats.org/officeDocument/2006/customXml" ds:itemID="{AB780D5A-1AE7-42A9-B579-E3A696A86776}">
  <ds:schemaRefs>
    <ds:schemaRef ds:uri="0f13c265-9706-4cf4-a569-ee2f853908ca"/>
    <ds:schemaRef ds:uri="http://purl.org/dc/terms/"/>
    <ds:schemaRef ds:uri="http://schemas.microsoft.com/office/2006/documentManagement/types"/>
    <ds:schemaRef ds:uri="dfa5b71b-593b-4447-9578-fe176d6be02d"/>
    <ds:schemaRef ds:uri="http://purl.org/dc/elements/1.1/"/>
    <ds:schemaRef ds:uri="http://schemas.microsoft.com/office/infopath/2007/PartnerControls"/>
    <ds:schemaRef ds:uri="http://schemas.openxmlformats.org/package/2006/metadata/core-properties"/>
    <ds:schemaRef ds:uri="http://schemas.microsoft.com/sharepoint/v3"/>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Cover</vt:lpstr>
      <vt:lpstr>Notes</vt:lpstr>
      <vt:lpstr>2.1</vt:lpstr>
      <vt:lpstr>2.2</vt:lpstr>
      <vt:lpstr>2.3</vt:lpstr>
      <vt:lpstr>2.4</vt:lpstr>
      <vt:lpstr>2.5</vt:lpstr>
      <vt:lpstr>2.6</vt:lpstr>
      <vt:lpstr>2.7</vt:lpstr>
      <vt:lpstr>2.8</vt:lpstr>
      <vt:lpstr>2.9</vt:lpstr>
      <vt:lpstr>'2.9'!Print_Area</vt:lpstr>
      <vt:lpstr>'2.9'!Print_Titles</vt:lpstr>
    </vt:vector>
  </TitlesOfParts>
  <Manager/>
  <Company>Youth Justice Board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CH2 - First time entrants</dc:title>
  <dc:subject>Youth Justice stats</dc:subject>
  <dc:creator>YJB</dc:creator>
  <cp:keywords>youth justice stats, first time entrants, yjb</cp:keywords>
  <dc:description/>
  <cp:lastModifiedBy>Strevens, Chris (YJB)</cp:lastModifiedBy>
  <cp:revision/>
  <dcterms:created xsi:type="dcterms:W3CDTF">2011-07-26T08:58:12Z</dcterms:created>
  <dcterms:modified xsi:type="dcterms:W3CDTF">2025-01-29T10:26:30Z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0x010100DA652EE86BFED84BB10C7705E9092399</vt:lpwstr>
  </property>
  <property fmtid="{D5CDD505-2E9C-101B-9397-08002B2CF9AE}" pid="3" name="MediaServiceImageTags">
    <vt:lpwstr/>
  </property>
</Properties>
</file>