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28E8361C-3199-4E6C-99FA-48B1A58D51FA}" xr6:coauthVersionLast="47" xr6:coauthVersionMax="47" xr10:uidLastSave="{00000000-0000-0000-0000-000000000000}"/>
  <workbookProtection workbookAlgorithmName="SHA-512" workbookHashValue="rQR+tF7lKrxj9jQrXs/JU0yI6v65xac3+PZX2sAk1Twp5ut3MbvvPODff2RPYiNNdnSbA5ZRn4uickHZoVEtMw==" workbookSaltValue="B2vcE/4DdxnF6pOW1TlQ1g==" workbookSpinCount="100000" lockStructure="1"/>
  <bookViews>
    <workbookView xWindow="28680" yWindow="2475" windowWidth="23280" windowHeight="15000" xr2:uid="{00000000-000D-0000-FFFF-FFFF00000000}"/>
  </bookViews>
  <sheets>
    <sheet name="Cover_sheet" sheetId="2" r:id="rId1"/>
    <sheet name="config" sheetId="5" state="hidden" r:id="rId2"/>
    <sheet name="Contents" sheetId="3" r:id="rId3"/>
    <sheet name="Data" sheetId="4" r:id="rId4"/>
    <sheet name="FIRE0204" sheetId="1" r:id="rId5"/>
    <sheet name="QA" sheetId="6" state="hidden" r:id="rId6"/>
  </sheets>
  <externalReferences>
    <externalReference r:id="rId7"/>
    <externalReference r:id="rId8"/>
  </externalReferences>
  <definedNames>
    <definedName name="bb">'[1]Succ apps, retire &amp; resig 0203'!$A$5:$S$58</definedName>
    <definedName name="_xlnm.Print_Area" localSheetId="2">Contents!$A$1:$E$7</definedName>
    <definedName name="_xlnm.Print_Area" localSheetId="4">FIRE0204!$A$1:$G$43</definedName>
    <definedName name="qrychiefrepspecservrtaother" localSheetId="1">#REF!</definedName>
    <definedName name="qrychiefrepspecservrtaother">#REF!</definedName>
    <definedName name="qrychiefrepsuccretireresig" localSheetId="1">#REF!</definedName>
    <definedName name="qrychiefrepsuccretireresig">#REF!</definedName>
    <definedName name="qrychiefrepwteststr" localSheetId="1">#REF!</definedName>
    <definedName name="qrychiefrepwteststr">#REF!</definedName>
    <definedName name="qrychiefrepwtgeneth" localSheetId="1">#REF!</definedName>
    <definedName name="qrychiefrepwtgeneth">#REF!</definedName>
    <definedName name="qryEOwtgrandtotalethgen">'[2]Table 1'!$A$4:$F$4</definedName>
    <definedName name="qryffinjuries9900" localSheetId="1">#REF!</definedName>
    <definedName name="qryffinjuries9900">#REF!</definedName>
    <definedName name="qryPI15" localSheetId="1">#REF!</definedName>
    <definedName name="qryPI15">#REF!</definedName>
    <definedName name="qryPI16" localSheetId="1">#REF!</definedName>
    <definedName name="qryPI16">#REF!</definedName>
    <definedName name="qryPIBV145a" localSheetId="1">#REF!</definedName>
    <definedName name="qryPIBV145a">#REF!</definedName>
    <definedName name="qryPIBV145b" localSheetId="1">#REF!</definedName>
    <definedName name="qryPIBV145b">#REF!</definedName>
    <definedName name="qryPIBV145c" localSheetId="1">#REF!</definedName>
    <definedName name="qryPIBV145c">#REF!</definedName>
    <definedName name="qryPIBV15i" localSheetId="1">#REF!</definedName>
    <definedName name="qryPIBV15i">#REF!</definedName>
    <definedName name="qryPIBV15ii" localSheetId="1">#REF!</definedName>
    <definedName name="qryPIBV15ii">#REF!</definedName>
    <definedName name="qryPIctsickness" localSheetId="1">#REF!</definedName>
    <definedName name="qryPIctsickness">#REF!</definedName>
    <definedName name="qryPIriderfactleave" localSheetId="1">#REF!</definedName>
    <definedName name="qryPIriderfactleave">#REF!</definedName>
    <definedName name="qryPIriderfactsick" localSheetId="1">#REF!</definedName>
    <definedName name="qryPIriderfactsick">#REF!</definedName>
    <definedName name="Query1" localSheetId="1">#REF!</definedName>
    <definedName name="Query1">#REF!</definedName>
  </definedNames>
  <calcPr calcId="191029"/>
  <pivotCaches>
    <pivotCache cacheId="1"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2" l="1"/>
  <c r="A8" i="2"/>
  <c r="D27" i="1"/>
  <c r="C27" i="1"/>
  <c r="B27" i="1"/>
  <c r="B16" i="1"/>
  <c r="B48" i="6" s="1"/>
  <c r="C18" i="1"/>
  <c r="C50" i="6" s="1"/>
  <c r="C59" i="6"/>
  <c r="D59" i="6"/>
  <c r="B59" i="6"/>
  <c r="B24" i="6" a="1"/>
  <c r="B24" i="6" s="1"/>
  <c r="B82" i="6" l="1"/>
  <c r="D82" i="6"/>
  <c r="C82" i="6"/>
  <c r="C73" i="6"/>
  <c r="B71" i="6"/>
  <c r="A10" i="2"/>
  <c r="D6" i="3"/>
  <c r="A38" i="1"/>
  <c r="A2" i="3"/>
  <c r="A5" i="2"/>
  <c r="A3" i="2"/>
  <c r="B14" i="1"/>
  <c r="B46" i="6" s="1"/>
  <c r="B69" i="6" s="1"/>
  <c r="C14" i="1"/>
  <c r="C46" i="6" s="1"/>
  <c r="C69" i="6" s="1"/>
  <c r="D14" i="1"/>
  <c r="D46" i="6" s="1"/>
  <c r="D69" i="6" s="1"/>
  <c r="B15" i="1"/>
  <c r="B47" i="6" s="1"/>
  <c r="B70" i="6" s="1"/>
  <c r="C15" i="1"/>
  <c r="C47" i="6" s="1"/>
  <c r="C70" i="6" s="1"/>
  <c r="D15" i="1"/>
  <c r="D47" i="6" s="1"/>
  <c r="D70" i="6" s="1"/>
  <c r="C16" i="1"/>
  <c r="C48" i="6" s="1"/>
  <c r="C71" i="6" s="1"/>
  <c r="D16" i="1"/>
  <c r="D48" i="6" s="1"/>
  <c r="D71" i="6" s="1"/>
  <c r="B17" i="1"/>
  <c r="B49" i="6" s="1"/>
  <c r="B72" i="6" s="1"/>
  <c r="C17" i="1"/>
  <c r="C49" i="6" s="1"/>
  <c r="C72" i="6" s="1"/>
  <c r="D17" i="1"/>
  <c r="D49" i="6" s="1"/>
  <c r="D72" i="6" s="1"/>
  <c r="B18" i="1"/>
  <c r="B50" i="6" s="1"/>
  <c r="B73" i="6" s="1"/>
  <c r="D18" i="1"/>
  <c r="D50" i="6" s="1"/>
  <c r="D73" i="6" s="1"/>
  <c r="B19" i="1"/>
  <c r="B51" i="6" s="1"/>
  <c r="B74" i="6" s="1"/>
  <c r="C19" i="1"/>
  <c r="C51" i="6" s="1"/>
  <c r="C74" i="6" s="1"/>
  <c r="D19" i="1"/>
  <c r="D51" i="6" s="1"/>
  <c r="D74" i="6" s="1"/>
  <c r="B20" i="1"/>
  <c r="B52" i="6" s="1"/>
  <c r="B75" i="6" s="1"/>
  <c r="C20" i="1"/>
  <c r="C52" i="6" s="1"/>
  <c r="C75" i="6" s="1"/>
  <c r="D20" i="1"/>
  <c r="D52" i="6" s="1"/>
  <c r="D75" i="6" s="1"/>
  <c r="B21" i="1"/>
  <c r="B53" i="6" s="1"/>
  <c r="B76" i="6" s="1"/>
  <c r="C21" i="1"/>
  <c r="C53" i="6" s="1"/>
  <c r="C76" i="6" s="1"/>
  <c r="D21" i="1"/>
  <c r="D53" i="6" s="1"/>
  <c r="D76" i="6" s="1"/>
  <c r="B22" i="1"/>
  <c r="B54" i="6" s="1"/>
  <c r="B77" i="6" s="1"/>
  <c r="C22" i="1"/>
  <c r="C54" i="6" s="1"/>
  <c r="C77" i="6" s="1"/>
  <c r="D22" i="1"/>
  <c r="D54" i="6" s="1"/>
  <c r="D77" i="6" s="1"/>
  <c r="B23" i="1"/>
  <c r="B55" i="6" s="1"/>
  <c r="B78" i="6" s="1"/>
  <c r="C23" i="1"/>
  <c r="C55" i="6" s="1"/>
  <c r="C78" i="6" s="1"/>
  <c r="D23" i="1"/>
  <c r="D55" i="6" s="1"/>
  <c r="D78" i="6" s="1"/>
  <c r="B24" i="1"/>
  <c r="B56" i="6" s="1"/>
  <c r="B79" i="6" s="1"/>
  <c r="C24" i="1"/>
  <c r="C56" i="6" s="1"/>
  <c r="C79" i="6" s="1"/>
  <c r="D24" i="1"/>
  <c r="D56" i="6" s="1"/>
  <c r="D79" i="6" s="1"/>
  <c r="B25" i="1"/>
  <c r="B57" i="6" s="1"/>
  <c r="B80" i="6" s="1"/>
  <c r="C25" i="1"/>
  <c r="C57" i="6" s="1"/>
  <c r="C80" i="6" s="1"/>
  <c r="D25" i="1"/>
  <c r="D57" i="6" s="1"/>
  <c r="D80" i="6" s="1"/>
  <c r="B26" i="1"/>
  <c r="B58" i="6" s="1"/>
  <c r="B81" i="6" s="1"/>
  <c r="C26" i="1"/>
  <c r="C58" i="6" s="1"/>
  <c r="C81" i="6" s="1"/>
  <c r="D26" i="1"/>
  <c r="D58" i="6" s="1"/>
  <c r="D81" i="6" s="1"/>
  <c r="C13" i="1"/>
  <c r="C45" i="6" s="1"/>
  <c r="C68" i="6" s="1"/>
  <c r="D13" i="1"/>
  <c r="D45" i="6" s="1"/>
  <c r="D68" i="6" s="1"/>
  <c r="B13" i="1"/>
  <c r="B45" i="6" s="1"/>
  <c r="B68" i="6" l="1"/>
  <c r="B1"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<sst xmlns="http://schemas.openxmlformats.org/spreadsheetml/2006/main" count="165" uniqueCount="94">
  <si>
    <t>2009/10</t>
  </si>
  <si>
    <t>2010/11</t>
  </si>
  <si>
    <t>2011/12</t>
  </si>
  <si>
    <t>2012/13</t>
  </si>
  <si>
    <t>2013/14</t>
  </si>
  <si>
    <t>2014/15</t>
  </si>
  <si>
    <t>General note:</t>
  </si>
  <si>
    <t>The full set of fire statistics releases, tables and guidance can be found on our landing page, here-</t>
  </si>
  <si>
    <t>Year</t>
  </si>
  <si>
    <t>2001/02</t>
  </si>
  <si>
    <t>2002/03</t>
  </si>
  <si>
    <t>2003/04</t>
  </si>
  <si>
    <t>2004/05</t>
  </si>
  <si>
    <t>2005/06</t>
  </si>
  <si>
    <t>2006/07</t>
  </si>
  <si>
    <t>2007/08</t>
  </si>
  <si>
    <t>2008/09</t>
  </si>
  <si>
    <t>Dwellings</t>
  </si>
  <si>
    <t>Note on 2009/10:</t>
  </si>
  <si>
    <t>https://www.gov.uk/government/collections/fire-statistics</t>
  </si>
  <si>
    <t>FIRE STATISTICS TABLE 0204: Average area of fire damage in dwelling fires, England</t>
  </si>
  <si>
    <t>2015/16</t>
  </si>
  <si>
    <t>2016/17</t>
  </si>
  <si>
    <t>2017/18</t>
  </si>
  <si>
    <t>2018/19</t>
  </si>
  <si>
    <t>2019/20</t>
  </si>
  <si>
    <t xml:space="preserve">Detailed analysis of fires attended by FRSs </t>
  </si>
  <si>
    <t>Contents</t>
  </si>
  <si>
    <t>We’re always looking to improve the accessibility of our documents.</t>
  </si>
  <si>
    <t xml:space="preserve">To access data tables, select the table number or tabs. </t>
  </si>
  <si>
    <t>Cover sheet</t>
  </si>
  <si>
    <t>Sheet</t>
  </si>
  <si>
    <t>Title</t>
  </si>
  <si>
    <t>Period covered</t>
  </si>
  <si>
    <t>Yes</t>
  </si>
  <si>
    <t>Table 0204</t>
  </si>
  <si>
    <t>FIRE0204</t>
  </si>
  <si>
    <t>Average area of fire damage in dwelling fires, England</t>
  </si>
  <si>
    <t xml:space="preserve">Before 1 April 2009 fire incident statistics were based on the FDR1 paper form. </t>
  </si>
  <si>
    <t xml:space="preserve">This approach means the statistics for before this date can be less robust. </t>
  </si>
  <si>
    <t>Since this date the statistics are based on an online collection tool, the Incident Recording System (IRS). As such, there is a discontinuity between 2008/09 and 2009/10.</t>
  </si>
  <si>
    <t>FINANCIAL_YEAR</t>
  </si>
  <si>
    <t>2020/21</t>
  </si>
  <si>
    <t>Detail</t>
  </si>
  <si>
    <t>Shows the average area of fire damage in dwelling fires.</t>
  </si>
  <si>
    <t>If you find any problems, or have any feedback, relating to accessibility</t>
  </si>
  <si>
    <t>end of table</t>
  </si>
  <si>
    <t>AVERAGE_DAMAGE_EXCLUDING_OVER_5K</t>
  </si>
  <si>
    <t>AVERAGE_DAMAGE_EXCLUDING_OVER_10K</t>
  </si>
  <si>
    <t>AVERAGE_DAMAGE</t>
  </si>
  <si>
    <t>2021/22</t>
  </si>
  <si>
    <t>2022/23</t>
  </si>
  <si>
    <t>2023/24</t>
  </si>
  <si>
    <t>The statistics in this table are Accredited Official Statistics.</t>
  </si>
  <si>
    <t xml:space="preserve">Fire data are collected by the Incident Recording System (IRS) which collects information on all incidents attended by fire and rescue services. For a variety of reasons </t>
  </si>
  <si>
    <t xml:space="preserve"> some records take longer than others for fire and rescue services to upload to the IRS and therefore totals are constantly being amended (by relatively small numbers).</t>
  </si>
  <si>
    <t>Accredited Official Statistics?</t>
  </si>
  <si>
    <t>Pubdate</t>
  </si>
  <si>
    <t>Upcoming date</t>
  </si>
  <si>
    <t>Datacut date</t>
  </si>
  <si>
    <t>Responsible statistician</t>
  </si>
  <si>
    <t>year ending month</t>
  </si>
  <si>
    <t>March</t>
  </si>
  <si>
    <t xml:space="preserve">year    </t>
  </si>
  <si>
    <t>previous year ending month</t>
  </si>
  <si>
    <t>previous year ending year</t>
  </si>
  <si>
    <t>financial year</t>
  </si>
  <si>
    <t>Please email us at firestatistics@communities.gov.uk</t>
  </si>
  <si>
    <t>Press enquiries: NewsDesk@communities.gov.uk</t>
  </si>
  <si>
    <t>firestatistics@communities.gov.uk</t>
  </si>
  <si>
    <t>Row Labels</t>
  </si>
  <si>
    <t>(blank)</t>
  </si>
  <si>
    <t>Grand Total</t>
  </si>
  <si>
    <t>2024/25</t>
  </si>
  <si>
    <t>ERRORS</t>
  </si>
  <si>
    <t>Sum of AVERAGE_DAMAGE</t>
  </si>
  <si>
    <t>Sum of AVERAGE_DAMAGE_EXCLUDING_OVER_10K</t>
  </si>
  <si>
    <t>Sum of AVERAGE_DAMAGE_EXCLUDING_OVER_5K</t>
  </si>
  <si>
    <t>Average Damage</t>
  </si>
  <si>
    <t>Average Damage - excluding over 10k</t>
  </si>
  <si>
    <t>Average Damage - excluding over 5k</t>
  </si>
  <si>
    <t>1 May 2025</t>
  </si>
  <si>
    <t>William Bagridge</t>
  </si>
  <si>
    <t>April</t>
  </si>
  <si>
    <t>Source: MHCLG Incident Recording System</t>
  </si>
  <si>
    <t>Contact: firestatistics@communities.gov.uk</t>
  </si>
  <si>
    <t>Autumn 2026</t>
  </si>
  <si>
    <t>14 August 2025</t>
  </si>
  <si>
    <t>Note on Suffolk in 2024/25:</t>
  </si>
  <si>
    <t xml:space="preserve">Suffolk FRS could not submit all incidents before this date, due to technical reasons. Therefore, these statistics do not contain data for all incidents attended from September 2024 to March 2025 from Suffolk. </t>
  </si>
  <si>
    <t>The data will be revised in due course, as incidents are updated to the IRS.</t>
  </si>
  <si>
    <r>
      <t>Average area of fire damage (m</t>
    </r>
    <r>
      <rPr>
        <b/>
        <vertAlign val="superscript"/>
        <sz val="12"/>
        <color rgb="FF000000"/>
        <rFont val="Arial"/>
        <family val="2"/>
      </rPr>
      <t>2</t>
    </r>
    <r>
      <rPr>
        <b/>
        <sz val="12"/>
        <color rgb="FF000000"/>
        <rFont val="Arial"/>
        <family val="2"/>
      </rPr>
      <t>)</t>
    </r>
  </si>
  <si>
    <r>
      <t>Dwellings excluding               10,000+ m</t>
    </r>
    <r>
      <rPr>
        <b/>
        <vertAlign val="superscript"/>
        <sz val="12"/>
        <color rgb="FF000000"/>
        <rFont val="Arial"/>
        <family val="2"/>
      </rPr>
      <t>2</t>
    </r>
  </si>
  <si>
    <r>
      <t>Dwellings excluding           5,000+ m</t>
    </r>
    <r>
      <rPr>
        <b/>
        <vertAlign val="superscript"/>
        <sz val="12"/>
        <color rgb="FF00000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</si>
</sst>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1"/>
      <color theme="10"/>
      <name val="Calibri"/>
      <family val="2"/>
      <scheme val="minor"/>
    </font>
    <font>
      <sz val="10"/>
      <name val="Arial"/>
      <family val="2"/>
    </font>
    <font>
      <sz val="11"/>
      <color theme="1"/>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sz val="8"/>
      <name val="Calibri"/>
      <family val="2"/>
      <scheme val="minor"/>
    </font>
    <font>
      <u/>
      <sz val="12"/>
      <color rgb="FF000000"/>
      <name val="Arial"/>
      <family val="2"/>
    </font>
    <font>
      <b/>
      <vertAlign val="superscript"/>
      <sz val="12"/>
      <color rgb="FF000000"/>
      <name val="Arial"/>
      <family val="2"/>
    </font>
    <font>
      <sz val="12"/>
      <color rgb="FFFFFFFF"/>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FF"/>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bottom style="medium">
        <color rgb="FF000000"/>
      </bottom>
      <diagonal/>
    </border>
    <border>
      <left/>
      <right/>
      <top/>
      <bottom style="medium">
        <color indexed="64"/>
      </bottom>
      <diagonal/>
    </border>
  </borders>
  <cellStyleXfs count="15">
    <xf numFmtId="0" fontId="0" fillId="0" borderId="0"/>
    <xf numFmtId="0" fontId="1" fillId="0" borderId="0" applyNumberFormat="0" applyFill="0" applyBorder="0" applyAlignment="0" applyProtection="0"/>
    <xf numFmtId="0" fontId="2" fillId="0" borderId="0"/>
    <xf numFmtId="9" fontId="2" fillId="0" borderId="0" applyFont="0" applyFill="0" applyBorder="0" applyAlignment="0" applyProtection="0"/>
    <xf numFmtId="9" fontId="3" fillId="0" borderId="0" applyFont="0" applyFill="0" applyBorder="0" applyAlignment="0" applyProtection="0"/>
    <xf numFmtId="0" fontId="4" fillId="0" borderId="0" applyNumberFormat="0" applyBorder="0" applyProtection="0"/>
    <xf numFmtId="0" fontId="5" fillId="0" borderId="0" applyNumberFormat="0" applyBorder="0" applyProtection="0"/>
    <xf numFmtId="0" fontId="1" fillId="0" borderId="0" applyNumberFormat="0" applyFill="0" applyBorder="0" applyAlignment="0" applyProtection="0"/>
    <xf numFmtId="0" fontId="11" fillId="0" borderId="0" applyNumberFormat="0" applyFont="0" applyBorder="0" applyProtection="0"/>
    <xf numFmtId="0" fontId="13" fillId="0" borderId="0" applyNumberFormat="0" applyFill="0" applyBorder="0" applyAlignment="0" applyProtection="0"/>
    <xf numFmtId="0" fontId="15" fillId="0" borderId="0" applyNumberFormat="0" applyFill="0" applyBorder="0" applyAlignment="0" applyProtection="0"/>
    <xf numFmtId="0" fontId="5" fillId="0" borderId="0" applyNumberFormat="0" applyBorder="0" applyProtection="0"/>
    <xf numFmtId="0" fontId="13" fillId="0" borderId="0" applyNumberFormat="0" applyFill="0" applyBorder="0" applyAlignment="0" applyProtection="0"/>
    <xf numFmtId="0" fontId="11" fillId="0" borderId="0"/>
    <xf numFmtId="0" fontId="11" fillId="0" borderId="0" applyNumberFormat="0" applyFont="0" applyBorder="0" applyProtection="0"/>
  </cellStyleXfs>
  <cellXfs count="72">
    <xf numFmtId="0" fontId="0" fillId="0" borderId="0" xfId="0"/>
    <xf numFmtId="0" fontId="5" fillId="3" borderId="0" xfId="5" applyFont="1" applyFill="1" applyAlignment="1"/>
    <xf numFmtId="0" fontId="8" fillId="0" borderId="0" xfId="6" applyFont="1" applyFill="1" applyAlignment="1">
      <alignment vertical="center"/>
    </xf>
    <xf numFmtId="0" fontId="9" fillId="0" borderId="0" xfId="5" applyFont="1" applyFill="1" applyAlignment="1"/>
    <xf numFmtId="0" fontId="4" fillId="3" borderId="0" xfId="5" applyFont="1" applyFill="1" applyAlignment="1"/>
    <xf numFmtId="0" fontId="4" fillId="3" borderId="0" xfId="8" applyFont="1" applyFill="1" applyAlignment="1"/>
    <xf numFmtId="0" fontId="14" fillId="3" borderId="0" xfId="9" applyFont="1" applyFill="1" applyAlignment="1"/>
    <xf numFmtId="0" fontId="6" fillId="4" borderId="0" xfId="6" applyFont="1" applyFill="1" applyAlignment="1">
      <alignment vertical="center"/>
    </xf>
    <xf numFmtId="0" fontId="7" fillId="4" borderId="0" xfId="5" applyFont="1" applyFill="1" applyAlignment="1"/>
    <xf numFmtId="0" fontId="4" fillId="4" borderId="0" xfId="5" applyFont="1" applyFill="1" applyAlignment="1"/>
    <xf numFmtId="0" fontId="5" fillId="3" borderId="0" xfId="5" applyFont="1" applyFill="1"/>
    <xf numFmtId="0" fontId="4" fillId="4" borderId="0" xfId="5" applyFont="1" applyFill="1"/>
    <xf numFmtId="0" fontId="4" fillId="3" borderId="0" xfId="5" applyFont="1" applyFill="1"/>
    <xf numFmtId="0" fontId="10" fillId="0" borderId="0" xfId="1" applyFont="1"/>
    <xf numFmtId="0" fontId="10" fillId="4" borderId="0" xfId="1" applyFont="1" applyFill="1"/>
    <xf numFmtId="3" fontId="12" fillId="0" borderId="0" xfId="0" applyNumberFormat="1" applyFont="1"/>
    <xf numFmtId="3" fontId="4" fillId="0" borderId="0" xfId="0" applyNumberFormat="1" applyFont="1"/>
    <xf numFmtId="3" fontId="12" fillId="3" borderId="0" xfId="6" applyNumberFormat="1" applyFont="1" applyFill="1" applyAlignment="1"/>
    <xf numFmtId="3" fontId="4" fillId="3" borderId="0" xfId="11" applyNumberFormat="1" applyFont="1" applyFill="1" applyAlignment="1"/>
    <xf numFmtId="3" fontId="4" fillId="3" borderId="0" xfId="11" applyNumberFormat="1" applyFont="1" applyFill="1" applyAlignment="1">
      <alignment horizontal="left"/>
    </xf>
    <xf numFmtId="3" fontId="12" fillId="4" borderId="0" xfId="6" applyNumberFormat="1" applyFont="1" applyFill="1"/>
    <xf numFmtId="3" fontId="4" fillId="4" borderId="0" xfId="11" applyNumberFormat="1" applyFont="1" applyFill="1"/>
    <xf numFmtId="3" fontId="4" fillId="4" borderId="0" xfId="11" applyNumberFormat="1" applyFont="1" applyFill="1" applyAlignment="1">
      <alignment horizontal="left"/>
    </xf>
    <xf numFmtId="3" fontId="4" fillId="3" borderId="0" xfId="11" applyNumberFormat="1" applyFont="1" applyFill="1"/>
    <xf numFmtId="3" fontId="4" fillId="3" borderId="0" xfId="6" applyNumberFormat="1" applyFont="1" applyFill="1" applyAlignment="1"/>
    <xf numFmtId="3" fontId="4" fillId="3" borderId="0" xfId="6" applyNumberFormat="1" applyFont="1" applyFill="1" applyAlignment="1">
      <alignment horizontal="left"/>
    </xf>
    <xf numFmtId="3" fontId="17" fillId="3" borderId="0" xfId="9" applyNumberFormat="1" applyFont="1" applyFill="1" applyAlignment="1"/>
    <xf numFmtId="3" fontId="12" fillId="3" borderId="0" xfId="11" applyNumberFormat="1" applyFont="1" applyFill="1" applyAlignment="1">
      <alignment wrapText="1"/>
    </xf>
    <xf numFmtId="3" fontId="12" fillId="3" borderId="0" xfId="11" applyNumberFormat="1" applyFont="1" applyFill="1" applyAlignment="1">
      <alignment horizontal="left" wrapText="1"/>
    </xf>
    <xf numFmtId="3" fontId="4" fillId="3" borderId="0" xfId="13" applyNumberFormat="1" applyFont="1" applyFill="1"/>
    <xf numFmtId="3" fontId="17" fillId="3" borderId="0" xfId="9" applyNumberFormat="1" applyFont="1" applyFill="1" applyAlignment="1">
      <alignment vertical="center"/>
    </xf>
    <xf numFmtId="3" fontId="4" fillId="3" borderId="0" xfId="14" applyNumberFormat="1" applyFont="1" applyFill="1" applyAlignment="1">
      <alignment horizontal="left" vertical="center" wrapText="1"/>
    </xf>
    <xf numFmtId="3" fontId="4" fillId="2" borderId="0" xfId="0" applyNumberFormat="1" applyFont="1" applyFill="1" applyAlignment="1">
      <alignment vertical="center"/>
    </xf>
    <xf numFmtId="3" fontId="4" fillId="3" borderId="0" xfId="14" applyNumberFormat="1" applyFont="1" applyFill="1" applyAlignment="1">
      <alignment horizontal="left" vertical="center"/>
    </xf>
    <xf numFmtId="3" fontId="4" fillId="3" borderId="0" xfId="13" applyNumberFormat="1" applyFont="1" applyFill="1" applyAlignment="1">
      <alignment wrapText="1"/>
    </xf>
    <xf numFmtId="3" fontId="4" fillId="3" borderId="0" xfId="13" applyNumberFormat="1" applyFont="1" applyFill="1" applyAlignment="1">
      <alignment horizontal="left"/>
    </xf>
    <xf numFmtId="3" fontId="4" fillId="0" borderId="0" xfId="0" applyNumberFormat="1" applyFont="1" applyFill="1" applyBorder="1"/>
    <xf numFmtId="3" fontId="12" fillId="5" borderId="0" xfId="0" applyNumberFormat="1" applyFont="1" applyFill="1" applyBorder="1" applyAlignment="1">
      <alignment horizontal="right"/>
    </xf>
    <xf numFmtId="3" fontId="4" fillId="5" borderId="0" xfId="0" applyNumberFormat="1" applyFont="1" applyFill="1" applyBorder="1" applyAlignment="1">
      <alignment horizontal="right"/>
    </xf>
    <xf numFmtId="3" fontId="12" fillId="5" borderId="0" xfId="0" applyNumberFormat="1" applyFont="1" applyFill="1" applyAlignment="1">
      <alignment vertical="center"/>
    </xf>
    <xf numFmtId="3" fontId="4" fillId="5" borderId="0" xfId="0" applyNumberFormat="1" applyFont="1" applyFill="1" applyAlignment="1">
      <alignment vertical="center"/>
    </xf>
    <xf numFmtId="3" fontId="4" fillId="5" borderId="0" xfId="0" applyNumberFormat="1" applyFont="1" applyFill="1" applyAlignment="1">
      <alignment vertical="center" wrapText="1"/>
    </xf>
    <xf numFmtId="3" fontId="4" fillId="2" borderId="0" xfId="0" applyNumberFormat="1" applyFont="1" applyFill="1"/>
    <xf numFmtId="3" fontId="12" fillId="5" borderId="0" xfId="0" applyNumberFormat="1" applyFont="1" applyFill="1" applyAlignment="1">
      <alignment horizontal="left" vertical="center" wrapText="1"/>
    </xf>
    <xf numFmtId="3" fontId="12" fillId="5" borderId="2" xfId="0" applyNumberFormat="1" applyFont="1" applyFill="1" applyBorder="1" applyAlignment="1"/>
    <xf numFmtId="3" fontId="4" fillId="5" borderId="0" xfId="0" applyNumberFormat="1" applyFont="1" applyFill="1" applyAlignment="1">
      <alignment horizontal="left" vertical="center" wrapText="1"/>
    </xf>
    <xf numFmtId="3" fontId="12" fillId="5" borderId="2" xfId="0" applyNumberFormat="1" applyFont="1" applyFill="1" applyBorder="1" applyAlignment="1">
      <alignment horizontal="left" vertical="center"/>
    </xf>
    <xf numFmtId="3" fontId="12" fillId="5" borderId="2" xfId="0" applyNumberFormat="1" applyFont="1" applyFill="1" applyBorder="1" applyAlignment="1">
      <alignment horizontal="right" vertical="center" wrapText="1"/>
    </xf>
    <xf numFmtId="3" fontId="12" fillId="5" borderId="2" xfId="2" applyNumberFormat="1" applyFont="1" applyFill="1" applyBorder="1" applyAlignment="1">
      <alignment horizontal="right" vertical="center" wrapText="1"/>
    </xf>
    <xf numFmtId="3" fontId="4" fillId="5" borderId="0" xfId="0" applyNumberFormat="1" applyFont="1" applyFill="1"/>
    <xf numFmtId="3" fontId="4" fillId="5" borderId="0" xfId="2" applyNumberFormat="1" applyFont="1" applyFill="1" applyBorder="1" applyAlignment="1">
      <alignment horizontal="left" vertical="center"/>
    </xf>
    <xf numFmtId="3" fontId="4" fillId="5" borderId="0" xfId="2" applyNumberFormat="1" applyFont="1" applyFill="1" applyBorder="1" applyAlignment="1">
      <alignment vertical="center"/>
    </xf>
    <xf numFmtId="3" fontId="4" fillId="5" borderId="1" xfId="2" applyNumberFormat="1" applyFont="1" applyFill="1" applyBorder="1" applyAlignment="1">
      <alignment horizontal="left" vertical="center"/>
    </xf>
    <xf numFmtId="3" fontId="4" fillId="5" borderId="1" xfId="2" applyNumberFormat="1" applyFont="1" applyFill="1" applyBorder="1" applyAlignment="1">
      <alignment vertical="center"/>
    </xf>
    <xf numFmtId="3" fontId="4" fillId="5" borderId="0" xfId="2" applyNumberFormat="1" applyFont="1" applyFill="1" applyBorder="1" applyAlignment="1">
      <alignment horizontal="left"/>
    </xf>
    <xf numFmtId="3" fontId="4" fillId="5" borderId="0" xfId="0" applyNumberFormat="1" applyFont="1" applyFill="1" applyBorder="1"/>
    <xf numFmtId="3" fontId="4" fillId="5" borderId="3" xfId="0" applyNumberFormat="1" applyFont="1" applyFill="1" applyBorder="1"/>
    <xf numFmtId="3" fontId="4" fillId="5" borderId="0" xfId="4" applyNumberFormat="1" applyFont="1" applyFill="1" applyBorder="1" applyAlignment="1">
      <alignment horizontal="right"/>
    </xf>
    <xf numFmtId="3" fontId="12" fillId="5" borderId="0" xfId="0" applyNumberFormat="1" applyFont="1" applyFill="1"/>
    <xf numFmtId="3" fontId="4" fillId="5" borderId="0" xfId="4" applyNumberFormat="1" applyFont="1" applyFill="1"/>
    <xf numFmtId="3" fontId="4" fillId="5" borderId="0" xfId="0" applyNumberFormat="1" applyFont="1" applyFill="1" applyAlignment="1">
      <alignment horizontal="left" vertical="top" wrapText="1"/>
    </xf>
    <xf numFmtId="3" fontId="4" fillId="5" borderId="0" xfId="0" applyNumberFormat="1" applyFont="1" applyFill="1" applyAlignment="1">
      <alignment vertical="top" wrapText="1"/>
    </xf>
    <xf numFmtId="3" fontId="4" fillId="2" borderId="0" xfId="0" applyNumberFormat="1" applyFont="1" applyFill="1" applyAlignment="1">
      <alignment vertical="top" wrapText="1"/>
    </xf>
    <xf numFmtId="3" fontId="4" fillId="5" borderId="0" xfId="0" applyNumberFormat="1" applyFont="1" applyFill="1" applyAlignment="1">
      <alignment vertical="top"/>
    </xf>
    <xf numFmtId="3" fontId="4" fillId="0" borderId="0" xfId="0" applyNumberFormat="1" applyFont="1" applyAlignment="1">
      <alignment vertical="center"/>
    </xf>
    <xf numFmtId="3" fontId="17" fillId="5" borderId="0" xfId="1" applyNumberFormat="1" applyFont="1" applyFill="1" applyAlignment="1"/>
    <xf numFmtId="3" fontId="17" fillId="0" borderId="0" xfId="1" applyNumberFormat="1" applyFont="1"/>
    <xf numFmtId="3" fontId="19" fillId="5" borderId="0" xfId="0" applyNumberFormat="1" applyFont="1" applyFill="1"/>
    <xf numFmtId="3" fontId="12" fillId="6" borderId="0" xfId="0" applyNumberFormat="1" applyFont="1" applyFill="1"/>
    <xf numFmtId="3" fontId="4" fillId="6" borderId="0" xfId="0" applyNumberFormat="1" applyFont="1" applyFill="1"/>
    <xf numFmtId="3" fontId="4" fillId="0" borderId="0" xfId="0" pivotButton="1" applyNumberFormat="1" applyFont="1"/>
    <xf numFmtId="3" fontId="4" fillId="0" borderId="0" xfId="0" applyNumberFormat="1" applyFont="1" applyAlignment="1">
      <alignment horizontal="left"/>
    </xf>
  </cellXfs>
  <cellStyles count="15">
    <cellStyle name="Hyperlink" xfId="1" builtinId="8"/>
    <cellStyle name="Hyperlink 2" xfId="7" xr:uid="{F25009F2-D3A1-45C6-97BF-5F18B90E937F}"/>
    <cellStyle name="Hyperlink 2 2" xfId="9" xr:uid="{9DB2AFAA-EAC5-4897-A453-FB3B1073A086}"/>
    <cellStyle name="Hyperlink 2 2 2" xfId="12" xr:uid="{543DB8B8-FB9F-482B-B2CE-2CEE1775EBC7}"/>
    <cellStyle name="Hyperlink 3" xfId="10" xr:uid="{E272F484-DF1B-4F16-BC80-20B6D3B750B0}"/>
    <cellStyle name="Normal" xfId="0" builtinId="0"/>
    <cellStyle name="Normal 2 2 2 2" xfId="6" xr:uid="{582F15FF-D49C-4081-894E-90054F4F2F49}"/>
    <cellStyle name="Normal 2 3" xfId="11" xr:uid="{F8799C6D-B94B-46D5-93E8-93CE82096432}"/>
    <cellStyle name="Normal 2 4" xfId="14" xr:uid="{D1120296-FE81-4986-AB4E-EEC106EA986D}"/>
    <cellStyle name="Normal 3" xfId="2" xr:uid="{00000000-0005-0000-0000-000002000000}"/>
    <cellStyle name="Normal 5" xfId="13" xr:uid="{8EE2EC6D-09D2-4B4F-9D7D-20E4126E6018}"/>
    <cellStyle name="Normal 6 2" xfId="5" xr:uid="{4C9D9439-3DC6-4905-9A0B-D6E79373320D}"/>
    <cellStyle name="Normal 7 2" xfId="8" xr:uid="{3D5C988B-77F8-4EBA-9098-9790880E5944}"/>
    <cellStyle name="Percent" xfId="4" builtinId="5"/>
    <cellStyle name="Percent 2" xfId="3" xr:uid="{00000000-0005-0000-0000-000004000000}"/>
  </cellStyles>
  <dxfs count="25">
    <dxf>
      <font>
        <color rgb="FF006100"/>
      </font>
      <fill>
        <patternFill>
          <bgColor rgb="FFC6EFCE"/>
        </patternFill>
      </fill>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font>
        <sz val="12"/>
      </font>
    </dxf>
    <dxf>
      <font>
        <sz val="12"/>
      </font>
    </dxf>
    <dxf>
      <font>
        <sz val="12"/>
      </font>
    </dxf>
    <dxf>
      <font>
        <sz val="12"/>
      </font>
    </dxf>
    <dxf>
      <font>
        <color rgb="FF000000"/>
      </font>
    </dxf>
    <dxf>
      <font>
        <color rgb="FF000000"/>
      </font>
    </dxf>
    <dxf>
      <font>
        <color rgb="FF000000"/>
      </font>
    </dxf>
    <dxf>
      <font>
        <color rgb="FF000000"/>
      </font>
    </dxf>
    <dxf>
      <font>
        <color rgb="FF000000"/>
      </font>
    </dxf>
    <dxf>
      <font>
        <color rgb="FF000000"/>
      </font>
    </dxf>
    <dxf>
      <font>
        <name val="Arial"/>
      </font>
    </dxf>
    <dxf>
      <font>
        <name val="Arial"/>
      </font>
    </dxf>
    <dxf>
      <font>
        <name val="Arial"/>
      </font>
    </dxf>
    <dxf>
      <font>
        <name val="Arial"/>
      </font>
    </dxf>
    <dxf>
      <font>
        <name val="Arial"/>
      </font>
    </dxf>
    <dxf>
      <font>
        <name val="Arial"/>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996311" cy="969648"/>
    <xdr:pic>
      <xdr:nvPicPr>
        <xdr:cNvPr id="3" name="Picture 5" descr="Accredited Official Statistics logo">
          <a:extLst>
            <a:ext uri="{FF2B5EF4-FFF2-40B4-BE49-F238E27FC236}">
              <a16:creationId xmlns:a16="http://schemas.microsoft.com/office/drawing/2014/main" id="{C67623FA-ADFC-4390-BDA2-F56C8A1218C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384" b="384"/>
        <a:stretch/>
      </xdr:blipFill>
      <xdr:spPr>
        <a:xfrm>
          <a:off x="4933950" y="0"/>
          <a:ext cx="996311" cy="969648"/>
        </a:xfrm>
        <a:prstGeom prst="rect">
          <a:avLst/>
        </a:prstGeom>
        <a:noFill/>
        <a:ln cap="flat">
          <a:noFill/>
        </a:ln>
      </xdr:spPr>
    </xdr:pic>
    <xdr:clientData/>
  </xdr:oneCellAnchor>
  <xdr:twoCellAnchor editAs="oneCell">
    <xdr:from>
      <xdr:col>0</xdr:col>
      <xdr:colOff>0</xdr:colOff>
      <xdr:row>0</xdr:row>
      <xdr:rowOff>0</xdr:rowOff>
    </xdr:from>
    <xdr:to>
      <xdr:col>0</xdr:col>
      <xdr:colOff>1790700</xdr:colOff>
      <xdr:row>1</xdr:row>
      <xdr:rowOff>104616</xdr:rowOff>
    </xdr:to>
    <xdr:pic>
      <xdr:nvPicPr>
        <xdr:cNvPr id="2" name="Picture 1" descr="Ministry of Housing, Communities and Local Government logo">
          <a:extLst>
            <a:ext uri="{FF2B5EF4-FFF2-40B4-BE49-F238E27FC236}">
              <a16:creationId xmlns:a16="http://schemas.microsoft.com/office/drawing/2014/main" id="{BFC8A4A0-0B76-4839-922E-8AEBC2CB03C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90700" cy="1171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431800</xdr:colOff>
      <xdr:row>0</xdr:row>
      <xdr:rowOff>82550</xdr:rowOff>
    </xdr:from>
    <xdr:ext cx="822516" cy="812350"/>
    <xdr:pic>
      <xdr:nvPicPr>
        <xdr:cNvPr id="3" name="Picture 22" descr="Accredited Official Statistics logo">
          <a:extLst>
            <a:ext uri="{FF2B5EF4-FFF2-40B4-BE49-F238E27FC236}">
              <a16:creationId xmlns:a16="http://schemas.microsoft.com/office/drawing/2014/main" id="{FCBD8307-105B-4B76-8F02-792F5AA017C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8458200" y="82550"/>
          <a:ext cx="822516" cy="812350"/>
        </a:xfrm>
        <a:prstGeom prst="rect">
          <a:avLst/>
        </a:prstGeom>
        <a:noFill/>
        <a:ln cap="flat">
          <a:noFill/>
        </a:ln>
      </xdr:spPr>
    </xdr:pic>
    <xdr:clientData/>
  </xdr:oneCellAnchor>
  <xdr:twoCellAnchor editAs="oneCell">
    <xdr:from>
      <xdr:col>3</xdr:col>
      <xdr:colOff>1266825</xdr:colOff>
      <xdr:row>0</xdr:row>
      <xdr:rowOff>0</xdr:rowOff>
    </xdr:from>
    <xdr:to>
      <xdr:col>5</xdr:col>
      <xdr:colOff>76200</xdr:colOff>
      <xdr:row>4</xdr:row>
      <xdr:rowOff>257016</xdr:rowOff>
    </xdr:to>
    <xdr:pic>
      <xdr:nvPicPr>
        <xdr:cNvPr id="2" name="Picture 1" descr="Ministry of Housing, Communities and Local Government logo">
          <a:extLst>
            <a:ext uri="{FF2B5EF4-FFF2-40B4-BE49-F238E27FC236}">
              <a16:creationId xmlns:a16="http://schemas.microsoft.com/office/drawing/2014/main" id="{FA37553B-1294-4B52-A302-07818695F7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34450" y="0"/>
          <a:ext cx="1790700" cy="11714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reStats\OHR%20files\Chief%20Inspector's%20Annual%20Report\2002_03\Excel\Section%201%20-%20Staffing%20and%20Other%20Resources\Table%205%20and%206%20-%20Retained%20Success%20apps,01-02%20&amp;%2002-03%20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MFSIISG\Equal%20Opportunities\JSC%20on%20Personnel%20Statistics\1999\Tables%201%20and%202%2098_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cc apps, retire &amp; resig 0102"/>
      <sheetName val="Succ apps, retire &amp; resig 0203"/>
    </sheetNames>
    <sheetDataSet>
      <sheetData sheetId="0" refreshError="1"/>
      <sheetData sheetId="1">
        <row r="5">
          <cell r="B5" t="str">
            <v>Successful applicants</v>
          </cell>
          <cell r="D5" t="str">
            <v>Dismissal on disciplinary grounds</v>
          </cell>
          <cell r="F5" t="str">
            <v>Medical discharge due to harassment or discrimination</v>
          </cell>
          <cell r="H5" t="str">
            <v>Resignation due to harassment or discrimination</v>
          </cell>
          <cell r="J5" t="str">
            <v>Medical discharge for other reasons</v>
          </cell>
          <cell r="L5" t="str">
            <v>Poor performance/ efficiency</v>
          </cell>
          <cell r="N5" t="str">
            <v>Resignation to take other employment</v>
          </cell>
          <cell r="P5" t="str">
            <v>Compulsory/ voluntary age retirement</v>
          </cell>
          <cell r="R5" t="str">
            <v>Deceased</v>
          </cell>
        </row>
        <row r="7">
          <cell r="A7" t="str">
            <v>FCDAs and FEPA1</v>
          </cell>
        </row>
        <row r="9">
          <cell r="A9" t="str">
            <v>Greater Manchester</v>
          </cell>
          <cell r="B9">
            <v>2</v>
          </cell>
          <cell r="D9">
            <v>0</v>
          </cell>
          <cell r="F9">
            <v>0</v>
          </cell>
          <cell r="H9">
            <v>0</v>
          </cell>
          <cell r="J9">
            <v>1</v>
          </cell>
          <cell r="L9">
            <v>0</v>
          </cell>
          <cell r="N9">
            <v>0</v>
          </cell>
          <cell r="P9">
            <v>1</v>
          </cell>
          <cell r="R9">
            <v>0</v>
          </cell>
        </row>
        <row r="10">
          <cell r="A10" t="str">
            <v>London2</v>
          </cell>
        </row>
        <row r="11">
          <cell r="A11" t="str">
            <v>Merseyside2</v>
          </cell>
        </row>
        <row r="12">
          <cell r="A12" t="str">
            <v>South Yorkshire</v>
          </cell>
          <cell r="B12">
            <v>4</v>
          </cell>
          <cell r="D12">
            <v>0</v>
          </cell>
          <cell r="F12">
            <v>0</v>
          </cell>
          <cell r="H12">
            <v>0</v>
          </cell>
          <cell r="J12">
            <v>0</v>
          </cell>
          <cell r="L12">
            <v>0</v>
          </cell>
          <cell r="N12">
            <v>1</v>
          </cell>
          <cell r="P12">
            <v>1</v>
          </cell>
          <cell r="R12">
            <v>0</v>
          </cell>
        </row>
        <row r="13">
          <cell r="A13" t="str">
            <v>Tyne &amp; Wear</v>
          </cell>
          <cell r="B13">
            <v>2</v>
          </cell>
          <cell r="D13">
            <v>0</v>
          </cell>
          <cell r="F13">
            <v>0</v>
          </cell>
          <cell r="H13">
            <v>0</v>
          </cell>
          <cell r="J13">
            <v>1</v>
          </cell>
          <cell r="L13">
            <v>0</v>
          </cell>
          <cell r="N13">
            <v>0</v>
          </cell>
          <cell r="P13">
            <v>0</v>
          </cell>
          <cell r="R13">
            <v>0</v>
          </cell>
        </row>
        <row r="14">
          <cell r="A14" t="str">
            <v>West Midlands</v>
          </cell>
          <cell r="B14">
            <v>2</v>
          </cell>
          <cell r="D14">
            <v>0</v>
          </cell>
          <cell r="F14">
            <v>0</v>
          </cell>
          <cell r="H14">
            <v>0</v>
          </cell>
          <cell r="J14">
            <v>0</v>
          </cell>
          <cell r="L14">
            <v>0</v>
          </cell>
          <cell r="N14">
            <v>0</v>
          </cell>
          <cell r="P14">
            <v>0</v>
          </cell>
          <cell r="R14">
            <v>0</v>
          </cell>
        </row>
        <row r="15">
          <cell r="A15" t="str">
            <v>West Yorkshire</v>
          </cell>
          <cell r="B15">
            <v>4</v>
          </cell>
          <cell r="D15">
            <v>0</v>
          </cell>
          <cell r="F15">
            <v>0</v>
          </cell>
          <cell r="H15">
            <v>0</v>
          </cell>
          <cell r="J15">
            <v>0</v>
          </cell>
          <cell r="L15">
            <v>0</v>
          </cell>
          <cell r="N15">
            <v>0</v>
          </cell>
          <cell r="P15">
            <v>2</v>
          </cell>
          <cell r="R15">
            <v>0</v>
          </cell>
        </row>
        <row r="17">
          <cell r="A17" t="str">
            <v>TOTAL</v>
          </cell>
          <cell r="B17">
            <v>14</v>
          </cell>
          <cell r="D17">
            <v>0</v>
          </cell>
          <cell r="F17">
            <v>0</v>
          </cell>
          <cell r="H17">
            <v>0</v>
          </cell>
          <cell r="J17">
            <v>2</v>
          </cell>
          <cell r="L17">
            <v>0</v>
          </cell>
          <cell r="N17">
            <v>1</v>
          </cell>
          <cell r="P17">
            <v>4</v>
          </cell>
          <cell r="R17">
            <v>0</v>
          </cell>
        </row>
        <row r="19">
          <cell r="A19" t="str">
            <v>ENGLAND</v>
          </cell>
        </row>
        <row r="21">
          <cell r="A21" t="str">
            <v>Avon</v>
          </cell>
          <cell r="B21">
            <v>18</v>
          </cell>
          <cell r="D21">
            <v>0</v>
          </cell>
          <cell r="F21">
            <v>0</v>
          </cell>
          <cell r="H21">
            <v>0</v>
          </cell>
          <cell r="J21">
            <v>1</v>
          </cell>
          <cell r="L21">
            <v>0</v>
          </cell>
          <cell r="N21">
            <v>5</v>
          </cell>
          <cell r="P21">
            <v>10</v>
          </cell>
          <cell r="R21">
            <v>0</v>
          </cell>
        </row>
        <row r="22">
          <cell r="A22" t="str">
            <v>Bedfordshire &amp; Luton</v>
          </cell>
          <cell r="B22">
            <v>8</v>
          </cell>
          <cell r="D22">
            <v>0</v>
          </cell>
          <cell r="F22">
            <v>0</v>
          </cell>
          <cell r="H22">
            <v>0</v>
          </cell>
          <cell r="J22">
            <v>0</v>
          </cell>
          <cell r="L22">
            <v>0</v>
          </cell>
          <cell r="N22">
            <v>12</v>
          </cell>
          <cell r="P22">
            <v>2</v>
          </cell>
          <cell r="R22">
            <v>0</v>
          </cell>
        </row>
        <row r="23">
          <cell r="A23" t="str">
            <v>Buckinghamshire</v>
          </cell>
          <cell r="B23">
            <v>23</v>
          </cell>
          <cell r="D23">
            <v>0</v>
          </cell>
          <cell r="F23">
            <v>0</v>
          </cell>
          <cell r="H23">
            <v>0</v>
          </cell>
          <cell r="J23">
            <v>0</v>
          </cell>
          <cell r="L23">
            <v>0</v>
          </cell>
          <cell r="N23">
            <v>2</v>
          </cell>
          <cell r="P23">
            <v>2</v>
          </cell>
          <cell r="R23">
            <v>0</v>
          </cell>
        </row>
        <row r="24">
          <cell r="A24" t="str">
            <v>Cambridgeshire</v>
          </cell>
          <cell r="B24">
            <v>34</v>
          </cell>
          <cell r="D24">
            <v>1</v>
          </cell>
          <cell r="F24">
            <v>0</v>
          </cell>
          <cell r="H24">
            <v>0</v>
          </cell>
          <cell r="J24">
            <v>0</v>
          </cell>
          <cell r="L24">
            <v>0</v>
          </cell>
          <cell r="N24">
            <v>0</v>
          </cell>
          <cell r="P24">
            <v>4</v>
          </cell>
          <cell r="R24">
            <v>0</v>
          </cell>
        </row>
        <row r="25">
          <cell r="A25" t="str">
            <v>Cheshire</v>
          </cell>
          <cell r="B25">
            <v>22</v>
          </cell>
          <cell r="D25">
            <v>0</v>
          </cell>
          <cell r="F25">
            <v>0</v>
          </cell>
          <cell r="H25">
            <v>0</v>
          </cell>
          <cell r="J25">
            <v>0</v>
          </cell>
          <cell r="L25">
            <v>0</v>
          </cell>
          <cell r="N25">
            <v>2</v>
          </cell>
          <cell r="P25">
            <v>2</v>
          </cell>
          <cell r="R25">
            <v>0</v>
          </cell>
        </row>
        <row r="26">
          <cell r="A26" t="str">
            <v>Cleveland</v>
          </cell>
          <cell r="B26">
            <v>11</v>
          </cell>
          <cell r="D26">
            <v>0</v>
          </cell>
          <cell r="F26">
            <v>0</v>
          </cell>
          <cell r="H26">
            <v>0</v>
          </cell>
          <cell r="J26">
            <v>0</v>
          </cell>
          <cell r="L26">
            <v>1</v>
          </cell>
          <cell r="N26">
            <v>0</v>
          </cell>
          <cell r="P26">
            <v>5</v>
          </cell>
          <cell r="R26">
            <v>0</v>
          </cell>
        </row>
        <row r="27">
          <cell r="A27" t="str">
            <v>Cornwall</v>
          </cell>
          <cell r="B27">
            <v>23</v>
          </cell>
          <cell r="D27">
            <v>0</v>
          </cell>
          <cell r="F27">
            <v>0</v>
          </cell>
          <cell r="H27">
            <v>0</v>
          </cell>
          <cell r="J27">
            <v>0</v>
          </cell>
          <cell r="L27">
            <v>0</v>
          </cell>
          <cell r="N27">
            <v>0</v>
          </cell>
          <cell r="P27">
            <v>8</v>
          </cell>
          <cell r="R27">
            <v>0</v>
          </cell>
        </row>
        <row r="28">
          <cell r="A28" t="str">
            <v>County Durham &amp; Darlington</v>
          </cell>
          <cell r="B28">
            <v>20</v>
          </cell>
          <cell r="D28">
            <v>0</v>
          </cell>
          <cell r="F28">
            <v>0</v>
          </cell>
          <cell r="H28">
            <v>0</v>
          </cell>
          <cell r="J28">
            <v>1</v>
          </cell>
          <cell r="L28">
            <v>0</v>
          </cell>
          <cell r="N28">
            <v>0</v>
          </cell>
          <cell r="P28">
            <v>2</v>
          </cell>
          <cell r="R28">
            <v>0</v>
          </cell>
        </row>
        <row r="29">
          <cell r="A29" t="str">
            <v>Cumbria</v>
          </cell>
          <cell r="B29">
            <v>37</v>
          </cell>
          <cell r="D29">
            <v>0</v>
          </cell>
          <cell r="F29">
            <v>0</v>
          </cell>
          <cell r="H29">
            <v>0</v>
          </cell>
          <cell r="J29">
            <v>0</v>
          </cell>
          <cell r="L29">
            <v>1</v>
          </cell>
          <cell r="N29">
            <v>6</v>
          </cell>
          <cell r="P29">
            <v>10</v>
          </cell>
          <cell r="R29">
            <v>0</v>
          </cell>
        </row>
        <row r="30">
          <cell r="A30" t="str">
            <v>Derbyshire</v>
          </cell>
          <cell r="B30">
            <v>37</v>
          </cell>
          <cell r="D30">
            <v>0</v>
          </cell>
          <cell r="F30">
            <v>0</v>
          </cell>
          <cell r="H30">
            <v>0</v>
          </cell>
          <cell r="J30">
            <v>4</v>
          </cell>
          <cell r="L30">
            <v>0</v>
          </cell>
          <cell r="N30">
            <v>2</v>
          </cell>
          <cell r="P30">
            <v>9</v>
          </cell>
          <cell r="R30">
            <v>0</v>
          </cell>
        </row>
        <row r="31">
          <cell r="A31" t="str">
            <v>Devon</v>
          </cell>
          <cell r="B31">
            <v>110</v>
          </cell>
          <cell r="D31">
            <v>0</v>
          </cell>
          <cell r="F31">
            <v>0</v>
          </cell>
          <cell r="H31">
            <v>0</v>
          </cell>
          <cell r="J31">
            <v>2</v>
          </cell>
          <cell r="L31">
            <v>0</v>
          </cell>
          <cell r="N31">
            <v>8</v>
          </cell>
          <cell r="P31">
            <v>17</v>
          </cell>
          <cell r="R31">
            <v>0</v>
          </cell>
        </row>
        <row r="32">
          <cell r="A32" t="str">
            <v>Dorset</v>
          </cell>
          <cell r="B32">
            <v>32</v>
          </cell>
          <cell r="D32">
            <v>1</v>
          </cell>
          <cell r="F32">
            <v>0</v>
          </cell>
          <cell r="H32">
            <v>0</v>
          </cell>
          <cell r="J32">
            <v>2</v>
          </cell>
          <cell r="L32">
            <v>1</v>
          </cell>
          <cell r="N32">
            <v>0</v>
          </cell>
          <cell r="P32">
            <v>6</v>
          </cell>
          <cell r="R32">
            <v>0</v>
          </cell>
        </row>
        <row r="33">
          <cell r="A33" t="str">
            <v>East Sussex</v>
          </cell>
          <cell r="B33">
            <v>5</v>
          </cell>
          <cell r="D33">
            <v>0</v>
          </cell>
          <cell r="F33">
            <v>0</v>
          </cell>
          <cell r="H33">
            <v>0</v>
          </cell>
          <cell r="J33">
            <v>1</v>
          </cell>
          <cell r="L33">
            <v>0</v>
          </cell>
          <cell r="N33">
            <v>25</v>
          </cell>
          <cell r="P33">
            <v>0</v>
          </cell>
          <cell r="R33">
            <v>0</v>
          </cell>
        </row>
        <row r="34">
          <cell r="A34" t="str">
            <v>Essex</v>
          </cell>
          <cell r="B34">
            <v>35</v>
          </cell>
          <cell r="D34">
            <v>1</v>
          </cell>
          <cell r="F34">
            <v>0</v>
          </cell>
          <cell r="H34">
            <v>0</v>
          </cell>
          <cell r="J34">
            <v>3</v>
          </cell>
          <cell r="L34">
            <v>1</v>
          </cell>
          <cell r="N34">
            <v>3</v>
          </cell>
          <cell r="P34">
            <v>11</v>
          </cell>
          <cell r="R34">
            <v>0</v>
          </cell>
        </row>
        <row r="35">
          <cell r="A35" t="str">
            <v>Gloucestershire</v>
          </cell>
          <cell r="B35">
            <v>19</v>
          </cell>
          <cell r="D35">
            <v>0</v>
          </cell>
          <cell r="F35">
            <v>0</v>
          </cell>
          <cell r="H35">
            <v>0</v>
          </cell>
          <cell r="J35">
            <v>0</v>
          </cell>
          <cell r="L35">
            <v>0</v>
          </cell>
          <cell r="N35">
            <v>3</v>
          </cell>
          <cell r="P35">
            <v>6</v>
          </cell>
          <cell r="R35">
            <v>0</v>
          </cell>
        </row>
        <row r="36">
          <cell r="A36" t="str">
            <v>Hampshire</v>
          </cell>
          <cell r="B36">
            <v>58</v>
          </cell>
          <cell r="D36">
            <v>0</v>
          </cell>
          <cell r="F36">
            <v>0</v>
          </cell>
          <cell r="H36">
            <v>1</v>
          </cell>
          <cell r="J36">
            <v>5</v>
          </cell>
          <cell r="L36">
            <v>12</v>
          </cell>
          <cell r="N36">
            <v>6</v>
          </cell>
          <cell r="P36">
            <v>15</v>
          </cell>
          <cell r="R36">
            <v>0</v>
          </cell>
        </row>
        <row r="37">
          <cell r="A37" t="str">
            <v>Hereford &amp; Worcester</v>
          </cell>
          <cell r="B37">
            <v>40</v>
          </cell>
          <cell r="D37">
            <v>0</v>
          </cell>
          <cell r="F37">
            <v>0</v>
          </cell>
          <cell r="H37">
            <v>0</v>
          </cell>
          <cell r="J37">
            <v>2</v>
          </cell>
          <cell r="L37">
            <v>0</v>
          </cell>
          <cell r="N37">
            <v>8</v>
          </cell>
          <cell r="P37">
            <v>2</v>
          </cell>
          <cell r="R37">
            <v>1</v>
          </cell>
        </row>
        <row r="38">
          <cell r="A38" t="str">
            <v>Hertfordshire</v>
          </cell>
          <cell r="B38">
            <v>10</v>
          </cell>
          <cell r="D38">
            <v>0</v>
          </cell>
          <cell r="F38">
            <v>0</v>
          </cell>
          <cell r="H38">
            <v>0</v>
          </cell>
          <cell r="J38">
            <v>0</v>
          </cell>
          <cell r="L38">
            <v>0</v>
          </cell>
          <cell r="N38">
            <v>21</v>
          </cell>
          <cell r="P38">
            <v>3</v>
          </cell>
          <cell r="R38">
            <v>1</v>
          </cell>
        </row>
        <row r="39">
          <cell r="A39" t="str">
            <v>Humberside</v>
          </cell>
          <cell r="B39">
            <v>39</v>
          </cell>
          <cell r="D39">
            <v>0</v>
          </cell>
          <cell r="F39">
            <v>0</v>
          </cell>
          <cell r="H39">
            <v>0</v>
          </cell>
          <cell r="J39">
            <v>0</v>
          </cell>
          <cell r="L39">
            <v>3</v>
          </cell>
          <cell r="N39">
            <v>32</v>
          </cell>
          <cell r="P39">
            <v>3</v>
          </cell>
          <cell r="R39">
            <v>1</v>
          </cell>
        </row>
        <row r="40">
          <cell r="A40" t="str">
            <v>Isle Of Wight</v>
          </cell>
          <cell r="B40">
            <v>24</v>
          </cell>
          <cell r="D40">
            <v>0</v>
          </cell>
          <cell r="F40">
            <v>0</v>
          </cell>
          <cell r="H40">
            <v>0</v>
          </cell>
          <cell r="J40">
            <v>1</v>
          </cell>
          <cell r="L40">
            <v>1</v>
          </cell>
          <cell r="N40">
            <v>2</v>
          </cell>
          <cell r="P40">
            <v>2</v>
          </cell>
          <cell r="R40">
            <v>0</v>
          </cell>
        </row>
        <row r="41">
          <cell r="A41" t="str">
            <v>Isles Of Scilly</v>
          </cell>
          <cell r="B41">
            <v>3</v>
          </cell>
          <cell r="D41">
            <v>0</v>
          </cell>
          <cell r="F41">
            <v>0</v>
          </cell>
          <cell r="H41">
            <v>0</v>
          </cell>
          <cell r="J41">
            <v>0</v>
          </cell>
          <cell r="L41">
            <v>0</v>
          </cell>
          <cell r="N41">
            <v>0</v>
          </cell>
          <cell r="P41">
            <v>3</v>
          </cell>
          <cell r="R41">
            <v>0</v>
          </cell>
        </row>
        <row r="42">
          <cell r="A42" t="str">
            <v>Kent</v>
          </cell>
          <cell r="B42">
            <v>94</v>
          </cell>
          <cell r="D42">
            <v>0</v>
          </cell>
          <cell r="F42">
            <v>0</v>
          </cell>
          <cell r="H42">
            <v>0</v>
          </cell>
          <cell r="J42">
            <v>3</v>
          </cell>
          <cell r="L42">
            <v>0</v>
          </cell>
          <cell r="N42">
            <v>24</v>
          </cell>
          <cell r="P42">
            <v>10</v>
          </cell>
          <cell r="R42">
            <v>1</v>
          </cell>
        </row>
        <row r="43">
          <cell r="A43" t="str">
            <v>Lancashire</v>
          </cell>
          <cell r="B43">
            <v>40</v>
          </cell>
          <cell r="D43">
            <v>1</v>
          </cell>
          <cell r="F43">
            <v>0</v>
          </cell>
          <cell r="H43">
            <v>0</v>
          </cell>
          <cell r="J43">
            <v>2</v>
          </cell>
          <cell r="L43">
            <v>0</v>
          </cell>
          <cell r="N43">
            <v>38</v>
          </cell>
          <cell r="P43">
            <v>3</v>
          </cell>
          <cell r="R43">
            <v>0</v>
          </cell>
        </row>
        <row r="44">
          <cell r="A44" t="str">
            <v>Leicestershire</v>
          </cell>
          <cell r="B44">
            <v>24</v>
          </cell>
          <cell r="D44">
            <v>0</v>
          </cell>
          <cell r="F44">
            <v>0</v>
          </cell>
          <cell r="H44">
            <v>0</v>
          </cell>
          <cell r="J44">
            <v>1</v>
          </cell>
          <cell r="L44">
            <v>0</v>
          </cell>
          <cell r="N44">
            <v>13</v>
          </cell>
          <cell r="P44">
            <v>7</v>
          </cell>
          <cell r="R44">
            <v>0</v>
          </cell>
        </row>
        <row r="45">
          <cell r="A45" t="str">
            <v>Lincolnshire</v>
          </cell>
          <cell r="B45">
            <v>31</v>
          </cell>
          <cell r="D45">
            <v>0</v>
          </cell>
          <cell r="F45">
            <v>0</v>
          </cell>
          <cell r="H45">
            <v>0</v>
          </cell>
          <cell r="J45">
            <v>0</v>
          </cell>
          <cell r="L45">
            <v>0</v>
          </cell>
          <cell r="N45">
            <v>5</v>
          </cell>
          <cell r="P45">
            <v>5</v>
          </cell>
          <cell r="R45">
            <v>0</v>
          </cell>
        </row>
        <row r="46">
          <cell r="A46" t="str">
            <v>Norfolk</v>
          </cell>
          <cell r="B46">
            <v>56</v>
          </cell>
          <cell r="D46">
            <v>1</v>
          </cell>
          <cell r="F46">
            <v>0</v>
          </cell>
          <cell r="H46">
            <v>0</v>
          </cell>
          <cell r="J46">
            <v>1</v>
          </cell>
          <cell r="L46">
            <v>0</v>
          </cell>
          <cell r="N46">
            <v>6</v>
          </cell>
          <cell r="P46">
            <v>5</v>
          </cell>
          <cell r="R46">
            <v>0</v>
          </cell>
        </row>
        <row r="47">
          <cell r="A47" t="str">
            <v>North Yorkshire</v>
          </cell>
          <cell r="B47">
            <v>36</v>
          </cell>
          <cell r="D47">
            <v>0</v>
          </cell>
          <cell r="F47">
            <v>0</v>
          </cell>
          <cell r="H47">
            <v>0</v>
          </cell>
          <cell r="J47">
            <v>0</v>
          </cell>
          <cell r="L47">
            <v>0</v>
          </cell>
          <cell r="N47">
            <v>0</v>
          </cell>
          <cell r="P47">
            <v>6</v>
          </cell>
          <cell r="R47">
            <v>0</v>
          </cell>
        </row>
        <row r="48">
          <cell r="A48" t="str">
            <v>Northamptonshire</v>
          </cell>
          <cell r="B48">
            <v>23</v>
          </cell>
          <cell r="D48">
            <v>0</v>
          </cell>
          <cell r="F48">
            <v>0</v>
          </cell>
          <cell r="H48">
            <v>0</v>
          </cell>
          <cell r="J48">
            <v>0</v>
          </cell>
          <cell r="L48">
            <v>0</v>
          </cell>
          <cell r="N48">
            <v>0</v>
          </cell>
          <cell r="P48">
            <v>1</v>
          </cell>
          <cell r="R48">
            <v>0</v>
          </cell>
        </row>
        <row r="49">
          <cell r="A49" t="str">
            <v>Northumberland</v>
          </cell>
          <cell r="B49">
            <v>14</v>
          </cell>
          <cell r="D49">
            <v>0</v>
          </cell>
          <cell r="F49">
            <v>0</v>
          </cell>
          <cell r="H49">
            <v>0</v>
          </cell>
          <cell r="J49">
            <v>1</v>
          </cell>
          <cell r="L49">
            <v>0</v>
          </cell>
          <cell r="N49">
            <v>10</v>
          </cell>
          <cell r="P49">
            <v>6</v>
          </cell>
          <cell r="R49">
            <v>0</v>
          </cell>
        </row>
        <row r="50">
          <cell r="A50" t="str">
            <v>Nottinghamshire</v>
          </cell>
          <cell r="B50">
            <v>39</v>
          </cell>
          <cell r="D50">
            <v>1</v>
          </cell>
          <cell r="F50">
            <v>0</v>
          </cell>
          <cell r="H50">
            <v>0</v>
          </cell>
          <cell r="J50">
            <v>0</v>
          </cell>
          <cell r="L50">
            <v>0</v>
          </cell>
          <cell r="N50">
            <v>8</v>
          </cell>
          <cell r="P50">
            <v>8</v>
          </cell>
          <cell r="R50">
            <v>0</v>
          </cell>
        </row>
        <row r="51">
          <cell r="A51" t="str">
            <v>Oxfordshire</v>
          </cell>
          <cell r="B51">
            <v>29</v>
          </cell>
          <cell r="D51">
            <v>0</v>
          </cell>
          <cell r="F51">
            <v>0</v>
          </cell>
          <cell r="H51">
            <v>0</v>
          </cell>
          <cell r="J51">
            <v>2</v>
          </cell>
          <cell r="L51">
            <v>0</v>
          </cell>
          <cell r="N51">
            <v>5</v>
          </cell>
          <cell r="P51">
            <v>0</v>
          </cell>
          <cell r="R51">
            <v>0</v>
          </cell>
        </row>
        <row r="52">
          <cell r="A52" t="str">
            <v>Royal Berkshire</v>
          </cell>
          <cell r="B52">
            <v>15</v>
          </cell>
          <cell r="D52">
            <v>1</v>
          </cell>
          <cell r="F52">
            <v>0</v>
          </cell>
          <cell r="H52">
            <v>0</v>
          </cell>
          <cell r="J52">
            <v>1</v>
          </cell>
          <cell r="L52">
            <v>0</v>
          </cell>
          <cell r="N52">
            <v>5</v>
          </cell>
          <cell r="P52">
            <v>1</v>
          </cell>
          <cell r="R52">
            <v>0</v>
          </cell>
        </row>
        <row r="53">
          <cell r="A53" t="str">
            <v>Shropshire</v>
          </cell>
          <cell r="B53">
            <v>25</v>
          </cell>
          <cell r="D53">
            <v>1</v>
          </cell>
          <cell r="F53">
            <v>0</v>
          </cell>
          <cell r="H53">
            <v>0</v>
          </cell>
          <cell r="J53">
            <v>0</v>
          </cell>
          <cell r="L53">
            <v>0</v>
          </cell>
          <cell r="N53">
            <v>3</v>
          </cell>
          <cell r="P53">
            <v>3</v>
          </cell>
          <cell r="R53">
            <v>0</v>
          </cell>
        </row>
        <row r="54">
          <cell r="A54" t="str">
            <v>Somerset</v>
          </cell>
          <cell r="B54">
            <v>9</v>
          </cell>
          <cell r="D54">
            <v>0</v>
          </cell>
          <cell r="F54">
            <v>0</v>
          </cell>
          <cell r="H54">
            <v>0</v>
          </cell>
          <cell r="J54">
            <v>1</v>
          </cell>
          <cell r="L54">
            <v>1</v>
          </cell>
          <cell r="N54">
            <v>3</v>
          </cell>
          <cell r="P54">
            <v>5</v>
          </cell>
          <cell r="R54">
            <v>0</v>
          </cell>
        </row>
        <row r="55">
          <cell r="A55" t="str">
            <v>Staffordshire</v>
          </cell>
          <cell r="B55">
            <v>63</v>
          </cell>
          <cell r="D55">
            <v>0</v>
          </cell>
          <cell r="F55">
            <v>0</v>
          </cell>
          <cell r="H55">
            <v>1</v>
          </cell>
          <cell r="J55">
            <v>0</v>
          </cell>
          <cell r="L55">
            <v>1</v>
          </cell>
          <cell r="N55">
            <v>10</v>
          </cell>
          <cell r="P55">
            <v>1</v>
          </cell>
          <cell r="R55">
            <v>0</v>
          </cell>
        </row>
        <row r="56">
          <cell r="A56" t="str">
            <v>Suffolk</v>
          </cell>
          <cell r="B56">
            <v>45</v>
          </cell>
          <cell r="D56">
            <v>1</v>
          </cell>
          <cell r="F56">
            <v>0</v>
          </cell>
          <cell r="H56">
            <v>0</v>
          </cell>
          <cell r="J56">
            <v>2</v>
          </cell>
          <cell r="L56">
            <v>1</v>
          </cell>
          <cell r="N56">
            <v>24</v>
          </cell>
          <cell r="P56">
            <v>3</v>
          </cell>
          <cell r="R56">
            <v>0</v>
          </cell>
        </row>
        <row r="57">
          <cell r="A57" t="str">
            <v>Surrey</v>
          </cell>
          <cell r="B57">
            <v>12</v>
          </cell>
          <cell r="D57">
            <v>1</v>
          </cell>
          <cell r="F57">
            <v>0</v>
          </cell>
          <cell r="H57">
            <v>0</v>
          </cell>
          <cell r="J57">
            <v>0</v>
          </cell>
          <cell r="L57">
            <v>0</v>
          </cell>
          <cell r="N57">
            <v>1</v>
          </cell>
          <cell r="P57">
            <v>1</v>
          </cell>
          <cell r="R57">
            <v>0</v>
          </cell>
        </row>
        <row r="58">
          <cell r="A58" t="str">
            <v>Warwickshire</v>
          </cell>
          <cell r="B58">
            <v>25</v>
          </cell>
          <cell r="D58">
            <v>0</v>
          </cell>
          <cell r="F58">
            <v>0</v>
          </cell>
          <cell r="H58">
            <v>0</v>
          </cell>
          <cell r="J58">
            <v>1</v>
          </cell>
          <cell r="L58">
            <v>1</v>
          </cell>
          <cell r="N58">
            <v>1</v>
          </cell>
          <cell r="P58">
            <v>2</v>
          </cell>
          <cell r="R5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data"/>
      <sheetName val="Table 2"/>
    </sheetNames>
    <sheetDataSet>
      <sheetData sheetId="0"/>
      <sheetData sheetId="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3.610296180559" createdVersion="8" refreshedVersion="8" minRefreshableVersion="3" recordCount="15" xr:uid="{B138EAA1-70CB-4D9D-AE2F-19A8BDDB01BC}">
  <cacheSource type="worksheet">
    <worksheetSource ref="A1:D1048576" sheet="Data"/>
  </cacheSource>
  <cacheFields count="4">
    <cacheField name="FINANCIAL_YEAR" numFmtId="0">
      <sharedItems containsNonDate="0" containsBlank="1" count="15">
        <m/>
        <s v="2010/11" u="1"/>
        <s v="2011/12" u="1"/>
        <s v="2012/13" u="1"/>
        <s v="2013/14" u="1"/>
        <s v="2014/15" u="1"/>
        <s v="2015/16" u="1"/>
        <s v="2016/17" u="1"/>
        <s v="2017/18" u="1"/>
        <s v="2018/19" u="1"/>
        <s v="2019/20" u="1"/>
        <s v="2020/21" u="1"/>
        <s v="2021/22" u="1"/>
        <s v="2022/23" u="1"/>
        <s v="2023/24" u="1"/>
      </sharedItems>
    </cacheField>
    <cacheField name="AVERAGE_DAMAGE" numFmtId="0">
      <sharedItems containsNonDate="0" containsString="0" containsBlank="1"/>
    </cacheField>
    <cacheField name="AVERAGE_DAMAGE_EXCLUDING_OVER_10K" numFmtId="0">
      <sharedItems containsNonDate="0" containsString="0" containsBlank="1"/>
    </cacheField>
    <cacheField name="AVERAGE_DAMAGE_EXCLUDING_OVER_5K"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x v="0"/>
    <m/>
    <m/>
    <m/>
  </r>
  <r>
    <x v="0"/>
    <m/>
    <m/>
    <m/>
  </r>
  <r>
    <x v="0"/>
    <m/>
    <m/>
    <m/>
  </r>
  <r>
    <x v="0"/>
    <m/>
    <m/>
    <m/>
  </r>
  <r>
    <x v="0"/>
    <m/>
    <m/>
    <m/>
  </r>
  <r>
    <x v="0"/>
    <m/>
    <m/>
    <m/>
  </r>
  <r>
    <x v="0"/>
    <m/>
    <m/>
    <m/>
  </r>
  <r>
    <x v="0"/>
    <m/>
    <m/>
    <m/>
  </r>
  <r>
    <x v="0"/>
    <m/>
    <m/>
    <m/>
  </r>
  <r>
    <x v="0"/>
    <m/>
    <m/>
    <m/>
  </r>
  <r>
    <x v="0"/>
    <m/>
    <m/>
    <m/>
  </r>
  <r>
    <x v="0"/>
    <m/>
    <m/>
    <m/>
  </r>
  <r>
    <x v="0"/>
    <m/>
    <m/>
    <m/>
  </r>
  <r>
    <x v="0"/>
    <m/>
    <m/>
    <m/>
  </r>
  <r>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EE1BDBD-98C5-403B-A45D-8829CACE7015}" name="PivotTable8"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5" firstHeaderRow="0" firstDataRow="1" firstDataCol="1"/>
  <pivotFields count="4">
    <pivotField axis="axisRow" showAll="0">
      <items count="16">
        <item m="1" x="1"/>
        <item m="1" x="2"/>
        <item m="1" x="3"/>
        <item m="1" x="4"/>
        <item m="1" x="5"/>
        <item m="1" x="6"/>
        <item m="1" x="7"/>
        <item m="1" x="8"/>
        <item m="1" x="9"/>
        <item m="1" x="10"/>
        <item m="1" x="11"/>
        <item m="1" x="12"/>
        <item m="1" x="13"/>
        <item m="1" x="14"/>
        <item x="0"/>
        <item t="default"/>
      </items>
    </pivotField>
    <pivotField dataField="1" showAll="0"/>
    <pivotField dataField="1" showAll="0"/>
    <pivotField dataField="1" showAll="0"/>
  </pivotFields>
  <rowFields count="1">
    <field x="0"/>
  </rowFields>
  <rowItems count="2">
    <i>
      <x v="14"/>
    </i>
    <i t="grand">
      <x/>
    </i>
  </rowItems>
  <colFields count="1">
    <field x="-2"/>
  </colFields>
  <colItems count="3">
    <i>
      <x/>
    </i>
    <i i="1">
      <x v="1"/>
    </i>
    <i i="2">
      <x v="2"/>
    </i>
  </colItems>
  <dataFields count="3">
    <dataField name="Sum of AVERAGE_DAMAGE" fld="1" baseField="0" baseItem="0"/>
    <dataField name="Sum of AVERAGE_DAMAGE_EXCLUDING_OVER_10K" fld="2" baseField="0" baseItem="0"/>
    <dataField name="Sum of AVERAGE_DAMAGE_EXCLUDING_OVER_5K" fld="3" baseField="0" baseItem="0"/>
  </dataFields>
  <formats count="24">
    <format dxfId="24">
      <pivotArea type="all" dataOnly="0" outline="0" fieldPosition="0"/>
    </format>
    <format dxfId="23">
      <pivotArea outline="0" collapsedLevelsAreSubtotals="1" fieldPosition="0"/>
    </format>
    <format dxfId="22">
      <pivotArea field="0" type="button" dataOnly="0" labelOnly="1" outline="0" axis="axisRow" fieldPosition="0"/>
    </format>
    <format dxfId="21">
      <pivotArea dataOnly="0" labelOnly="1" fieldPosition="0">
        <references count="1">
          <reference field="0" count="0"/>
        </references>
      </pivotArea>
    </format>
    <format dxfId="20">
      <pivotArea dataOnly="0" labelOnly="1" grandRow="1" outline="0" fieldPosition="0"/>
    </format>
    <format dxfId="19">
      <pivotArea dataOnly="0" labelOnly="1" outline="0" fieldPosition="0">
        <references count="1">
          <reference field="4294967294" count="3">
            <x v="0"/>
            <x v="1"/>
            <x v="2"/>
          </reference>
        </references>
      </pivotArea>
    </format>
    <format dxfId="18">
      <pivotArea type="all" dataOnly="0" outline="0" fieldPosition="0"/>
    </format>
    <format dxfId="17">
      <pivotArea outline="0" collapsedLevelsAreSubtotals="1" fieldPosition="0"/>
    </format>
    <format dxfId="16">
      <pivotArea field="0" type="button" dataOnly="0" labelOnly="1" outline="0" axis="axisRow" fieldPosition="0"/>
    </format>
    <format dxfId="15">
      <pivotArea dataOnly="0" labelOnly="1" fieldPosition="0">
        <references count="1">
          <reference field="0" count="0"/>
        </references>
      </pivotArea>
    </format>
    <format dxfId="14">
      <pivotArea dataOnly="0" labelOnly="1" grandRow="1" outline="0" fieldPosition="0"/>
    </format>
    <format dxfId="13">
      <pivotArea dataOnly="0" labelOnly="1" outline="0" fieldPosition="0">
        <references count="1">
          <reference field="4294967294" count="3">
            <x v="0"/>
            <x v="1"/>
            <x v="2"/>
          </reference>
        </references>
      </pivotArea>
    </format>
    <format dxfId="12">
      <pivotArea type="all" dataOnly="0" outline="0" fieldPosition="0"/>
    </format>
    <format dxfId="11">
      <pivotArea outline="0" collapsedLevelsAreSubtotals="1" fieldPosition="0"/>
    </format>
    <format dxfId="10">
      <pivotArea field="0" type="button" dataOnly="0" labelOnly="1" outline="0" axis="axisRow" fieldPosition="0"/>
    </format>
    <format dxfId="9">
      <pivotArea dataOnly="0" labelOnly="1" fieldPosition="0">
        <references count="1">
          <reference field="0" count="0"/>
        </references>
      </pivotArea>
    </format>
    <format dxfId="8">
      <pivotArea dataOnly="0" labelOnly="1" grandRow="1" outline="0" fieldPosition="0"/>
    </format>
    <format dxfId="7">
      <pivotArea dataOnly="0" labelOnly="1" outline="0" fieldPosition="0">
        <references count="1">
          <reference field="4294967294" count="3">
            <x v="0"/>
            <x v="1"/>
            <x v="2"/>
          </reference>
        </references>
      </pivotArea>
    </format>
    <format dxfId="6">
      <pivotArea type="all" dataOnly="0" outline="0" fieldPosition="0"/>
    </format>
    <format dxfId="5">
      <pivotArea outline="0" collapsedLevelsAreSubtotals="1" fieldPosition="0"/>
    </format>
    <format dxfId="4">
      <pivotArea field="0" type="button" dataOnly="0" labelOnly="1" outline="0" axis="axisRow" fieldPosition="0"/>
    </format>
    <format dxfId="3">
      <pivotArea dataOnly="0" labelOnly="1" fieldPosition="0">
        <references count="1">
          <reference field="0" count="0"/>
        </references>
      </pivotArea>
    </format>
    <format dxfId="2">
      <pivotArea dataOnly="0" labelOnly="1" grandRow="1" outline="0" fieldPosition="0"/>
    </format>
    <format dxfId="1">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7" Type="http://schemas.openxmlformats.org/officeDocument/2006/relationships/drawing" Target="../drawings/drawing1.xml"/><Relationship Id="rId2" Type="http://schemas.openxmlformats.org/officeDocument/2006/relationships/hyperlink" Target="mailto:NewsDesk@communities.gov.uk"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1.bin"/><Relationship Id="rId5" Type="http://schemas.openxmlformats.org/officeDocument/2006/relationships/hyperlink" Target="https://www.gov.uk/search/research-and-statistics?keywords=fire&amp;content_store_document_type=upcoming_statistics&amp;order=release-date-oldest" TargetMode="External"/><Relationship Id="rId4" Type="http://schemas.openxmlformats.org/officeDocument/2006/relationships/hyperlink" Target="https://www.gov.uk/government/collections/fire-statistics-great-brita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code.statisticsauthority.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0319E-C406-4FC8-97EE-7CE750556D84}">
  <sheetPr codeName="Sheet1"/>
  <dimension ref="A1:K14"/>
  <sheetViews>
    <sheetView showGridLines="0" tabSelected="1" workbookViewId="0"/>
  </sheetViews>
  <sheetFormatPr defaultRowHeight="12.75" x14ac:dyDescent="0.2"/>
  <cols>
    <col min="1" max="1" width="74" style="1" bestFit="1" customWidth="1"/>
    <col min="2" max="255" width="9.42578125" style="1" customWidth="1"/>
    <col min="256" max="256" width="2.85546875" style="1" customWidth="1"/>
    <col min="257" max="257" width="74" style="1" bestFit="1" customWidth="1"/>
    <col min="258" max="511" width="9.42578125" style="1" customWidth="1"/>
    <col min="512" max="512" width="2.85546875" style="1" customWidth="1"/>
    <col min="513" max="513" width="74" style="1" bestFit="1" customWidth="1"/>
    <col min="514" max="767" width="9.42578125" style="1" customWidth="1"/>
    <col min="768" max="768" width="2.85546875" style="1" customWidth="1"/>
    <col min="769" max="769" width="74" style="1" bestFit="1" customWidth="1"/>
    <col min="770" max="1023" width="9.42578125" style="1" customWidth="1"/>
    <col min="1024" max="1024" width="2.85546875" style="1" customWidth="1"/>
    <col min="1025" max="1025" width="74" style="1" bestFit="1" customWidth="1"/>
    <col min="1026" max="1279" width="9.42578125" style="1" customWidth="1"/>
    <col min="1280" max="1280" width="2.85546875" style="1" customWidth="1"/>
    <col min="1281" max="1281" width="74" style="1" bestFit="1" customWidth="1"/>
    <col min="1282" max="1535" width="9.42578125" style="1" customWidth="1"/>
    <col min="1536" max="1536" width="2.85546875" style="1" customWidth="1"/>
    <col min="1537" max="1537" width="74" style="1" bestFit="1" customWidth="1"/>
    <col min="1538" max="1791" width="9.42578125" style="1" customWidth="1"/>
    <col min="1792" max="1792" width="2.85546875" style="1" customWidth="1"/>
    <col min="1793" max="1793" width="74" style="1" bestFit="1" customWidth="1"/>
    <col min="1794" max="2047" width="9.42578125" style="1" customWidth="1"/>
    <col min="2048" max="2048" width="2.85546875" style="1" customWidth="1"/>
    <col min="2049" max="2049" width="74" style="1" bestFit="1" customWidth="1"/>
    <col min="2050" max="2303" width="9.42578125" style="1" customWidth="1"/>
    <col min="2304" max="2304" width="2.85546875" style="1" customWidth="1"/>
    <col min="2305" max="2305" width="74" style="1" bestFit="1" customWidth="1"/>
    <col min="2306" max="2559" width="9.42578125" style="1" customWidth="1"/>
    <col min="2560" max="2560" width="2.85546875" style="1" customWidth="1"/>
    <col min="2561" max="2561" width="74" style="1" bestFit="1" customWidth="1"/>
    <col min="2562" max="2815" width="9.42578125" style="1" customWidth="1"/>
    <col min="2816" max="2816" width="2.85546875" style="1" customWidth="1"/>
    <col min="2817" max="2817" width="74" style="1" bestFit="1" customWidth="1"/>
    <col min="2818" max="3071" width="9.42578125" style="1" customWidth="1"/>
    <col min="3072" max="3072" width="2.85546875" style="1" customWidth="1"/>
    <col min="3073" max="3073" width="74" style="1" bestFit="1" customWidth="1"/>
    <col min="3074" max="3327" width="9.42578125" style="1" customWidth="1"/>
    <col min="3328" max="3328" width="2.85546875" style="1" customWidth="1"/>
    <col min="3329" max="3329" width="74" style="1" bestFit="1" customWidth="1"/>
    <col min="3330" max="3583" width="9.42578125" style="1" customWidth="1"/>
    <col min="3584" max="3584" width="2.85546875" style="1" customWidth="1"/>
    <col min="3585" max="3585" width="74" style="1" bestFit="1" customWidth="1"/>
    <col min="3586" max="3839" width="9.42578125" style="1" customWidth="1"/>
    <col min="3840" max="3840" width="2.85546875" style="1" customWidth="1"/>
    <col min="3841" max="3841" width="74" style="1" bestFit="1" customWidth="1"/>
    <col min="3842" max="4095" width="9.42578125" style="1" customWidth="1"/>
    <col min="4096" max="4096" width="2.85546875" style="1" customWidth="1"/>
    <col min="4097" max="4097" width="74" style="1" bestFit="1" customWidth="1"/>
    <col min="4098" max="4351" width="9.42578125" style="1" customWidth="1"/>
    <col min="4352" max="4352" width="2.85546875" style="1" customWidth="1"/>
    <col min="4353" max="4353" width="74" style="1" bestFit="1" customWidth="1"/>
    <col min="4354" max="4607" width="9.42578125" style="1" customWidth="1"/>
    <col min="4608" max="4608" width="2.85546875" style="1" customWidth="1"/>
    <col min="4609" max="4609" width="74" style="1" bestFit="1" customWidth="1"/>
    <col min="4610" max="4863" width="9.42578125" style="1" customWidth="1"/>
    <col min="4864" max="4864" width="2.85546875" style="1" customWidth="1"/>
    <col min="4865" max="4865" width="74" style="1" bestFit="1" customWidth="1"/>
    <col min="4866" max="5119" width="9.42578125" style="1" customWidth="1"/>
    <col min="5120" max="5120" width="2.85546875" style="1" customWidth="1"/>
    <col min="5121" max="5121" width="74" style="1" bestFit="1" customWidth="1"/>
    <col min="5122" max="5375" width="9.42578125" style="1" customWidth="1"/>
    <col min="5376" max="5376" width="2.85546875" style="1" customWidth="1"/>
    <col min="5377" max="5377" width="74" style="1" bestFit="1" customWidth="1"/>
    <col min="5378" max="5631" width="9.42578125" style="1" customWidth="1"/>
    <col min="5632" max="5632" width="2.85546875" style="1" customWidth="1"/>
    <col min="5633" max="5633" width="74" style="1" bestFit="1" customWidth="1"/>
    <col min="5634" max="5887" width="9.42578125" style="1" customWidth="1"/>
    <col min="5888" max="5888" width="2.85546875" style="1" customWidth="1"/>
    <col min="5889" max="5889" width="74" style="1" bestFit="1" customWidth="1"/>
    <col min="5890" max="6143" width="9.42578125" style="1" customWidth="1"/>
    <col min="6144" max="6144" width="2.85546875" style="1" customWidth="1"/>
    <col min="6145" max="6145" width="74" style="1" bestFit="1" customWidth="1"/>
    <col min="6146" max="6399" width="9.42578125" style="1" customWidth="1"/>
    <col min="6400" max="6400" width="2.85546875" style="1" customWidth="1"/>
    <col min="6401" max="6401" width="74" style="1" bestFit="1" customWidth="1"/>
    <col min="6402" max="6655" width="9.42578125" style="1" customWidth="1"/>
    <col min="6656" max="6656" width="2.85546875" style="1" customWidth="1"/>
    <col min="6657" max="6657" width="74" style="1" bestFit="1" customWidth="1"/>
    <col min="6658" max="6911" width="9.42578125" style="1" customWidth="1"/>
    <col min="6912" max="6912" width="2.85546875" style="1" customWidth="1"/>
    <col min="6913" max="6913" width="74" style="1" bestFit="1" customWidth="1"/>
    <col min="6914" max="7167" width="9.42578125" style="1" customWidth="1"/>
    <col min="7168" max="7168" width="2.85546875" style="1" customWidth="1"/>
    <col min="7169" max="7169" width="74" style="1" bestFit="1" customWidth="1"/>
    <col min="7170" max="7423" width="9.42578125" style="1" customWidth="1"/>
    <col min="7424" max="7424" width="2.85546875" style="1" customWidth="1"/>
    <col min="7425" max="7425" width="74" style="1" bestFit="1" customWidth="1"/>
    <col min="7426" max="7679" width="9.42578125" style="1" customWidth="1"/>
    <col min="7680" max="7680" width="2.85546875" style="1" customWidth="1"/>
    <col min="7681" max="7681" width="74" style="1" bestFit="1" customWidth="1"/>
    <col min="7682" max="7935" width="9.42578125" style="1" customWidth="1"/>
    <col min="7936" max="7936" width="2.85546875" style="1" customWidth="1"/>
    <col min="7937" max="7937" width="74" style="1" bestFit="1" customWidth="1"/>
    <col min="7938" max="8191" width="9.42578125" style="1" customWidth="1"/>
    <col min="8192" max="8192" width="2.85546875" style="1" customWidth="1"/>
    <col min="8193" max="8193" width="74" style="1" bestFit="1" customWidth="1"/>
    <col min="8194" max="8447" width="9.42578125" style="1" customWidth="1"/>
    <col min="8448" max="8448" width="2.85546875" style="1" customWidth="1"/>
    <col min="8449" max="8449" width="74" style="1" bestFit="1" customWidth="1"/>
    <col min="8450" max="8703" width="9.42578125" style="1" customWidth="1"/>
    <col min="8704" max="8704" width="2.85546875" style="1" customWidth="1"/>
    <col min="8705" max="8705" width="74" style="1" bestFit="1" customWidth="1"/>
    <col min="8706" max="8959" width="9.42578125" style="1" customWidth="1"/>
    <col min="8960" max="8960" width="2.85546875" style="1" customWidth="1"/>
    <col min="8961" max="8961" width="74" style="1" bestFit="1" customWidth="1"/>
    <col min="8962" max="9215" width="9.42578125" style="1" customWidth="1"/>
    <col min="9216" max="9216" width="2.85546875" style="1" customWidth="1"/>
    <col min="9217" max="9217" width="74" style="1" bestFit="1" customWidth="1"/>
    <col min="9218" max="9471" width="9.42578125" style="1" customWidth="1"/>
    <col min="9472" max="9472" width="2.85546875" style="1" customWidth="1"/>
    <col min="9473" max="9473" width="74" style="1" bestFit="1" customWidth="1"/>
    <col min="9474" max="9727" width="9.42578125" style="1" customWidth="1"/>
    <col min="9728" max="9728" width="2.85546875" style="1" customWidth="1"/>
    <col min="9729" max="9729" width="74" style="1" bestFit="1" customWidth="1"/>
    <col min="9730" max="9983" width="9.42578125" style="1" customWidth="1"/>
    <col min="9984" max="9984" width="2.85546875" style="1" customWidth="1"/>
    <col min="9985" max="9985" width="74" style="1" bestFit="1" customWidth="1"/>
    <col min="9986" max="10239" width="9.42578125" style="1" customWidth="1"/>
    <col min="10240" max="10240" width="2.85546875" style="1" customWidth="1"/>
    <col min="10241" max="10241" width="74" style="1" bestFit="1" customWidth="1"/>
    <col min="10242" max="10495" width="9.42578125" style="1" customWidth="1"/>
    <col min="10496" max="10496" width="2.85546875" style="1" customWidth="1"/>
    <col min="10497" max="10497" width="74" style="1" bestFit="1" customWidth="1"/>
    <col min="10498" max="10751" width="9.42578125" style="1" customWidth="1"/>
    <col min="10752" max="10752" width="2.85546875" style="1" customWidth="1"/>
    <col min="10753" max="10753" width="74" style="1" bestFit="1" customWidth="1"/>
    <col min="10754" max="11007" width="9.42578125" style="1" customWidth="1"/>
    <col min="11008" max="11008" width="2.85546875" style="1" customWidth="1"/>
    <col min="11009" max="11009" width="74" style="1" bestFit="1" customWidth="1"/>
    <col min="11010" max="11263" width="9.42578125" style="1" customWidth="1"/>
    <col min="11264" max="11264" width="2.85546875" style="1" customWidth="1"/>
    <col min="11265" max="11265" width="74" style="1" bestFit="1" customWidth="1"/>
    <col min="11266" max="11519" width="9.42578125" style="1" customWidth="1"/>
    <col min="11520" max="11520" width="2.85546875" style="1" customWidth="1"/>
    <col min="11521" max="11521" width="74" style="1" bestFit="1" customWidth="1"/>
    <col min="11522" max="11775" width="9.42578125" style="1" customWidth="1"/>
    <col min="11776" max="11776" width="2.85546875" style="1" customWidth="1"/>
    <col min="11777" max="11777" width="74" style="1" bestFit="1" customWidth="1"/>
    <col min="11778" max="12031" width="9.42578125" style="1" customWidth="1"/>
    <col min="12032" max="12032" width="2.85546875" style="1" customWidth="1"/>
    <col min="12033" max="12033" width="74" style="1" bestFit="1" customWidth="1"/>
    <col min="12034" max="12287" width="9.42578125" style="1" customWidth="1"/>
    <col min="12288" max="12288" width="2.85546875" style="1" customWidth="1"/>
    <col min="12289" max="12289" width="74" style="1" bestFit="1" customWidth="1"/>
    <col min="12290" max="12543" width="9.42578125" style="1" customWidth="1"/>
    <col min="12544" max="12544" width="2.85546875" style="1" customWidth="1"/>
    <col min="12545" max="12545" width="74" style="1" bestFit="1" customWidth="1"/>
    <col min="12546" max="12799" width="9.42578125" style="1" customWidth="1"/>
    <col min="12800" max="12800" width="2.85546875" style="1" customWidth="1"/>
    <col min="12801" max="12801" width="74" style="1" bestFit="1" customWidth="1"/>
    <col min="12802" max="13055" width="9.42578125" style="1" customWidth="1"/>
    <col min="13056" max="13056" width="2.85546875" style="1" customWidth="1"/>
    <col min="13057" max="13057" width="74" style="1" bestFit="1" customWidth="1"/>
    <col min="13058" max="13311" width="9.42578125" style="1" customWidth="1"/>
    <col min="13312" max="13312" width="2.85546875" style="1" customWidth="1"/>
    <col min="13313" max="13313" width="74" style="1" bestFit="1" customWidth="1"/>
    <col min="13314" max="13567" width="9.42578125" style="1" customWidth="1"/>
    <col min="13568" max="13568" width="2.85546875" style="1" customWidth="1"/>
    <col min="13569" max="13569" width="74" style="1" bestFit="1" customWidth="1"/>
    <col min="13570" max="13823" width="9.42578125" style="1" customWidth="1"/>
    <col min="13824" max="13824" width="2.85546875" style="1" customWidth="1"/>
    <col min="13825" max="13825" width="74" style="1" bestFit="1" customWidth="1"/>
    <col min="13826" max="14079" width="9.42578125" style="1" customWidth="1"/>
    <col min="14080" max="14080" width="2.85546875" style="1" customWidth="1"/>
    <col min="14081" max="14081" width="74" style="1" bestFit="1" customWidth="1"/>
    <col min="14082" max="14335" width="9.42578125" style="1" customWidth="1"/>
    <col min="14336" max="14336" width="2.85546875" style="1" customWidth="1"/>
    <col min="14337" max="14337" width="74" style="1" bestFit="1" customWidth="1"/>
    <col min="14338" max="14591" width="9.42578125" style="1" customWidth="1"/>
    <col min="14592" max="14592" width="2.85546875" style="1" customWidth="1"/>
    <col min="14593" max="14593" width="74" style="1" bestFit="1" customWidth="1"/>
    <col min="14594" max="14847" width="9.42578125" style="1" customWidth="1"/>
    <col min="14848" max="14848" width="2.85546875" style="1" customWidth="1"/>
    <col min="14849" max="14849" width="74" style="1" bestFit="1" customWidth="1"/>
    <col min="14850" max="15103" width="9.42578125" style="1" customWidth="1"/>
    <col min="15104" max="15104" width="2.85546875" style="1" customWidth="1"/>
    <col min="15105" max="15105" width="74" style="1" bestFit="1" customWidth="1"/>
    <col min="15106" max="15359" width="9.42578125" style="1" customWidth="1"/>
    <col min="15360" max="15360" width="2.85546875" style="1" customWidth="1"/>
    <col min="15361" max="15361" width="74" style="1" bestFit="1" customWidth="1"/>
    <col min="15362" max="15615" width="9.42578125" style="1" customWidth="1"/>
    <col min="15616" max="15616" width="2.85546875" style="1" customWidth="1"/>
    <col min="15617" max="15617" width="74" style="1" bestFit="1" customWidth="1"/>
    <col min="15618" max="15871" width="9.42578125" style="1" customWidth="1"/>
    <col min="15872" max="15872" width="2.85546875" style="1" customWidth="1"/>
    <col min="15873" max="15873" width="74" style="1" bestFit="1" customWidth="1"/>
    <col min="15874" max="16127" width="9.42578125" style="1" customWidth="1"/>
    <col min="16128" max="16128" width="2.85546875" style="1" customWidth="1"/>
    <col min="16129" max="16129" width="74" style="1" bestFit="1" customWidth="1"/>
    <col min="16130" max="16384" width="9.42578125" style="1" customWidth="1"/>
  </cols>
  <sheetData>
    <row r="1" spans="1:11" ht="84" customHeight="1" x14ac:dyDescent="0.2">
      <c r="A1" s="10"/>
    </row>
    <row r="2" spans="1:11" ht="23.25" x14ac:dyDescent="0.2">
      <c r="A2" s="7" t="s">
        <v>26</v>
      </c>
    </row>
    <row r="3" spans="1:11" ht="23.25" x14ac:dyDescent="0.2">
      <c r="A3" s="7" t="str">
        <f>_xlfn.CONCAT("England, ",config!B7," ",config!B8," to ",config!B5," ",config!B6,": Data tables")</f>
        <v>England, April 2024 to March 2025: Data tables</v>
      </c>
    </row>
    <row r="4" spans="1:11" ht="45" customHeight="1" x14ac:dyDescent="0.25">
      <c r="A4" s="8" t="s">
        <v>35</v>
      </c>
      <c r="C4" s="2"/>
      <c r="K4" s="3"/>
    </row>
    <row r="5" spans="1:11" ht="32.25" customHeight="1" x14ac:dyDescent="0.2">
      <c r="A5" s="9" t="str">
        <f>_xlfn.CONCAT("Responsible Statistician: ",config!B4)</f>
        <v>Responsible Statistician: William Bagridge</v>
      </c>
      <c r="B5" s="4"/>
    </row>
    <row r="6" spans="1:11" ht="15" x14ac:dyDescent="0.2">
      <c r="A6" s="13" t="s">
        <v>69</v>
      </c>
      <c r="B6" s="4"/>
    </row>
    <row r="7" spans="1:11" ht="15" x14ac:dyDescent="0.2">
      <c r="A7" s="14" t="s">
        <v>68</v>
      </c>
      <c r="B7" s="6"/>
    </row>
    <row r="8" spans="1:11" ht="28.5" customHeight="1" x14ac:dyDescent="0.2">
      <c r="A8" s="14" t="str">
        <f>_xlfn.CONCAT("Published: ",config!B1)</f>
        <v>Published: 14 August 2025</v>
      </c>
      <c r="B8" s="5"/>
    </row>
    <row r="9" spans="1:11" ht="15" x14ac:dyDescent="0.2">
      <c r="A9" s="13" t="str">
        <f>_xlfn.CONCAT("Next update: ",config!B2)</f>
        <v>Next update: Autumn 2026</v>
      </c>
      <c r="B9" s="5"/>
    </row>
    <row r="10" spans="1:11" ht="30" customHeight="1" x14ac:dyDescent="0.2">
      <c r="A10" s="9" t="str">
        <f>CONCATENATE("Crown copyright © ", config!B6)</f>
        <v>Crown copyright © 2025</v>
      </c>
    </row>
    <row r="11" spans="1:11" ht="15" x14ac:dyDescent="0.2">
      <c r="A11" s="13" t="s">
        <v>27</v>
      </c>
    </row>
    <row r="12" spans="1:11" ht="26.25" customHeight="1" x14ac:dyDescent="0.2">
      <c r="A12" s="11" t="s">
        <v>28</v>
      </c>
    </row>
    <row r="13" spans="1:11" ht="15" x14ac:dyDescent="0.2">
      <c r="A13" s="12" t="s">
        <v>45</v>
      </c>
    </row>
    <row r="14" spans="1:11" ht="15" x14ac:dyDescent="0.2">
      <c r="A14" s="13" t="s">
        <v>67</v>
      </c>
    </row>
  </sheetData>
  <hyperlinks>
    <hyperlink ref="A14" r:id="rId1" xr:uid="{13990D6D-8DDB-4185-A777-8FB0D9026892}"/>
    <hyperlink ref="A7" r:id="rId2" xr:uid="{17A0D00A-25F0-4621-B2B7-F39398D05C55}"/>
    <hyperlink ref="A6" r:id="rId3" xr:uid="{0EF96E6F-6FE0-486B-8526-67508F6CD863}"/>
    <hyperlink ref="A11" location="Contents!A1" display="Contents" xr:uid="{69C1EE73-0FBC-4F7E-B677-E823F01BE9EA}"/>
    <hyperlink ref="A8" r:id="rId4" display="https://www.gov.uk/government/collections/fire-statistics-great-britain" xr:uid="{7CF2A326-869C-4B41-A04D-3D1E6CD75C41}"/>
    <hyperlink ref="A9" r:id="rId5" display="https://www.gov.uk/search/research-and-statistics?keywords=fire&amp;content_store_document_type=upcoming_statistics&amp;order=release-date-oldest" xr:uid="{BA2B1165-E3D1-493A-9FD6-BCB230A39A84}"/>
  </hyperlinks>
  <pageMargins left="0.70000000000000007" right="0.70000000000000007" top="0.75" bottom="0.75" header="0.30000000000000004" footer="0.30000000000000004"/>
  <pageSetup paperSize="9" fitToWidth="0"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B6883-3968-4EF2-848C-F1D66CB6C9A3}">
  <sheetPr codeName="Sheet2">
    <tabColor rgb="FFFF0000"/>
  </sheetPr>
  <dimension ref="A1:B9"/>
  <sheetViews>
    <sheetView zoomScaleNormal="100" workbookViewId="0"/>
  </sheetViews>
  <sheetFormatPr defaultRowHeight="15" x14ac:dyDescent="0.2"/>
  <cols>
    <col min="1" max="1" width="25.140625" style="16" bestFit="1" customWidth="1"/>
    <col min="2" max="2" width="14.5703125" style="16" bestFit="1" customWidth="1"/>
    <col min="3" max="16384" width="9.140625" style="16"/>
  </cols>
  <sheetData>
    <row r="1" spans="1:2" ht="15.75" x14ac:dyDescent="0.25">
      <c r="A1" s="15" t="s">
        <v>57</v>
      </c>
      <c r="B1" s="16" t="s">
        <v>87</v>
      </c>
    </row>
    <row r="2" spans="1:2" x14ac:dyDescent="0.2">
      <c r="A2" s="16" t="s">
        <v>58</v>
      </c>
      <c r="B2" s="16" t="s">
        <v>86</v>
      </c>
    </row>
    <row r="3" spans="1:2" x14ac:dyDescent="0.2">
      <c r="A3" s="16" t="s">
        <v>59</v>
      </c>
      <c r="B3" s="16" t="s">
        <v>81</v>
      </c>
    </row>
    <row r="4" spans="1:2" x14ac:dyDescent="0.2">
      <c r="A4" s="16" t="s">
        <v>60</v>
      </c>
      <c r="B4" s="16" t="s">
        <v>82</v>
      </c>
    </row>
    <row r="5" spans="1:2" x14ac:dyDescent="0.2">
      <c r="A5" s="16" t="s">
        <v>61</v>
      </c>
      <c r="B5" s="16" t="s">
        <v>62</v>
      </c>
    </row>
    <row r="6" spans="1:2" x14ac:dyDescent="0.2">
      <c r="A6" s="16" t="s">
        <v>63</v>
      </c>
      <c r="B6" s="16">
        <v>2025</v>
      </c>
    </row>
    <row r="7" spans="1:2" x14ac:dyDescent="0.2">
      <c r="A7" s="16" t="s">
        <v>64</v>
      </c>
      <c r="B7" s="16" t="s">
        <v>83</v>
      </c>
    </row>
    <row r="8" spans="1:2" x14ac:dyDescent="0.2">
      <c r="A8" s="16" t="s">
        <v>65</v>
      </c>
      <c r="B8" s="16">
        <v>2024</v>
      </c>
    </row>
    <row r="9" spans="1:2" x14ac:dyDescent="0.2">
      <c r="A9" s="16" t="s">
        <v>66</v>
      </c>
      <c r="B9" s="16" t="s">
        <v>73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81BD7-1FBD-4636-AE9F-2410BC9F5649}">
  <sheetPr codeName="Sheet3"/>
  <dimension ref="A1:R24"/>
  <sheetViews>
    <sheetView zoomScaleNormal="100" workbookViewId="0"/>
  </sheetViews>
  <sheetFormatPr defaultColWidth="9.42578125" defaultRowHeight="15" x14ac:dyDescent="0.2"/>
  <cols>
    <col min="1" max="1" width="24.5703125" style="29" customWidth="1"/>
    <col min="2" max="2" width="44.42578125" style="34" bestFit="1" customWidth="1"/>
    <col min="3" max="3" width="46" style="34" bestFit="1" customWidth="1"/>
    <col min="4" max="4" width="22.7109375" style="29" customWidth="1"/>
    <col min="5" max="5" width="22" style="29" customWidth="1"/>
    <col min="6" max="6" width="9.42578125" style="29" customWidth="1"/>
    <col min="7" max="16384" width="9.42578125" style="29"/>
  </cols>
  <sheetData>
    <row r="1" spans="1:18" s="18" customFormat="1" ht="15.6" customHeight="1" x14ac:dyDescent="0.25">
      <c r="A1" s="17" t="s">
        <v>26</v>
      </c>
      <c r="D1" s="19"/>
      <c r="E1" s="19"/>
    </row>
    <row r="2" spans="1:18" s="23" customFormat="1" ht="21.6" customHeight="1" x14ac:dyDescent="0.25">
      <c r="A2" s="20" t="str">
        <f>_xlfn.CONCAT("Publication Date: ",config!B1)</f>
        <v>Publication Date: 14 August 2025</v>
      </c>
      <c r="B2" s="21"/>
      <c r="C2" s="21"/>
      <c r="D2" s="22"/>
      <c r="E2" s="22"/>
      <c r="F2" s="21"/>
    </row>
    <row r="3" spans="1:18" s="24" customFormat="1" ht="18" customHeight="1" x14ac:dyDescent="0.2">
      <c r="A3" s="24" t="s">
        <v>29</v>
      </c>
      <c r="D3" s="25"/>
      <c r="E3" s="25"/>
    </row>
    <row r="4" spans="1:18" s="24" customFormat="1" ht="18" customHeight="1" x14ac:dyDescent="0.2">
      <c r="A4" s="26" t="s">
        <v>30</v>
      </c>
      <c r="D4" s="25"/>
      <c r="E4" s="25"/>
    </row>
    <row r="5" spans="1:18" ht="42.75" customHeight="1" x14ac:dyDescent="0.25">
      <c r="A5" s="27" t="s">
        <v>31</v>
      </c>
      <c r="B5" s="27" t="s">
        <v>32</v>
      </c>
      <c r="C5" s="27" t="s">
        <v>43</v>
      </c>
      <c r="D5" s="27" t="s">
        <v>33</v>
      </c>
      <c r="E5" s="28" t="s">
        <v>56</v>
      </c>
    </row>
    <row r="6" spans="1:18" ht="30" x14ac:dyDescent="0.2">
      <c r="A6" s="30" t="s">
        <v>36</v>
      </c>
      <c r="B6" s="31" t="s">
        <v>37</v>
      </c>
      <c r="C6" s="31" t="s">
        <v>44</v>
      </c>
      <c r="D6" s="32" t="str">
        <f>_xlfn.CONCAT("2001/02 to ", config!B9)</f>
        <v>2001/02 to 2024/25</v>
      </c>
      <c r="E6" s="33" t="s">
        <v>34</v>
      </c>
    </row>
    <row r="7" spans="1:18" ht="12" customHeight="1" x14ac:dyDescent="0.2">
      <c r="A7" s="26"/>
      <c r="B7" s="31"/>
      <c r="C7" s="31"/>
      <c r="D7" s="31"/>
      <c r="E7" s="31"/>
      <c r="F7" s="31"/>
      <c r="G7" s="31"/>
      <c r="H7" s="31"/>
      <c r="I7" s="31"/>
      <c r="J7" s="31"/>
      <c r="K7" s="31"/>
      <c r="L7" s="31"/>
      <c r="M7" s="31"/>
      <c r="N7" s="31"/>
      <c r="O7" s="31"/>
      <c r="P7" s="31"/>
      <c r="Q7" s="31"/>
      <c r="R7" s="31"/>
    </row>
    <row r="8" spans="1:18" x14ac:dyDescent="0.2">
      <c r="D8" s="35"/>
    </row>
    <row r="9" spans="1:18" x14ac:dyDescent="0.2">
      <c r="D9" s="35"/>
    </row>
    <row r="10" spans="1:18" x14ac:dyDescent="0.2">
      <c r="D10" s="35"/>
    </row>
    <row r="11" spans="1:18" x14ac:dyDescent="0.2">
      <c r="D11" s="35"/>
    </row>
    <row r="12" spans="1:18" x14ac:dyDescent="0.2">
      <c r="D12" s="35"/>
    </row>
    <row r="13" spans="1:18" x14ac:dyDescent="0.2">
      <c r="D13" s="35"/>
    </row>
    <row r="14" spans="1:18" x14ac:dyDescent="0.2">
      <c r="D14" s="35"/>
    </row>
    <row r="15" spans="1:18" x14ac:dyDescent="0.2">
      <c r="D15" s="35"/>
    </row>
    <row r="16" spans="1:18" x14ac:dyDescent="0.2">
      <c r="D16" s="35"/>
    </row>
    <row r="17" spans="4:4" x14ac:dyDescent="0.2">
      <c r="D17" s="35"/>
    </row>
    <row r="18" spans="4:4" x14ac:dyDescent="0.2">
      <c r="D18" s="35"/>
    </row>
    <row r="19" spans="4:4" x14ac:dyDescent="0.2">
      <c r="D19" s="35"/>
    </row>
    <row r="20" spans="4:4" x14ac:dyDescent="0.2">
      <c r="D20" s="35"/>
    </row>
    <row r="21" spans="4:4" x14ac:dyDescent="0.2">
      <c r="D21" s="35"/>
    </row>
    <row r="22" spans="4:4" x14ac:dyDescent="0.2">
      <c r="D22" s="35"/>
    </row>
    <row r="23" spans="4:4" x14ac:dyDescent="0.2">
      <c r="D23" s="35"/>
    </row>
    <row r="24" spans="4:4" x14ac:dyDescent="0.2">
      <c r="D24" s="35"/>
    </row>
  </sheetData>
  <hyperlinks>
    <hyperlink ref="A4" location="Cover_sheet!A1" display="Cover sheet" xr:uid="{F46F6AA0-DFC7-4852-9414-BE5B329B6531}"/>
    <hyperlink ref="A6" location="FIRE0204!A1" display="FIRE0204" xr:uid="{93147931-8D1E-483B-B118-009CFF188D2D}"/>
  </hyperlinks>
  <pageMargins left="0.31496062992126012" right="0.31496062992126012" top="0.74803149606299213" bottom="0.74803149606299213" header="0.31496062992126012" footer="0.31496062992126012"/>
  <pageSetup paperSize="0" scale="90" fitToWidth="0" fitToHeight="0" orientation="landscape"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A4FCE-D266-41CA-ABBC-6858FC87405B}">
  <sheetPr codeName="Sheet4"/>
  <dimension ref="A1:D16"/>
  <sheetViews>
    <sheetView zoomScaleNormal="100" workbookViewId="0"/>
  </sheetViews>
  <sheetFormatPr defaultColWidth="9.140625" defaultRowHeight="15" x14ac:dyDescent="0.2"/>
  <cols>
    <col min="1" max="1" width="16.140625" style="36" bestFit="1" customWidth="1"/>
    <col min="2" max="2" width="18.42578125" style="36" bestFit="1" customWidth="1"/>
    <col min="3" max="3" width="40.140625" style="36" bestFit="1" customWidth="1"/>
    <col min="4" max="4" width="39.140625" style="36" bestFit="1" customWidth="1"/>
    <col min="5" max="16384" width="9.140625" style="36"/>
  </cols>
  <sheetData>
    <row r="1" spans="1:4" x14ac:dyDescent="0.2">
      <c r="A1" s="16" t="s">
        <v>41</v>
      </c>
      <c r="B1" s="16" t="s">
        <v>78</v>
      </c>
      <c r="C1" s="16" t="s">
        <v>79</v>
      </c>
      <c r="D1" s="16" t="s">
        <v>80</v>
      </c>
    </row>
    <row r="2" spans="1:4" x14ac:dyDescent="0.2">
      <c r="A2" s="16" t="s">
        <v>1</v>
      </c>
      <c r="B2" s="16">
        <v>25.5</v>
      </c>
      <c r="C2" s="16">
        <v>23.3</v>
      </c>
      <c r="D2" s="16">
        <v>21.9</v>
      </c>
    </row>
    <row r="3" spans="1:4" x14ac:dyDescent="0.2">
      <c r="A3" s="16" t="s">
        <v>2</v>
      </c>
      <c r="B3" s="16">
        <v>22.6</v>
      </c>
      <c r="C3" s="16">
        <v>21.5</v>
      </c>
      <c r="D3" s="16">
        <v>20.8</v>
      </c>
    </row>
    <row r="4" spans="1:4" x14ac:dyDescent="0.2">
      <c r="A4" s="16" t="s">
        <v>3</v>
      </c>
      <c r="B4" s="16">
        <v>20.7</v>
      </c>
      <c r="C4" s="16">
        <v>20.100000000000001</v>
      </c>
      <c r="D4" s="16">
        <v>19.399999999999999</v>
      </c>
    </row>
    <row r="5" spans="1:4" x14ac:dyDescent="0.2">
      <c r="A5" s="16" t="s">
        <v>4</v>
      </c>
      <c r="B5" s="16">
        <v>18.3</v>
      </c>
      <c r="C5" s="16">
        <v>18.3</v>
      </c>
      <c r="D5" s="16">
        <v>18.100000000000001</v>
      </c>
    </row>
    <row r="6" spans="1:4" x14ac:dyDescent="0.2">
      <c r="A6" s="16" t="s">
        <v>5</v>
      </c>
      <c r="B6" s="16">
        <v>18.5</v>
      </c>
      <c r="C6" s="16">
        <v>17.899999999999999</v>
      </c>
      <c r="D6" s="16">
        <v>17.7</v>
      </c>
    </row>
    <row r="7" spans="1:4" x14ac:dyDescent="0.2">
      <c r="A7" s="16" t="s">
        <v>21</v>
      </c>
      <c r="B7" s="16">
        <v>18.3</v>
      </c>
      <c r="C7" s="16">
        <v>17.600000000000001</v>
      </c>
      <c r="D7" s="16">
        <v>16.899999999999999</v>
      </c>
    </row>
    <row r="8" spans="1:4" x14ac:dyDescent="0.2">
      <c r="A8" s="16" t="s">
        <v>22</v>
      </c>
      <c r="B8" s="16">
        <v>18.3</v>
      </c>
      <c r="C8" s="16">
        <v>17.600000000000001</v>
      </c>
      <c r="D8" s="16">
        <v>17.100000000000001</v>
      </c>
    </row>
    <row r="9" spans="1:4" x14ac:dyDescent="0.2">
      <c r="A9" s="16" t="s">
        <v>23</v>
      </c>
      <c r="B9" s="16">
        <v>18.3</v>
      </c>
      <c r="C9" s="16">
        <v>17</v>
      </c>
      <c r="D9" s="16">
        <v>16.2</v>
      </c>
    </row>
    <row r="10" spans="1:4" x14ac:dyDescent="0.2">
      <c r="A10" s="16" t="s">
        <v>24</v>
      </c>
      <c r="B10" s="16">
        <v>16.2</v>
      </c>
      <c r="C10" s="16">
        <v>16.2</v>
      </c>
      <c r="D10" s="16">
        <v>16.2</v>
      </c>
    </row>
    <row r="11" spans="1:4" x14ac:dyDescent="0.2">
      <c r="A11" s="16" t="s">
        <v>25</v>
      </c>
      <c r="B11" s="16">
        <v>16.5</v>
      </c>
      <c r="C11" s="16">
        <v>16.5</v>
      </c>
      <c r="D11" s="16">
        <v>16.2</v>
      </c>
    </row>
    <row r="12" spans="1:4" x14ac:dyDescent="0.2">
      <c r="A12" s="16" t="s">
        <v>42</v>
      </c>
      <c r="B12" s="16">
        <v>16.399999999999999</v>
      </c>
      <c r="C12" s="16">
        <v>15.6</v>
      </c>
      <c r="D12" s="16">
        <v>14.8</v>
      </c>
    </row>
    <row r="13" spans="1:4" x14ac:dyDescent="0.2">
      <c r="A13" s="16" t="s">
        <v>50</v>
      </c>
      <c r="B13" s="16">
        <v>15.8</v>
      </c>
      <c r="C13" s="16">
        <v>15.1</v>
      </c>
      <c r="D13" s="16">
        <v>14.2</v>
      </c>
    </row>
    <row r="14" spans="1:4" x14ac:dyDescent="0.2">
      <c r="A14" s="16" t="s">
        <v>51</v>
      </c>
      <c r="B14" s="16">
        <v>17.8</v>
      </c>
      <c r="C14" s="16">
        <v>15.6</v>
      </c>
      <c r="D14" s="16">
        <v>15.3</v>
      </c>
    </row>
    <row r="15" spans="1:4" x14ac:dyDescent="0.2">
      <c r="A15" s="16" t="s">
        <v>52</v>
      </c>
      <c r="B15" s="16">
        <v>15.5</v>
      </c>
      <c r="C15" s="16">
        <v>14.7</v>
      </c>
      <c r="D15" s="16">
        <v>14.5</v>
      </c>
    </row>
    <row r="16" spans="1:4" x14ac:dyDescent="0.2">
      <c r="A16" s="16" t="s">
        <v>73</v>
      </c>
      <c r="B16" s="16">
        <v>15.8</v>
      </c>
      <c r="C16" s="16">
        <v>15</v>
      </c>
      <c r="D16" s="16">
        <v>14.7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R45"/>
  <sheetViews>
    <sheetView showGridLines="0" zoomScaleNormal="100" workbookViewId="0"/>
  </sheetViews>
  <sheetFormatPr defaultColWidth="9.140625" defaultRowHeight="15" x14ac:dyDescent="0.2"/>
  <cols>
    <col min="1" max="1" width="18.5703125" style="42" customWidth="1"/>
    <col min="2" max="2" width="24" style="42" customWidth="1"/>
    <col min="3" max="3" width="23" style="42" customWidth="1"/>
    <col min="4" max="4" width="31.140625" style="42" customWidth="1"/>
    <col min="5" max="12" width="9.140625" style="42" customWidth="1"/>
    <col min="13" max="16384" width="9.140625" style="42"/>
  </cols>
  <sheetData>
    <row r="1" spans="1:18" ht="15.75" x14ac:dyDescent="0.2">
      <c r="A1" s="39" t="s">
        <v>20</v>
      </c>
      <c r="B1" s="40"/>
      <c r="C1" s="40"/>
      <c r="D1" s="40"/>
      <c r="E1" s="40"/>
      <c r="F1" s="40"/>
      <c r="G1" s="40"/>
      <c r="H1" s="40"/>
      <c r="I1" s="40"/>
      <c r="J1" s="40"/>
      <c r="K1" s="40"/>
      <c r="L1" s="40"/>
      <c r="M1" s="40"/>
      <c r="N1" s="41"/>
      <c r="O1" s="41"/>
      <c r="P1" s="41"/>
      <c r="Q1" s="41"/>
      <c r="R1" s="41"/>
    </row>
    <row r="2" spans="1:18" ht="33.75" customHeight="1" thickBot="1" x14ac:dyDescent="0.3">
      <c r="A2" s="43"/>
      <c r="B2" s="44"/>
      <c r="C2" s="44" t="s">
        <v>91</v>
      </c>
      <c r="D2" s="44"/>
      <c r="E2" s="45"/>
      <c r="F2" s="45"/>
      <c r="G2" s="45"/>
      <c r="H2" s="45"/>
      <c r="I2" s="41"/>
      <c r="J2" s="41"/>
      <c r="K2" s="41"/>
      <c r="L2" s="41"/>
      <c r="M2" s="41"/>
      <c r="N2" s="41"/>
      <c r="O2" s="41"/>
      <c r="P2" s="41"/>
      <c r="Q2" s="41"/>
      <c r="R2" s="41"/>
    </row>
    <row r="3" spans="1:18" ht="30.75" customHeight="1" thickBot="1" x14ac:dyDescent="0.25">
      <c r="A3" s="46" t="s">
        <v>8</v>
      </c>
      <c r="B3" s="47" t="s">
        <v>17</v>
      </c>
      <c r="C3" s="48" t="s">
        <v>92</v>
      </c>
      <c r="D3" s="48" t="s">
        <v>93</v>
      </c>
      <c r="E3" s="49"/>
      <c r="F3" s="49"/>
      <c r="G3" s="49"/>
      <c r="H3" s="49"/>
      <c r="I3" s="49"/>
      <c r="J3" s="49"/>
      <c r="K3" s="49"/>
      <c r="L3" s="49"/>
      <c r="M3" s="49"/>
      <c r="N3" s="49"/>
      <c r="O3" s="49"/>
      <c r="P3" s="49"/>
      <c r="Q3" s="49"/>
      <c r="R3" s="49"/>
    </row>
    <row r="4" spans="1:18" ht="15.75" x14ac:dyDescent="0.25">
      <c r="A4" s="50" t="s">
        <v>9</v>
      </c>
      <c r="B4" s="51">
        <v>26.3</v>
      </c>
      <c r="C4" s="51">
        <v>26.3</v>
      </c>
      <c r="D4" s="51">
        <v>26.3</v>
      </c>
      <c r="E4" s="37"/>
      <c r="F4" s="37"/>
      <c r="G4" s="37"/>
      <c r="H4" s="37"/>
      <c r="I4" s="37"/>
      <c r="J4" s="37"/>
      <c r="K4" s="37"/>
      <c r="L4" s="37"/>
      <c r="M4" s="49"/>
      <c r="N4" s="49"/>
      <c r="O4" s="49"/>
      <c r="P4" s="49"/>
      <c r="Q4" s="49"/>
      <c r="R4" s="49"/>
    </row>
    <row r="5" spans="1:18" ht="15.75" x14ac:dyDescent="0.25">
      <c r="A5" s="50" t="s">
        <v>10</v>
      </c>
      <c r="B5" s="51">
        <v>26.8</v>
      </c>
      <c r="C5" s="51">
        <v>26.8</v>
      </c>
      <c r="D5" s="51">
        <v>26.6</v>
      </c>
      <c r="E5" s="37"/>
      <c r="F5" s="37"/>
      <c r="G5" s="38"/>
      <c r="H5" s="38"/>
      <c r="I5" s="37"/>
      <c r="J5" s="37"/>
      <c r="K5" s="38"/>
      <c r="L5" s="38"/>
      <c r="M5" s="49"/>
      <c r="N5" s="49"/>
      <c r="O5" s="49"/>
      <c r="P5" s="49"/>
      <c r="Q5" s="49"/>
      <c r="R5" s="49"/>
    </row>
    <row r="6" spans="1:18" ht="15" customHeight="1" x14ac:dyDescent="0.25">
      <c r="A6" s="50" t="s">
        <v>11</v>
      </c>
      <c r="B6" s="51">
        <v>26.3</v>
      </c>
      <c r="C6" s="51">
        <v>26.3</v>
      </c>
      <c r="D6" s="51">
        <v>26.3</v>
      </c>
      <c r="E6" s="38"/>
      <c r="F6" s="37"/>
      <c r="G6" s="38"/>
      <c r="H6" s="38"/>
      <c r="I6" s="38"/>
      <c r="J6" s="37"/>
      <c r="K6" s="38"/>
      <c r="L6" s="38"/>
      <c r="M6" s="49"/>
      <c r="N6" s="49"/>
      <c r="O6" s="49"/>
      <c r="P6" s="49"/>
      <c r="Q6" s="49"/>
      <c r="R6" s="49"/>
    </row>
    <row r="7" spans="1:18" ht="15" customHeight="1" x14ac:dyDescent="0.25">
      <c r="A7" s="50" t="s">
        <v>12</v>
      </c>
      <c r="B7" s="51">
        <v>24.8</v>
      </c>
      <c r="C7" s="51">
        <v>24.5</v>
      </c>
      <c r="D7" s="51">
        <v>24.5</v>
      </c>
      <c r="E7" s="38"/>
      <c r="F7" s="37"/>
      <c r="G7" s="38"/>
      <c r="H7" s="38"/>
      <c r="I7" s="38"/>
      <c r="J7" s="37"/>
      <c r="K7" s="38"/>
      <c r="L7" s="38"/>
      <c r="M7" s="49"/>
      <c r="N7" s="49"/>
      <c r="O7" s="49"/>
      <c r="P7" s="49"/>
      <c r="Q7" s="49"/>
      <c r="R7" s="49"/>
    </row>
    <row r="8" spans="1:18" ht="15" customHeight="1" x14ac:dyDescent="0.25">
      <c r="A8" s="50" t="s">
        <v>13</v>
      </c>
      <c r="B8" s="51">
        <v>24.1</v>
      </c>
      <c r="C8" s="51">
        <v>24.1</v>
      </c>
      <c r="D8" s="51">
        <v>23.9</v>
      </c>
      <c r="E8" s="38"/>
      <c r="F8" s="37"/>
      <c r="G8" s="38"/>
      <c r="H8" s="38"/>
      <c r="I8" s="38"/>
      <c r="J8" s="37"/>
      <c r="K8" s="38"/>
      <c r="L8" s="38"/>
      <c r="M8" s="49"/>
      <c r="N8" s="49"/>
      <c r="O8" s="49"/>
      <c r="P8" s="49"/>
      <c r="Q8" s="49"/>
      <c r="R8" s="49"/>
    </row>
    <row r="9" spans="1:18" ht="15" customHeight="1" x14ac:dyDescent="0.25">
      <c r="A9" s="50" t="s">
        <v>14</v>
      </c>
      <c r="B9" s="51">
        <v>23.7</v>
      </c>
      <c r="C9" s="51">
        <v>23.7</v>
      </c>
      <c r="D9" s="51">
        <v>23.5</v>
      </c>
      <c r="E9" s="38"/>
      <c r="F9" s="37"/>
      <c r="G9" s="38"/>
      <c r="H9" s="38"/>
      <c r="I9" s="38"/>
      <c r="J9" s="37"/>
      <c r="K9" s="38"/>
      <c r="L9" s="38"/>
      <c r="M9" s="49"/>
      <c r="N9" s="49"/>
      <c r="O9" s="49"/>
      <c r="P9" s="49"/>
      <c r="Q9" s="49"/>
      <c r="R9" s="49"/>
    </row>
    <row r="10" spans="1:18" ht="15" customHeight="1" x14ac:dyDescent="0.25">
      <c r="A10" s="50" t="s">
        <v>15</v>
      </c>
      <c r="B10" s="51">
        <v>23.3</v>
      </c>
      <c r="C10" s="51">
        <v>23.3</v>
      </c>
      <c r="D10" s="51">
        <v>23.3</v>
      </c>
      <c r="E10" s="38"/>
      <c r="F10" s="37"/>
      <c r="G10" s="38"/>
      <c r="H10" s="38"/>
      <c r="I10" s="38"/>
      <c r="J10" s="37"/>
      <c r="K10" s="38"/>
      <c r="L10" s="38"/>
      <c r="M10" s="49"/>
      <c r="N10" s="49"/>
      <c r="O10" s="49"/>
      <c r="P10" s="49"/>
      <c r="Q10" s="49"/>
      <c r="R10" s="49"/>
    </row>
    <row r="11" spans="1:18" ht="15" customHeight="1" x14ac:dyDescent="0.25">
      <c r="A11" s="52" t="s">
        <v>16</v>
      </c>
      <c r="B11" s="53">
        <v>21.6</v>
      </c>
      <c r="C11" s="53">
        <v>21.6</v>
      </c>
      <c r="D11" s="53">
        <v>21.6</v>
      </c>
      <c r="E11" s="38"/>
      <c r="F11" s="37"/>
      <c r="G11" s="38"/>
      <c r="H11" s="38"/>
      <c r="I11" s="38"/>
      <c r="J11" s="37"/>
      <c r="K11" s="38"/>
      <c r="L11" s="38"/>
      <c r="M11" s="49"/>
      <c r="N11" s="49"/>
      <c r="O11" s="49"/>
      <c r="P11" s="49"/>
      <c r="Q11" s="49"/>
      <c r="R11" s="49"/>
    </row>
    <row r="12" spans="1:18" ht="15" customHeight="1" x14ac:dyDescent="0.25">
      <c r="A12" s="50" t="s">
        <v>0</v>
      </c>
      <c r="B12" s="51">
        <v>21.5</v>
      </c>
      <c r="C12" s="51">
        <v>19.899999999999999</v>
      </c>
      <c r="D12" s="51">
        <v>19.7</v>
      </c>
      <c r="E12" s="38"/>
      <c r="F12" s="37"/>
      <c r="G12" s="38"/>
      <c r="H12" s="38"/>
      <c r="I12" s="38"/>
      <c r="J12" s="37"/>
      <c r="K12" s="38"/>
      <c r="L12" s="38"/>
      <c r="M12" s="49"/>
      <c r="N12" s="49"/>
      <c r="O12" s="49"/>
      <c r="P12" s="49"/>
      <c r="Q12" s="49"/>
      <c r="R12" s="49"/>
    </row>
    <row r="13" spans="1:18" ht="15" customHeight="1" x14ac:dyDescent="0.25">
      <c r="A13" s="50" t="s">
        <v>1</v>
      </c>
      <c r="B13" s="51">
        <f>Data!B2</f>
        <v>25.5</v>
      </c>
      <c r="C13" s="51">
        <f>Data!C2</f>
        <v>23.3</v>
      </c>
      <c r="D13" s="51">
        <f>Data!D2</f>
        <v>21.9</v>
      </c>
      <c r="E13" s="38"/>
      <c r="F13" s="37"/>
      <c r="G13" s="37"/>
      <c r="H13" s="37"/>
      <c r="I13" s="38"/>
      <c r="J13" s="37"/>
      <c r="K13" s="37"/>
      <c r="L13" s="37"/>
      <c r="M13" s="49"/>
      <c r="N13" s="49"/>
      <c r="O13" s="49"/>
      <c r="P13" s="49"/>
      <c r="Q13" s="49"/>
      <c r="R13" s="49"/>
    </row>
    <row r="14" spans="1:18" ht="15" customHeight="1" x14ac:dyDescent="0.25">
      <c r="A14" s="50" t="s">
        <v>2</v>
      </c>
      <c r="B14" s="51">
        <f>Data!B3</f>
        <v>22.6</v>
      </c>
      <c r="C14" s="51">
        <f>Data!C3</f>
        <v>21.5</v>
      </c>
      <c r="D14" s="51">
        <f>Data!D3</f>
        <v>20.8</v>
      </c>
      <c r="E14" s="38"/>
      <c r="F14" s="37"/>
      <c r="G14" s="38"/>
      <c r="H14" s="38"/>
      <c r="I14" s="38"/>
      <c r="J14" s="37"/>
      <c r="K14" s="38"/>
      <c r="L14" s="38"/>
      <c r="M14" s="49"/>
      <c r="N14" s="49"/>
      <c r="O14" s="49"/>
      <c r="P14" s="49"/>
      <c r="Q14" s="49"/>
      <c r="R14" s="49"/>
    </row>
    <row r="15" spans="1:18" ht="15" customHeight="1" x14ac:dyDescent="0.25">
      <c r="A15" s="54" t="s">
        <v>3</v>
      </c>
      <c r="B15" s="51">
        <f>Data!B4</f>
        <v>20.7</v>
      </c>
      <c r="C15" s="51">
        <f>Data!C4</f>
        <v>20.100000000000001</v>
      </c>
      <c r="D15" s="51">
        <f>Data!D4</f>
        <v>19.399999999999999</v>
      </c>
      <c r="E15" s="38"/>
      <c r="F15" s="37"/>
      <c r="G15" s="38"/>
      <c r="H15" s="38"/>
      <c r="I15" s="38"/>
      <c r="J15" s="37"/>
      <c r="K15" s="38"/>
      <c r="L15" s="38"/>
      <c r="M15" s="49"/>
      <c r="N15" s="49"/>
      <c r="O15" s="49"/>
      <c r="P15" s="49"/>
      <c r="Q15" s="49"/>
      <c r="R15" s="49"/>
    </row>
    <row r="16" spans="1:18" ht="15" customHeight="1" x14ac:dyDescent="0.25">
      <c r="A16" s="54" t="s">
        <v>4</v>
      </c>
      <c r="B16" s="51">
        <f>Data!B5</f>
        <v>18.3</v>
      </c>
      <c r="C16" s="51">
        <f>Data!C5</f>
        <v>18.3</v>
      </c>
      <c r="D16" s="51">
        <f>Data!D5</f>
        <v>18.100000000000001</v>
      </c>
      <c r="E16" s="38"/>
      <c r="F16" s="37"/>
      <c r="G16" s="38"/>
      <c r="H16" s="38"/>
      <c r="I16" s="38"/>
      <c r="J16" s="37"/>
      <c r="K16" s="38"/>
      <c r="L16" s="38"/>
      <c r="M16" s="49"/>
      <c r="N16" s="49"/>
      <c r="O16" s="49"/>
      <c r="P16" s="49"/>
      <c r="Q16" s="49"/>
      <c r="R16" s="49"/>
    </row>
    <row r="17" spans="1:18" ht="15" customHeight="1" x14ac:dyDescent="0.25">
      <c r="A17" s="54" t="s">
        <v>5</v>
      </c>
      <c r="B17" s="51">
        <f>Data!B6</f>
        <v>18.5</v>
      </c>
      <c r="C17" s="51">
        <f>Data!C6</f>
        <v>17.899999999999999</v>
      </c>
      <c r="D17" s="51">
        <f>Data!D6</f>
        <v>17.7</v>
      </c>
      <c r="E17" s="38"/>
      <c r="F17" s="37"/>
      <c r="G17" s="38"/>
      <c r="H17" s="38"/>
      <c r="I17" s="38"/>
      <c r="J17" s="37"/>
      <c r="K17" s="38"/>
      <c r="L17" s="38"/>
      <c r="M17" s="49"/>
      <c r="N17" s="49"/>
      <c r="O17" s="49"/>
      <c r="P17" s="49"/>
      <c r="Q17" s="49"/>
      <c r="R17" s="49"/>
    </row>
    <row r="18" spans="1:18" ht="15" customHeight="1" x14ac:dyDescent="0.25">
      <c r="A18" s="54" t="s">
        <v>21</v>
      </c>
      <c r="B18" s="51">
        <f>Data!B7</f>
        <v>18.3</v>
      </c>
      <c r="C18" s="51">
        <f>Data!C7</f>
        <v>17.600000000000001</v>
      </c>
      <c r="D18" s="51">
        <f>Data!D7</f>
        <v>16.899999999999999</v>
      </c>
      <c r="E18" s="38"/>
      <c r="F18" s="37"/>
      <c r="G18" s="38"/>
      <c r="H18" s="38"/>
      <c r="I18" s="38"/>
      <c r="J18" s="37"/>
      <c r="K18" s="38"/>
      <c r="L18" s="38"/>
      <c r="M18" s="49"/>
      <c r="N18" s="49"/>
      <c r="O18" s="49"/>
      <c r="P18" s="49"/>
      <c r="Q18" s="49"/>
      <c r="R18" s="49"/>
    </row>
    <row r="19" spans="1:18" ht="15" customHeight="1" x14ac:dyDescent="0.25">
      <c r="A19" s="55" t="s">
        <v>22</v>
      </c>
      <c r="B19" s="51">
        <f>Data!B8</f>
        <v>18.3</v>
      </c>
      <c r="C19" s="51">
        <f>Data!C8</f>
        <v>17.600000000000001</v>
      </c>
      <c r="D19" s="51">
        <f>Data!D8</f>
        <v>17.100000000000001</v>
      </c>
      <c r="E19" s="38"/>
      <c r="F19" s="37"/>
      <c r="G19" s="38"/>
      <c r="H19" s="38"/>
      <c r="I19" s="38"/>
      <c r="J19" s="37"/>
      <c r="K19" s="38"/>
      <c r="L19" s="38"/>
      <c r="M19" s="49"/>
      <c r="N19" s="49"/>
      <c r="O19" s="49"/>
      <c r="P19" s="49"/>
      <c r="Q19" s="49"/>
      <c r="R19" s="49"/>
    </row>
    <row r="20" spans="1:18" ht="15" customHeight="1" x14ac:dyDescent="0.25">
      <c r="A20" s="55" t="s">
        <v>23</v>
      </c>
      <c r="B20" s="51">
        <f>Data!B9</f>
        <v>18.3</v>
      </c>
      <c r="C20" s="51">
        <f>Data!C9</f>
        <v>17</v>
      </c>
      <c r="D20" s="51">
        <f>Data!D9</f>
        <v>16.2</v>
      </c>
      <c r="E20" s="38"/>
      <c r="F20" s="37"/>
      <c r="G20" s="38"/>
      <c r="H20" s="38"/>
      <c r="I20" s="38"/>
      <c r="J20" s="37"/>
      <c r="K20" s="38"/>
      <c r="L20" s="38"/>
      <c r="M20" s="49"/>
      <c r="N20" s="49"/>
      <c r="O20" s="49"/>
      <c r="P20" s="49"/>
      <c r="Q20" s="49"/>
      <c r="R20" s="49"/>
    </row>
    <row r="21" spans="1:18" ht="15" customHeight="1" x14ac:dyDescent="0.25">
      <c r="A21" s="55" t="s">
        <v>24</v>
      </c>
      <c r="B21" s="51">
        <f>Data!B10</f>
        <v>16.2</v>
      </c>
      <c r="C21" s="51">
        <f>Data!C10</f>
        <v>16.2</v>
      </c>
      <c r="D21" s="51">
        <f>Data!D10</f>
        <v>16.2</v>
      </c>
      <c r="E21" s="38"/>
      <c r="F21" s="37"/>
      <c r="G21" s="38"/>
      <c r="H21" s="49"/>
      <c r="I21" s="38"/>
      <c r="J21" s="37"/>
      <c r="K21" s="38"/>
      <c r="L21" s="38"/>
      <c r="M21" s="49"/>
      <c r="N21" s="49"/>
      <c r="O21" s="49"/>
      <c r="P21" s="49"/>
      <c r="Q21" s="49"/>
      <c r="R21" s="49"/>
    </row>
    <row r="22" spans="1:18" ht="15" customHeight="1" x14ac:dyDescent="0.25">
      <c r="A22" s="55" t="s">
        <v>25</v>
      </c>
      <c r="B22" s="51">
        <f>Data!B11</f>
        <v>16.5</v>
      </c>
      <c r="C22" s="51">
        <f>Data!C11</f>
        <v>16.5</v>
      </c>
      <c r="D22" s="51">
        <f>Data!D11</f>
        <v>16.2</v>
      </c>
      <c r="E22" s="38"/>
      <c r="F22" s="37"/>
      <c r="G22" s="38"/>
      <c r="H22" s="38"/>
      <c r="I22" s="38"/>
      <c r="J22" s="37"/>
      <c r="K22" s="38"/>
      <c r="L22" s="38"/>
      <c r="M22" s="49"/>
      <c r="N22" s="49"/>
      <c r="O22" s="49"/>
      <c r="P22" s="49"/>
      <c r="Q22" s="49"/>
      <c r="R22" s="49"/>
    </row>
    <row r="23" spans="1:18" ht="15" customHeight="1" x14ac:dyDescent="0.25">
      <c r="A23" s="55" t="s">
        <v>42</v>
      </c>
      <c r="B23" s="51">
        <f>Data!B12</f>
        <v>16.399999999999999</v>
      </c>
      <c r="C23" s="51">
        <f>Data!C12</f>
        <v>15.6</v>
      </c>
      <c r="D23" s="51">
        <f>Data!D12</f>
        <v>14.8</v>
      </c>
      <c r="E23" s="38"/>
      <c r="F23" s="37"/>
      <c r="G23" s="38"/>
      <c r="H23" s="38"/>
      <c r="I23" s="38"/>
      <c r="J23" s="37"/>
      <c r="K23" s="38"/>
      <c r="L23" s="38"/>
      <c r="M23" s="49"/>
      <c r="N23" s="49"/>
      <c r="O23" s="49"/>
      <c r="P23" s="49"/>
      <c r="Q23" s="49"/>
      <c r="R23" s="49"/>
    </row>
    <row r="24" spans="1:18" ht="15" customHeight="1" x14ac:dyDescent="0.25">
      <c r="A24" s="55" t="s">
        <v>50</v>
      </c>
      <c r="B24" s="51">
        <f>Data!B13</f>
        <v>15.8</v>
      </c>
      <c r="C24" s="51">
        <f>Data!C13</f>
        <v>15.1</v>
      </c>
      <c r="D24" s="51">
        <f>Data!D13</f>
        <v>14.2</v>
      </c>
      <c r="E24" s="38"/>
      <c r="F24" s="37"/>
      <c r="G24" s="38"/>
      <c r="H24" s="38"/>
      <c r="I24" s="38"/>
      <c r="J24" s="37"/>
      <c r="K24" s="38"/>
      <c r="L24" s="38"/>
      <c r="M24" s="49"/>
      <c r="N24" s="49"/>
      <c r="O24" s="49"/>
      <c r="P24" s="49"/>
      <c r="Q24" s="49"/>
      <c r="R24" s="49"/>
    </row>
    <row r="25" spans="1:18" ht="15" customHeight="1" x14ac:dyDescent="0.25">
      <c r="A25" s="55" t="s">
        <v>51</v>
      </c>
      <c r="B25" s="51">
        <f>Data!B14</f>
        <v>17.8</v>
      </c>
      <c r="C25" s="51">
        <f>Data!C14</f>
        <v>15.6</v>
      </c>
      <c r="D25" s="51">
        <f>Data!D14</f>
        <v>15.3</v>
      </c>
      <c r="E25" s="38"/>
      <c r="F25" s="37"/>
      <c r="G25" s="38"/>
      <c r="H25" s="38"/>
      <c r="I25" s="38"/>
      <c r="J25" s="37"/>
      <c r="K25" s="38"/>
      <c r="L25" s="38"/>
      <c r="M25" s="49"/>
      <c r="N25" s="49"/>
      <c r="O25" s="49"/>
      <c r="P25" s="49"/>
      <c r="Q25" s="49"/>
      <c r="R25" s="49"/>
    </row>
    <row r="26" spans="1:18" ht="15" customHeight="1" x14ac:dyDescent="0.25">
      <c r="A26" s="55" t="s">
        <v>52</v>
      </c>
      <c r="B26" s="55">
        <f>Data!B15</f>
        <v>15.5</v>
      </c>
      <c r="C26" s="55">
        <f>Data!C15</f>
        <v>14.7</v>
      </c>
      <c r="D26" s="55">
        <f>Data!D15</f>
        <v>14.5</v>
      </c>
      <c r="E26" s="38"/>
      <c r="F26" s="37"/>
      <c r="G26" s="38"/>
      <c r="H26" s="38"/>
      <c r="I26" s="38"/>
      <c r="J26" s="37"/>
      <c r="K26" s="38"/>
      <c r="L26" s="38"/>
      <c r="M26" s="49"/>
      <c r="N26" s="49"/>
      <c r="O26" s="49"/>
      <c r="P26" s="49"/>
      <c r="Q26" s="49"/>
      <c r="R26" s="49"/>
    </row>
    <row r="27" spans="1:18" ht="15" customHeight="1" thickBot="1" x14ac:dyDescent="0.3">
      <c r="A27" s="56" t="s">
        <v>73</v>
      </c>
      <c r="B27" s="56">
        <f>Data!B16</f>
        <v>15.8</v>
      </c>
      <c r="C27" s="56">
        <f>Data!C16</f>
        <v>15</v>
      </c>
      <c r="D27" s="56">
        <f>Data!D16</f>
        <v>14.7</v>
      </c>
      <c r="E27" s="57"/>
      <c r="F27" s="37"/>
      <c r="G27" s="38"/>
      <c r="H27" s="38"/>
      <c r="I27" s="38"/>
      <c r="J27" s="37"/>
      <c r="K27" s="38"/>
      <c r="L27" s="38"/>
      <c r="M27" s="49"/>
      <c r="N27" s="49"/>
      <c r="O27" s="49"/>
      <c r="P27" s="49"/>
      <c r="Q27" s="49"/>
      <c r="R27" s="49"/>
    </row>
    <row r="28" spans="1:18" s="62" customFormat="1" ht="30.75" customHeight="1" x14ac:dyDescent="0.25">
      <c r="A28" s="58" t="s">
        <v>18</v>
      </c>
      <c r="B28" s="49"/>
      <c r="C28" s="49"/>
      <c r="D28" s="59"/>
      <c r="E28" s="49"/>
      <c r="F28" s="49"/>
      <c r="G28" s="49"/>
      <c r="H28" s="49"/>
      <c r="I28" s="49"/>
      <c r="J28" s="49"/>
      <c r="K28" s="49"/>
      <c r="L28" s="60"/>
      <c r="M28" s="60"/>
      <c r="N28" s="60"/>
      <c r="O28" s="61"/>
      <c r="P28" s="61"/>
      <c r="Q28" s="61"/>
      <c r="R28" s="61"/>
    </row>
    <row r="29" spans="1:18" x14ac:dyDescent="0.2">
      <c r="A29" s="63" t="s">
        <v>38</v>
      </c>
      <c r="B29" s="63"/>
      <c r="C29" s="63"/>
      <c r="D29" s="63"/>
      <c r="E29" s="61"/>
      <c r="F29" s="61"/>
      <c r="G29" s="61"/>
      <c r="H29" s="61"/>
      <c r="I29" s="61"/>
      <c r="J29" s="61"/>
      <c r="K29" s="61"/>
      <c r="L29" s="49"/>
      <c r="M29" s="49"/>
      <c r="N29" s="49"/>
      <c r="O29" s="49"/>
      <c r="P29" s="49"/>
      <c r="Q29" s="49"/>
      <c r="R29" s="49"/>
    </row>
    <row r="30" spans="1:18" x14ac:dyDescent="0.2">
      <c r="A30" s="63" t="s">
        <v>39</v>
      </c>
      <c r="B30" s="63"/>
      <c r="C30" s="63"/>
      <c r="D30" s="63"/>
      <c r="E30" s="61"/>
      <c r="F30" s="61"/>
      <c r="G30" s="61"/>
      <c r="H30" s="61"/>
      <c r="I30" s="61"/>
      <c r="J30" s="61"/>
      <c r="K30" s="61"/>
      <c r="L30" s="49"/>
      <c r="M30" s="49"/>
      <c r="N30" s="49"/>
      <c r="O30" s="49"/>
      <c r="P30" s="49"/>
      <c r="Q30" s="49"/>
      <c r="R30" s="49"/>
    </row>
    <row r="31" spans="1:18" x14ac:dyDescent="0.2">
      <c r="A31" s="63" t="s">
        <v>40</v>
      </c>
      <c r="B31" s="63"/>
      <c r="C31" s="63"/>
      <c r="D31" s="63"/>
      <c r="E31" s="61"/>
      <c r="F31" s="61"/>
      <c r="G31" s="61"/>
      <c r="H31" s="61"/>
      <c r="I31" s="61"/>
      <c r="J31" s="61"/>
      <c r="K31" s="61"/>
      <c r="L31" s="49"/>
      <c r="M31" s="49"/>
      <c r="N31" s="49"/>
      <c r="O31" s="49"/>
      <c r="P31" s="49"/>
      <c r="Q31" s="49"/>
      <c r="R31" s="49"/>
    </row>
    <row r="32" spans="1:18" s="58" customFormat="1" ht="26.25" customHeight="1" x14ac:dyDescent="0.25">
      <c r="A32" s="58" t="s">
        <v>88</v>
      </c>
    </row>
    <row r="33" spans="1:18" s="64" customFormat="1" x14ac:dyDescent="0.25">
      <c r="A33" s="64" t="s">
        <v>89</v>
      </c>
    </row>
    <row r="34" spans="1:18" s="64" customFormat="1" x14ac:dyDescent="0.25">
      <c r="A34" s="64" t="s">
        <v>90</v>
      </c>
    </row>
    <row r="35" spans="1:18" ht="30" customHeight="1" x14ac:dyDescent="0.25">
      <c r="A35" s="58" t="s">
        <v>6</v>
      </c>
      <c r="B35" s="49"/>
      <c r="C35" s="49"/>
      <c r="D35" s="49"/>
      <c r="E35" s="49"/>
      <c r="F35" s="49"/>
      <c r="G35" s="49"/>
      <c r="H35" s="49"/>
      <c r="I35" s="49"/>
      <c r="J35" s="49"/>
      <c r="K35" s="49"/>
      <c r="L35" s="49"/>
      <c r="M35" s="49"/>
      <c r="N35" s="49"/>
      <c r="O35" s="49"/>
      <c r="P35" s="49"/>
      <c r="Q35" s="49"/>
      <c r="R35" s="49"/>
    </row>
    <row r="36" spans="1:18" x14ac:dyDescent="0.2">
      <c r="A36" s="49" t="s">
        <v>54</v>
      </c>
      <c r="B36" s="63"/>
      <c r="C36" s="63"/>
      <c r="D36" s="63"/>
      <c r="E36" s="63"/>
      <c r="F36" s="61"/>
      <c r="G36" s="61"/>
      <c r="H36" s="61"/>
      <c r="I36" s="61"/>
      <c r="J36" s="61"/>
      <c r="K36" s="61"/>
      <c r="L36" s="49"/>
      <c r="M36" s="49"/>
      <c r="N36" s="49"/>
      <c r="O36" s="49"/>
      <c r="P36" s="49"/>
      <c r="Q36" s="49"/>
      <c r="R36" s="49"/>
    </row>
    <row r="37" spans="1:18" x14ac:dyDescent="0.2">
      <c r="A37" s="49" t="s">
        <v>55</v>
      </c>
      <c r="B37" s="63"/>
      <c r="C37" s="63"/>
      <c r="D37" s="63"/>
      <c r="E37" s="63"/>
      <c r="F37" s="61"/>
      <c r="G37" s="61"/>
      <c r="H37" s="61"/>
      <c r="I37" s="61"/>
      <c r="J37" s="61"/>
      <c r="K37" s="61"/>
      <c r="L37" s="49"/>
      <c r="M37" s="49"/>
      <c r="N37" s="49"/>
      <c r="O37" s="49"/>
      <c r="P37" s="49"/>
      <c r="Q37" s="49"/>
      <c r="R37" s="49"/>
    </row>
    <row r="38" spans="1:18" ht="26.25" customHeight="1" x14ac:dyDescent="0.2">
      <c r="A38" s="49" t="str">
        <f>_xlfn.CONCAT("The data in this table are consistent with records that reached the IRS by ",config!B3,".")</f>
        <v>The data in this table are consistent with records that reached the IRS by 1 May 2025.</v>
      </c>
      <c r="B38" s="49"/>
      <c r="C38" s="49"/>
      <c r="D38" s="49"/>
      <c r="E38" s="49"/>
      <c r="F38" s="61"/>
      <c r="G38" s="61"/>
      <c r="H38" s="61"/>
      <c r="I38" s="61"/>
      <c r="J38" s="61"/>
      <c r="K38" s="61"/>
      <c r="L38" s="49"/>
      <c r="M38" s="49"/>
      <c r="N38" s="49"/>
      <c r="O38" s="49"/>
      <c r="P38" s="49"/>
      <c r="Q38" s="49"/>
      <c r="R38" s="49"/>
    </row>
    <row r="39" spans="1:18" ht="24.95" customHeight="1" x14ac:dyDescent="0.2">
      <c r="A39" s="49" t="s">
        <v>7</v>
      </c>
      <c r="B39" s="65"/>
      <c r="C39" s="65"/>
      <c r="D39" s="49"/>
      <c r="E39" s="49"/>
      <c r="F39" s="49"/>
      <c r="G39" s="49"/>
      <c r="H39" s="49"/>
      <c r="I39" s="49"/>
      <c r="J39" s="49"/>
      <c r="K39" s="49"/>
      <c r="L39" s="49"/>
      <c r="M39" s="49"/>
      <c r="N39" s="49"/>
      <c r="O39" s="49"/>
      <c r="P39" s="49"/>
      <c r="Q39" s="49"/>
      <c r="R39" s="49"/>
    </row>
    <row r="40" spans="1:18" x14ac:dyDescent="0.2">
      <c r="A40" s="65" t="s">
        <v>19</v>
      </c>
      <c r="B40" s="49"/>
      <c r="C40" s="49"/>
      <c r="D40" s="49"/>
      <c r="E40" s="49"/>
      <c r="F40" s="49"/>
      <c r="G40" s="49"/>
      <c r="H40" s="49"/>
      <c r="I40" s="49"/>
      <c r="J40" s="49"/>
      <c r="K40" s="49"/>
      <c r="L40" s="49"/>
      <c r="M40" s="49"/>
      <c r="N40" s="49"/>
      <c r="O40" s="49"/>
      <c r="P40" s="49"/>
      <c r="Q40" s="49"/>
      <c r="R40" s="49"/>
    </row>
    <row r="41" spans="1:18" ht="27.75" customHeight="1" x14ac:dyDescent="0.2">
      <c r="A41" s="65" t="s">
        <v>53</v>
      </c>
      <c r="B41" s="49"/>
      <c r="C41" s="49"/>
      <c r="D41" s="49"/>
      <c r="E41" s="49"/>
      <c r="F41" s="49"/>
      <c r="G41" s="49"/>
      <c r="H41" s="49"/>
      <c r="I41" s="49"/>
      <c r="J41" s="49"/>
      <c r="K41" s="49"/>
      <c r="L41" s="49"/>
      <c r="M41" s="49"/>
      <c r="N41" s="49"/>
      <c r="O41" s="49"/>
      <c r="P41" s="49"/>
      <c r="Q41" s="49"/>
      <c r="R41" s="49"/>
    </row>
    <row r="42" spans="1:18" ht="24.95" customHeight="1" x14ac:dyDescent="0.2">
      <c r="A42" s="49" t="s">
        <v>84</v>
      </c>
      <c r="B42" s="65"/>
      <c r="C42" s="65"/>
      <c r="D42" s="65"/>
      <c r="E42" s="49"/>
      <c r="F42" s="49"/>
      <c r="G42" s="49"/>
      <c r="H42" s="49"/>
      <c r="I42" s="49"/>
      <c r="J42" s="49"/>
      <c r="K42" s="49"/>
      <c r="L42" s="49"/>
      <c r="M42" s="49"/>
      <c r="N42" s="49"/>
      <c r="O42" s="49"/>
      <c r="P42" s="49"/>
      <c r="Q42" s="49"/>
      <c r="R42" s="49"/>
    </row>
    <row r="43" spans="1:18" x14ac:dyDescent="0.2">
      <c r="A43" s="66" t="s">
        <v>85</v>
      </c>
      <c r="B43" s="49"/>
      <c r="C43" s="49"/>
      <c r="D43" s="49"/>
      <c r="E43" s="49"/>
      <c r="F43" s="49"/>
      <c r="G43" s="49"/>
      <c r="H43" s="49"/>
      <c r="I43" s="49"/>
      <c r="J43" s="49"/>
      <c r="K43" s="49"/>
      <c r="L43" s="49"/>
      <c r="M43" s="49"/>
      <c r="N43" s="49"/>
      <c r="O43" s="49"/>
      <c r="P43" s="49"/>
      <c r="Q43" s="49"/>
      <c r="R43" s="49"/>
    </row>
    <row r="44" spans="1:18" x14ac:dyDescent="0.2">
      <c r="A44" s="67" t="s">
        <v>46</v>
      </c>
      <c r="B44" s="49"/>
      <c r="C44" s="49"/>
      <c r="D44" s="49"/>
      <c r="E44" s="49"/>
      <c r="F44" s="49"/>
      <c r="G44" s="49"/>
      <c r="H44" s="49"/>
      <c r="I44" s="49"/>
      <c r="J44" s="49"/>
      <c r="K44" s="49"/>
      <c r="L44" s="49"/>
      <c r="M44" s="49"/>
      <c r="N44" s="49"/>
      <c r="O44" s="49"/>
      <c r="P44" s="49"/>
      <c r="Q44" s="49"/>
      <c r="R44" s="49"/>
    </row>
    <row r="45" spans="1:18" x14ac:dyDescent="0.2">
      <c r="A45" s="49"/>
      <c r="B45" s="49"/>
      <c r="C45" s="49"/>
      <c r="D45" s="49"/>
      <c r="E45" s="49"/>
      <c r="F45" s="49"/>
      <c r="G45" s="49"/>
      <c r="H45" s="49"/>
      <c r="I45" s="49"/>
      <c r="J45" s="49"/>
      <c r="K45" s="49"/>
      <c r="L45" s="49"/>
      <c r="M45" s="49"/>
      <c r="N45" s="49"/>
      <c r="O45" s="49"/>
      <c r="P45" s="49"/>
      <c r="Q45" s="49"/>
      <c r="R45" s="49"/>
    </row>
  </sheetData>
  <phoneticPr fontId="16" type="noConversion"/>
  <hyperlinks>
    <hyperlink ref="A40" r:id="rId1" xr:uid="{E83B2B6A-91A7-4E93-B573-F1347610A163}"/>
    <hyperlink ref="A41" r:id="rId2" display="The statistics in this table are National Statistics." xr:uid="{7A9DEBE7-9324-4D33-AD2F-8D62F2C93B5A}"/>
    <hyperlink ref="A43" r:id="rId3" display="Please email us at firestatistics@communities.gov.uk" xr:uid="{6A123A3E-B2C9-49B1-B205-B0D109B340F5}"/>
  </hyperlinks>
  <pageMargins left="0.70866141732283472" right="0.70866141732283472" top="0.74803149606299213" bottom="0.74803149606299213" header="0.31496062992125984" footer="0.31496062992125984"/>
  <pageSetup paperSize="9" scale="90"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B4E64-F2CF-4370-8E05-38201354495C}">
  <sheetPr codeName="Sheet6">
    <tabColor rgb="FFFF0000"/>
  </sheetPr>
  <dimension ref="A1:D82"/>
  <sheetViews>
    <sheetView zoomScaleNormal="100" workbookViewId="0"/>
  </sheetViews>
  <sheetFormatPr defaultRowHeight="15" x14ac:dyDescent="0.2"/>
  <cols>
    <col min="1" max="1" width="17.85546875" style="16" bestFit="1" customWidth="1"/>
    <col min="2" max="2" width="33.5703125" style="16" bestFit="1" customWidth="1"/>
    <col min="3" max="3" width="63.140625" style="16" bestFit="1" customWidth="1"/>
    <col min="4" max="4" width="62" style="16" bestFit="1" customWidth="1"/>
    <col min="5" max="5" width="54.140625" style="16" bestFit="1" customWidth="1"/>
    <col min="6" max="16384" width="9.140625" style="16"/>
  </cols>
  <sheetData>
    <row r="1" spans="1:4" s="69" customFormat="1" ht="15.75" x14ac:dyDescent="0.25">
      <c r="A1" s="68" t="s">
        <v>74</v>
      </c>
      <c r="B1" s="69">
        <f>COUNTIF(2:1048576,"FALSE")</f>
        <v>45</v>
      </c>
    </row>
    <row r="3" spans="1:4" x14ac:dyDescent="0.2">
      <c r="A3" s="70" t="s">
        <v>70</v>
      </c>
      <c r="B3" s="16" t="s">
        <v>75</v>
      </c>
      <c r="C3" s="16" t="s">
        <v>76</v>
      </c>
      <c r="D3" s="16" t="s">
        <v>77</v>
      </c>
    </row>
    <row r="4" spans="1:4" x14ac:dyDescent="0.2">
      <c r="A4" s="71" t="s">
        <v>71</v>
      </c>
    </row>
    <row r="5" spans="1:4" x14ac:dyDescent="0.2">
      <c r="A5" s="71" t="s">
        <v>72</v>
      </c>
    </row>
    <row r="23" spans="1:4" x14ac:dyDescent="0.2">
      <c r="A23" s="16" t="s">
        <v>41</v>
      </c>
      <c r="B23" s="16" t="s">
        <v>49</v>
      </c>
      <c r="C23" s="16" t="s">
        <v>48</v>
      </c>
      <c r="D23" s="16" t="s">
        <v>47</v>
      </c>
    </row>
    <row r="24" spans="1:4" x14ac:dyDescent="0.2">
      <c r="A24" s="16" t="s">
        <v>1</v>
      </c>
      <c r="B24" s="16" cm="1">
        <f t="array" ref="B24:D38">B4:D18</f>
        <v>0</v>
      </c>
      <c r="C24" s="16">
        <v>0</v>
      </c>
      <c r="D24" s="16">
        <v>0</v>
      </c>
    </row>
    <row r="25" spans="1:4" x14ac:dyDescent="0.2">
      <c r="A25" s="16" t="s">
        <v>2</v>
      </c>
      <c r="B25" s="16">
        <v>0</v>
      </c>
      <c r="C25" s="16">
        <v>0</v>
      </c>
      <c r="D25" s="16">
        <v>0</v>
      </c>
    </row>
    <row r="26" spans="1:4" x14ac:dyDescent="0.2">
      <c r="A26" s="16" t="s">
        <v>3</v>
      </c>
      <c r="B26" s="16">
        <v>0</v>
      </c>
      <c r="C26" s="16">
        <v>0</v>
      </c>
      <c r="D26" s="16">
        <v>0</v>
      </c>
    </row>
    <row r="27" spans="1:4" x14ac:dyDescent="0.2">
      <c r="A27" s="16" t="s">
        <v>4</v>
      </c>
      <c r="B27" s="16">
        <v>0</v>
      </c>
      <c r="C27" s="16">
        <v>0</v>
      </c>
      <c r="D27" s="16">
        <v>0</v>
      </c>
    </row>
    <row r="28" spans="1:4" x14ac:dyDescent="0.2">
      <c r="A28" s="16" t="s">
        <v>5</v>
      </c>
      <c r="B28" s="16">
        <v>0</v>
      </c>
      <c r="C28" s="16">
        <v>0</v>
      </c>
      <c r="D28" s="16">
        <v>0</v>
      </c>
    </row>
    <row r="29" spans="1:4" x14ac:dyDescent="0.2">
      <c r="A29" s="16" t="s">
        <v>21</v>
      </c>
      <c r="B29" s="16">
        <v>0</v>
      </c>
      <c r="C29" s="16">
        <v>0</v>
      </c>
      <c r="D29" s="16">
        <v>0</v>
      </c>
    </row>
    <row r="30" spans="1:4" x14ac:dyDescent="0.2">
      <c r="A30" s="16" t="s">
        <v>22</v>
      </c>
      <c r="B30" s="16">
        <v>0</v>
      </c>
      <c r="C30" s="16">
        <v>0</v>
      </c>
      <c r="D30" s="16">
        <v>0</v>
      </c>
    </row>
    <row r="31" spans="1:4" x14ac:dyDescent="0.2">
      <c r="A31" s="16" t="s">
        <v>23</v>
      </c>
      <c r="B31" s="16">
        <v>0</v>
      </c>
      <c r="C31" s="16">
        <v>0</v>
      </c>
      <c r="D31" s="16">
        <v>0</v>
      </c>
    </row>
    <row r="32" spans="1:4" x14ac:dyDescent="0.2">
      <c r="A32" s="16" t="s">
        <v>24</v>
      </c>
      <c r="B32" s="16">
        <v>0</v>
      </c>
      <c r="C32" s="16">
        <v>0</v>
      </c>
      <c r="D32" s="16">
        <v>0</v>
      </c>
    </row>
    <row r="33" spans="1:4" x14ac:dyDescent="0.2">
      <c r="A33" s="16" t="s">
        <v>25</v>
      </c>
      <c r="B33" s="16">
        <v>0</v>
      </c>
      <c r="C33" s="16">
        <v>0</v>
      </c>
      <c r="D33" s="16">
        <v>0</v>
      </c>
    </row>
    <row r="34" spans="1:4" x14ac:dyDescent="0.2">
      <c r="A34" s="16" t="s">
        <v>42</v>
      </c>
      <c r="B34" s="16">
        <v>0</v>
      </c>
      <c r="C34" s="16">
        <v>0</v>
      </c>
      <c r="D34" s="16">
        <v>0</v>
      </c>
    </row>
    <row r="35" spans="1:4" x14ac:dyDescent="0.2">
      <c r="A35" s="16" t="s">
        <v>50</v>
      </c>
      <c r="B35" s="16">
        <v>0</v>
      </c>
      <c r="C35" s="16">
        <v>0</v>
      </c>
      <c r="D35" s="16">
        <v>0</v>
      </c>
    </row>
    <row r="36" spans="1:4" x14ac:dyDescent="0.2">
      <c r="A36" s="16" t="s">
        <v>51</v>
      </c>
      <c r="B36" s="16">
        <v>0</v>
      </c>
      <c r="C36" s="16">
        <v>0</v>
      </c>
      <c r="D36" s="16">
        <v>0</v>
      </c>
    </row>
    <row r="37" spans="1:4" x14ac:dyDescent="0.2">
      <c r="A37" s="16" t="s">
        <v>52</v>
      </c>
      <c r="B37" s="16">
        <v>0</v>
      </c>
      <c r="C37" s="16">
        <v>0</v>
      </c>
      <c r="D37" s="16">
        <v>0</v>
      </c>
    </row>
    <row r="38" spans="1:4" x14ac:dyDescent="0.2">
      <c r="A38" s="16" t="s">
        <v>73</v>
      </c>
      <c r="B38" s="16">
        <v>0</v>
      </c>
      <c r="C38" s="16">
        <v>0</v>
      </c>
      <c r="D38" s="16">
        <v>0</v>
      </c>
    </row>
    <row r="44" spans="1:4" ht="19.5" thickBot="1" x14ac:dyDescent="0.25">
      <c r="A44" s="16" t="s">
        <v>41</v>
      </c>
      <c r="B44" s="47" t="s">
        <v>17</v>
      </c>
      <c r="C44" s="48" t="s">
        <v>92</v>
      </c>
      <c r="D44" s="48" t="s">
        <v>93</v>
      </c>
    </row>
    <row r="45" spans="1:4" x14ac:dyDescent="0.2">
      <c r="A45" s="16" t="s">
        <v>1</v>
      </c>
      <c r="B45" s="16">
        <f>INDEX(FIRE0204!$A$3:$D$28,MATCH($A45,FIRE0204!$A$3:$A$28,0),MATCH(B$44,FIRE0204!$A$3:$D$3,0))</f>
        <v>25.5</v>
      </c>
      <c r="C45" s="16">
        <f>INDEX(FIRE0204!$A$3:$D$28,MATCH($A45,FIRE0204!$A$3:$A$28,0),MATCH(C$44,FIRE0204!$A$3:$D$3,0))</f>
        <v>23.3</v>
      </c>
      <c r="D45" s="16">
        <f>INDEX(FIRE0204!$A$3:$D$28,MATCH($A45,FIRE0204!$A$3:$A$28,0),MATCH(D$44,FIRE0204!$A$3:$D$3,0))</f>
        <v>21.9</v>
      </c>
    </row>
    <row r="46" spans="1:4" x14ac:dyDescent="0.2">
      <c r="A46" s="16" t="s">
        <v>2</v>
      </c>
      <c r="B46" s="16">
        <f>INDEX(FIRE0204!$A$3:$D$28,MATCH($A46,FIRE0204!$A$3:$A$28,0),MATCH(B$44,FIRE0204!$A$3:$D$3,0))</f>
        <v>22.6</v>
      </c>
      <c r="C46" s="16">
        <f>INDEX(FIRE0204!$A$3:$D$28,MATCH($A46,FIRE0204!$A$3:$A$28,0),MATCH(C$44,FIRE0204!$A$3:$D$3,0))</f>
        <v>21.5</v>
      </c>
      <c r="D46" s="16">
        <f>INDEX(FIRE0204!$A$3:$D$28,MATCH($A46,FIRE0204!$A$3:$A$28,0),MATCH(D$44,FIRE0204!$A$3:$D$3,0))</f>
        <v>20.8</v>
      </c>
    </row>
    <row r="47" spans="1:4" x14ac:dyDescent="0.2">
      <c r="A47" s="16" t="s">
        <v>3</v>
      </c>
      <c r="B47" s="16">
        <f>INDEX(FIRE0204!$A$3:$D$28,MATCH($A47,FIRE0204!$A$3:$A$28,0),MATCH(B$44,FIRE0204!$A$3:$D$3,0))</f>
        <v>20.7</v>
      </c>
      <c r="C47" s="16">
        <f>INDEX(FIRE0204!$A$3:$D$28,MATCH($A47,FIRE0204!$A$3:$A$28,0),MATCH(C$44,FIRE0204!$A$3:$D$3,0))</f>
        <v>20.100000000000001</v>
      </c>
      <c r="D47" s="16">
        <f>INDEX(FIRE0204!$A$3:$D$28,MATCH($A47,FIRE0204!$A$3:$A$28,0),MATCH(D$44,FIRE0204!$A$3:$D$3,0))</f>
        <v>19.399999999999999</v>
      </c>
    </row>
    <row r="48" spans="1:4" x14ac:dyDescent="0.2">
      <c r="A48" s="16" t="s">
        <v>4</v>
      </c>
      <c r="B48" s="16">
        <f>INDEX(FIRE0204!$A$3:$D$28,MATCH($A48,FIRE0204!$A$3:$A$28,0),MATCH(B$44,FIRE0204!$A$3:$D$3,0))</f>
        <v>18.3</v>
      </c>
      <c r="C48" s="16">
        <f>INDEX(FIRE0204!$A$3:$D$28,MATCH($A48,FIRE0204!$A$3:$A$28,0),MATCH(C$44,FIRE0204!$A$3:$D$3,0))</f>
        <v>18.3</v>
      </c>
      <c r="D48" s="16">
        <f>INDEX(FIRE0204!$A$3:$D$28,MATCH($A48,FIRE0204!$A$3:$A$28,0),MATCH(D$44,FIRE0204!$A$3:$D$3,0))</f>
        <v>18.100000000000001</v>
      </c>
    </row>
    <row r="49" spans="1:4" x14ac:dyDescent="0.2">
      <c r="A49" s="16" t="s">
        <v>5</v>
      </c>
      <c r="B49" s="16">
        <f>INDEX(FIRE0204!$A$3:$D$28,MATCH($A49,FIRE0204!$A$3:$A$28,0),MATCH(B$44,FIRE0204!$A$3:$D$3,0))</f>
        <v>18.5</v>
      </c>
      <c r="C49" s="16">
        <f>INDEX(FIRE0204!$A$3:$D$28,MATCH($A49,FIRE0204!$A$3:$A$28,0),MATCH(C$44,FIRE0204!$A$3:$D$3,0))</f>
        <v>17.899999999999999</v>
      </c>
      <c r="D49" s="16">
        <f>INDEX(FIRE0204!$A$3:$D$28,MATCH($A49,FIRE0204!$A$3:$A$28,0),MATCH(D$44,FIRE0204!$A$3:$D$3,0))</f>
        <v>17.7</v>
      </c>
    </row>
    <row r="50" spans="1:4" x14ac:dyDescent="0.2">
      <c r="A50" s="16" t="s">
        <v>21</v>
      </c>
      <c r="B50" s="16">
        <f>INDEX(FIRE0204!$A$3:$D$28,MATCH($A50,FIRE0204!$A$3:$A$28,0),MATCH(B$44,FIRE0204!$A$3:$D$3,0))</f>
        <v>18.3</v>
      </c>
      <c r="C50" s="16">
        <f>INDEX(FIRE0204!$A$3:$D$28,MATCH($A50,FIRE0204!$A$3:$A$28,0),MATCH(C$44,FIRE0204!$A$3:$D$3,0))</f>
        <v>17.600000000000001</v>
      </c>
      <c r="D50" s="16">
        <f>INDEX(FIRE0204!$A$3:$D$28,MATCH($A50,FIRE0204!$A$3:$A$28,0),MATCH(D$44,FIRE0204!$A$3:$D$3,0))</f>
        <v>16.899999999999999</v>
      </c>
    </row>
    <row r="51" spans="1:4" x14ac:dyDescent="0.2">
      <c r="A51" s="16" t="s">
        <v>22</v>
      </c>
      <c r="B51" s="16">
        <f>INDEX(FIRE0204!$A$3:$D$28,MATCH($A51,FIRE0204!$A$3:$A$28,0),MATCH(B$44,FIRE0204!$A$3:$D$3,0))</f>
        <v>18.3</v>
      </c>
      <c r="C51" s="16">
        <f>INDEX(FIRE0204!$A$3:$D$28,MATCH($A51,FIRE0204!$A$3:$A$28,0),MATCH(C$44,FIRE0204!$A$3:$D$3,0))</f>
        <v>17.600000000000001</v>
      </c>
      <c r="D51" s="16">
        <f>INDEX(FIRE0204!$A$3:$D$28,MATCH($A51,FIRE0204!$A$3:$A$28,0),MATCH(D$44,FIRE0204!$A$3:$D$3,0))</f>
        <v>17.100000000000001</v>
      </c>
    </row>
    <row r="52" spans="1:4" x14ac:dyDescent="0.2">
      <c r="A52" s="16" t="s">
        <v>23</v>
      </c>
      <c r="B52" s="16">
        <f>INDEX(FIRE0204!$A$3:$D$28,MATCH($A52,FIRE0204!$A$3:$A$28,0),MATCH(B$44,FIRE0204!$A$3:$D$3,0))</f>
        <v>18.3</v>
      </c>
      <c r="C52" s="16">
        <f>INDEX(FIRE0204!$A$3:$D$28,MATCH($A52,FIRE0204!$A$3:$A$28,0),MATCH(C$44,FIRE0204!$A$3:$D$3,0))</f>
        <v>17</v>
      </c>
      <c r="D52" s="16">
        <f>INDEX(FIRE0204!$A$3:$D$28,MATCH($A52,FIRE0204!$A$3:$A$28,0),MATCH(D$44,FIRE0204!$A$3:$D$3,0))</f>
        <v>16.2</v>
      </c>
    </row>
    <row r="53" spans="1:4" x14ac:dyDescent="0.2">
      <c r="A53" s="16" t="s">
        <v>24</v>
      </c>
      <c r="B53" s="16">
        <f>INDEX(FIRE0204!$A$3:$D$28,MATCH($A53,FIRE0204!$A$3:$A$28,0),MATCH(B$44,FIRE0204!$A$3:$D$3,0))</f>
        <v>16.2</v>
      </c>
      <c r="C53" s="16">
        <f>INDEX(FIRE0204!$A$3:$D$28,MATCH($A53,FIRE0204!$A$3:$A$28,0),MATCH(C$44,FIRE0204!$A$3:$D$3,0))</f>
        <v>16.2</v>
      </c>
      <c r="D53" s="16">
        <f>INDEX(FIRE0204!$A$3:$D$28,MATCH($A53,FIRE0204!$A$3:$A$28,0),MATCH(D$44,FIRE0204!$A$3:$D$3,0))</f>
        <v>16.2</v>
      </c>
    </row>
    <row r="54" spans="1:4" x14ac:dyDescent="0.2">
      <c r="A54" s="16" t="s">
        <v>25</v>
      </c>
      <c r="B54" s="16">
        <f>INDEX(FIRE0204!$A$3:$D$28,MATCH($A54,FIRE0204!$A$3:$A$28,0),MATCH(B$44,FIRE0204!$A$3:$D$3,0))</f>
        <v>16.5</v>
      </c>
      <c r="C54" s="16">
        <f>INDEX(FIRE0204!$A$3:$D$28,MATCH($A54,FIRE0204!$A$3:$A$28,0),MATCH(C$44,FIRE0204!$A$3:$D$3,0))</f>
        <v>16.5</v>
      </c>
      <c r="D54" s="16">
        <f>INDEX(FIRE0204!$A$3:$D$28,MATCH($A54,FIRE0204!$A$3:$A$28,0),MATCH(D$44,FIRE0204!$A$3:$D$3,0))</f>
        <v>16.2</v>
      </c>
    </row>
    <row r="55" spans="1:4" x14ac:dyDescent="0.2">
      <c r="A55" s="16" t="s">
        <v>42</v>
      </c>
      <c r="B55" s="16">
        <f>INDEX(FIRE0204!$A$3:$D$28,MATCH($A55,FIRE0204!$A$3:$A$28,0),MATCH(B$44,FIRE0204!$A$3:$D$3,0))</f>
        <v>16.399999999999999</v>
      </c>
      <c r="C55" s="16">
        <f>INDEX(FIRE0204!$A$3:$D$28,MATCH($A55,FIRE0204!$A$3:$A$28,0),MATCH(C$44,FIRE0204!$A$3:$D$3,0))</f>
        <v>15.6</v>
      </c>
      <c r="D55" s="16">
        <f>INDEX(FIRE0204!$A$3:$D$28,MATCH($A55,FIRE0204!$A$3:$A$28,0),MATCH(D$44,FIRE0204!$A$3:$D$3,0))</f>
        <v>14.8</v>
      </c>
    </row>
    <row r="56" spans="1:4" x14ac:dyDescent="0.2">
      <c r="A56" s="16" t="s">
        <v>50</v>
      </c>
      <c r="B56" s="16">
        <f>INDEX(FIRE0204!$A$3:$D$28,MATCH($A56,FIRE0204!$A$3:$A$28,0),MATCH(B$44,FIRE0204!$A$3:$D$3,0))</f>
        <v>15.8</v>
      </c>
      <c r="C56" s="16">
        <f>INDEX(FIRE0204!$A$3:$D$28,MATCH($A56,FIRE0204!$A$3:$A$28,0),MATCH(C$44,FIRE0204!$A$3:$D$3,0))</f>
        <v>15.1</v>
      </c>
      <c r="D56" s="16">
        <f>INDEX(FIRE0204!$A$3:$D$28,MATCH($A56,FIRE0204!$A$3:$A$28,0),MATCH(D$44,FIRE0204!$A$3:$D$3,0))</f>
        <v>14.2</v>
      </c>
    </row>
    <row r="57" spans="1:4" x14ac:dyDescent="0.2">
      <c r="A57" s="16" t="s">
        <v>51</v>
      </c>
      <c r="B57" s="16">
        <f>INDEX(FIRE0204!$A$3:$D$28,MATCH($A57,FIRE0204!$A$3:$A$28,0),MATCH(B$44,FIRE0204!$A$3:$D$3,0))</f>
        <v>17.8</v>
      </c>
      <c r="C57" s="16">
        <f>INDEX(FIRE0204!$A$3:$D$28,MATCH($A57,FIRE0204!$A$3:$A$28,0),MATCH(C$44,FIRE0204!$A$3:$D$3,0))</f>
        <v>15.6</v>
      </c>
      <c r="D57" s="16">
        <f>INDEX(FIRE0204!$A$3:$D$28,MATCH($A57,FIRE0204!$A$3:$A$28,0),MATCH(D$44,FIRE0204!$A$3:$D$3,0))</f>
        <v>15.3</v>
      </c>
    </row>
    <row r="58" spans="1:4" x14ac:dyDescent="0.2">
      <c r="A58" s="16" t="s">
        <v>52</v>
      </c>
      <c r="B58" s="16">
        <f>INDEX(FIRE0204!$A$3:$D$28,MATCH($A58,FIRE0204!$A$3:$A$28,0),MATCH(B$44,FIRE0204!$A$3:$D$3,0))</f>
        <v>15.5</v>
      </c>
      <c r="C58" s="16">
        <f>INDEX(FIRE0204!$A$3:$D$28,MATCH($A58,FIRE0204!$A$3:$A$28,0),MATCH(C$44,FIRE0204!$A$3:$D$3,0))</f>
        <v>14.7</v>
      </c>
      <c r="D58" s="16">
        <f>INDEX(FIRE0204!$A$3:$D$28,MATCH($A58,FIRE0204!$A$3:$A$28,0),MATCH(D$44,FIRE0204!$A$3:$D$3,0))</f>
        <v>14.5</v>
      </c>
    </row>
    <row r="59" spans="1:4" x14ac:dyDescent="0.2">
      <c r="A59" s="16" t="s">
        <v>73</v>
      </c>
      <c r="B59" s="16">
        <f>INDEX(FIRE0204!$A$3:$D$28,MATCH($A59,FIRE0204!$A$3:$A$28,0),MATCH(B$44,FIRE0204!$A$3:$D$3,0))</f>
        <v>15.8</v>
      </c>
      <c r="C59" s="16">
        <f>INDEX(FIRE0204!$A$3:$D$28,MATCH($A59,FIRE0204!$A$3:$A$28,0),MATCH(C$44,FIRE0204!$A$3:$D$3,0))</f>
        <v>15</v>
      </c>
      <c r="D59" s="16">
        <f>INDEX(FIRE0204!$A$3:$D$28,MATCH($A59,FIRE0204!$A$3:$A$28,0),MATCH(D$44,FIRE0204!$A$3:$D$3,0))</f>
        <v>14.7</v>
      </c>
    </row>
    <row r="67" spans="1:4" x14ac:dyDescent="0.2">
      <c r="A67" s="16" t="s">
        <v>41</v>
      </c>
      <c r="B67" s="16" t="s">
        <v>49</v>
      </c>
      <c r="C67" s="16" t="s">
        <v>48</v>
      </c>
      <c r="D67" s="16" t="s">
        <v>47</v>
      </c>
    </row>
    <row r="68" spans="1:4" x14ac:dyDescent="0.2">
      <c r="A68" s="16" t="s">
        <v>1</v>
      </c>
      <c r="B68" s="16" t="b">
        <f>IF(B45=B24,TRUE)</f>
        <v>0</v>
      </c>
      <c r="C68" s="16" t="b">
        <f t="shared" ref="C68:D68" si="0">IF(C45=C24,TRUE)</f>
        <v>0</v>
      </c>
      <c r="D68" s="16" t="b">
        <f t="shared" si="0"/>
        <v>0</v>
      </c>
    </row>
    <row r="69" spans="1:4" x14ac:dyDescent="0.2">
      <c r="A69" s="16" t="s">
        <v>2</v>
      </c>
      <c r="B69" s="16" t="b">
        <f t="shared" ref="B69:D69" si="1">IF(B46=B25,TRUE)</f>
        <v>0</v>
      </c>
      <c r="C69" s="16" t="b">
        <f t="shared" si="1"/>
        <v>0</v>
      </c>
      <c r="D69" s="16" t="b">
        <f t="shared" si="1"/>
        <v>0</v>
      </c>
    </row>
    <row r="70" spans="1:4" x14ac:dyDescent="0.2">
      <c r="A70" s="16" t="s">
        <v>3</v>
      </c>
      <c r="B70" s="16" t="b">
        <f t="shared" ref="B70:D70" si="2">IF(B47=B26,TRUE)</f>
        <v>0</v>
      </c>
      <c r="C70" s="16" t="b">
        <f t="shared" si="2"/>
        <v>0</v>
      </c>
      <c r="D70" s="16" t="b">
        <f t="shared" si="2"/>
        <v>0</v>
      </c>
    </row>
    <row r="71" spans="1:4" x14ac:dyDescent="0.2">
      <c r="A71" s="16" t="s">
        <v>4</v>
      </c>
      <c r="B71" s="16" t="b">
        <f t="shared" ref="B71:D71" si="3">IF(B48=B27,TRUE)</f>
        <v>0</v>
      </c>
      <c r="C71" s="16" t="b">
        <f t="shared" si="3"/>
        <v>0</v>
      </c>
      <c r="D71" s="16" t="b">
        <f t="shared" si="3"/>
        <v>0</v>
      </c>
    </row>
    <row r="72" spans="1:4" x14ac:dyDescent="0.2">
      <c r="A72" s="16" t="s">
        <v>5</v>
      </c>
      <c r="B72" s="16" t="b">
        <f t="shared" ref="B72:D72" si="4">IF(B49=B28,TRUE)</f>
        <v>0</v>
      </c>
      <c r="C72" s="16" t="b">
        <f t="shared" si="4"/>
        <v>0</v>
      </c>
      <c r="D72" s="16" t="b">
        <f t="shared" si="4"/>
        <v>0</v>
      </c>
    </row>
    <row r="73" spans="1:4" x14ac:dyDescent="0.2">
      <c r="A73" s="16" t="s">
        <v>21</v>
      </c>
      <c r="B73" s="16" t="b">
        <f t="shared" ref="B73:D73" si="5">IF(B50=B29,TRUE)</f>
        <v>0</v>
      </c>
      <c r="C73" s="16" t="b">
        <f t="shared" si="5"/>
        <v>0</v>
      </c>
      <c r="D73" s="16" t="b">
        <f t="shared" si="5"/>
        <v>0</v>
      </c>
    </row>
    <row r="74" spans="1:4" x14ac:dyDescent="0.2">
      <c r="A74" s="16" t="s">
        <v>22</v>
      </c>
      <c r="B74" s="16" t="b">
        <f t="shared" ref="B74:D74" si="6">IF(B51=B30,TRUE)</f>
        <v>0</v>
      </c>
      <c r="C74" s="16" t="b">
        <f t="shared" si="6"/>
        <v>0</v>
      </c>
      <c r="D74" s="16" t="b">
        <f t="shared" si="6"/>
        <v>0</v>
      </c>
    </row>
    <row r="75" spans="1:4" x14ac:dyDescent="0.2">
      <c r="A75" s="16" t="s">
        <v>23</v>
      </c>
      <c r="B75" s="16" t="b">
        <f t="shared" ref="B75:D75" si="7">IF(B52=B31,TRUE)</f>
        <v>0</v>
      </c>
      <c r="C75" s="16" t="b">
        <f t="shared" si="7"/>
        <v>0</v>
      </c>
      <c r="D75" s="16" t="b">
        <f t="shared" si="7"/>
        <v>0</v>
      </c>
    </row>
    <row r="76" spans="1:4" x14ac:dyDescent="0.2">
      <c r="A76" s="16" t="s">
        <v>24</v>
      </c>
      <c r="B76" s="16" t="b">
        <f t="shared" ref="B76:D76" si="8">IF(B53=B32,TRUE)</f>
        <v>0</v>
      </c>
      <c r="C76" s="16" t="b">
        <f t="shared" si="8"/>
        <v>0</v>
      </c>
      <c r="D76" s="16" t="b">
        <f t="shared" si="8"/>
        <v>0</v>
      </c>
    </row>
    <row r="77" spans="1:4" x14ac:dyDescent="0.2">
      <c r="A77" s="16" t="s">
        <v>25</v>
      </c>
      <c r="B77" s="16" t="b">
        <f t="shared" ref="B77:D77" si="9">IF(B54=B33,TRUE)</f>
        <v>0</v>
      </c>
      <c r="C77" s="16" t="b">
        <f t="shared" si="9"/>
        <v>0</v>
      </c>
      <c r="D77" s="16" t="b">
        <f t="shared" si="9"/>
        <v>0</v>
      </c>
    </row>
    <row r="78" spans="1:4" x14ac:dyDescent="0.2">
      <c r="A78" s="16" t="s">
        <v>42</v>
      </c>
      <c r="B78" s="16" t="b">
        <f t="shared" ref="B78:D78" si="10">IF(B55=B34,TRUE)</f>
        <v>0</v>
      </c>
      <c r="C78" s="16" t="b">
        <f t="shared" si="10"/>
        <v>0</v>
      </c>
      <c r="D78" s="16" t="b">
        <f t="shared" si="10"/>
        <v>0</v>
      </c>
    </row>
    <row r="79" spans="1:4" x14ac:dyDescent="0.2">
      <c r="A79" s="16" t="s">
        <v>50</v>
      </c>
      <c r="B79" s="16" t="b">
        <f t="shared" ref="B79:D79" si="11">IF(B56=B35,TRUE)</f>
        <v>0</v>
      </c>
      <c r="C79" s="16" t="b">
        <f t="shared" si="11"/>
        <v>0</v>
      </c>
      <c r="D79" s="16" t="b">
        <f t="shared" si="11"/>
        <v>0</v>
      </c>
    </row>
    <row r="80" spans="1:4" x14ac:dyDescent="0.2">
      <c r="A80" s="16" t="s">
        <v>51</v>
      </c>
      <c r="B80" s="16" t="b">
        <f t="shared" ref="B80:D80" si="12">IF(B57=B36,TRUE)</f>
        <v>0</v>
      </c>
      <c r="C80" s="16" t="b">
        <f t="shared" si="12"/>
        <v>0</v>
      </c>
      <c r="D80" s="16" t="b">
        <f t="shared" si="12"/>
        <v>0</v>
      </c>
    </row>
    <row r="81" spans="1:4" x14ac:dyDescent="0.2">
      <c r="A81" s="16" t="s">
        <v>52</v>
      </c>
      <c r="B81" s="16" t="b">
        <f t="shared" ref="B81:D82" si="13">IF(B58=B37,TRUE)</f>
        <v>0</v>
      </c>
      <c r="C81" s="16" t="b">
        <f t="shared" si="13"/>
        <v>0</v>
      </c>
      <c r="D81" s="16" t="b">
        <f t="shared" si="13"/>
        <v>0</v>
      </c>
    </row>
    <row r="82" spans="1:4" x14ac:dyDescent="0.2">
      <c r="A82" s="16" t="s">
        <v>73</v>
      </c>
      <c r="B82" s="16" t="b">
        <f>IF(B59=B38,TRUE)</f>
        <v>0</v>
      </c>
      <c r="C82" s="16" t="b">
        <f t="shared" si="13"/>
        <v>0</v>
      </c>
      <c r="D82" s="16" t="b">
        <f t="shared" si="13"/>
        <v>0</v>
      </c>
    </row>
  </sheetData>
  <conditionalFormatting sqref="B68:D82">
    <cfRule type="cellIs" dxfId="0" priority="1" operator="equal">
      <formula>TRUE</formula>
    </cfRule>
  </conditionalFormatting>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Cover_sheet</vt:lpstr>
      <vt:lpstr>config</vt:lpstr>
      <vt:lpstr>Contents</vt:lpstr>
      <vt:lpstr>Data</vt:lpstr>
      <vt:lpstr>FIRE0204</vt:lpstr>
      <vt:lpstr>QA</vt:lpstr>
      <vt:lpstr>Contents!Print_Area</vt:lpstr>
      <vt:lpstr>FIRE0204!Print_Area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2025-08-07T08:01:56Z</dcterms:created>
  <dcterms:modified xsi:type="dcterms:W3CDTF">2025-08-12T09:50:37Z</dcterms:modified>
</cp:coreProperties>
</file>