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ducationgovuk-my.sharepoint.com/personal/dianne_copeland_education_gov_uk/Documents/Desktop/"/>
    </mc:Choice>
  </mc:AlternateContent>
  <xr:revisionPtr revIDLastSave="109" documentId="8_{43076451-4A9E-43A9-A3E4-80AC0DEA40DA}" xr6:coauthVersionLast="47" xr6:coauthVersionMax="47" xr10:uidLastSave="{0FDB902D-23AB-47C6-8039-8AE262FF83FE}"/>
  <bookViews>
    <workbookView xWindow="-108" yWindow="-108" windowWidth="27288" windowHeight="17544" tabRatio="853" xr2:uid="{00000000-000D-0000-FFFF-FFFF00000000}"/>
  </bookViews>
  <sheets>
    <sheet name="Instructions" sheetId="2" r:id="rId1"/>
    <sheet name="Schools&amp;Central School Services" sheetId="3" r:id="rId2"/>
    <sheet name="Early Years 3 &amp; 4 yrs" sheetId="4" r:id="rId3"/>
    <sheet name="Early Years 2 yrs and under 2s" sheetId="5" r:id="rId4"/>
    <sheet name="Early Years Pupil Premium&amp;DAF" sheetId="6" r:id="rId5"/>
    <sheet name="High Needs Pupil Numbers" sheetId="7" r:id="rId6"/>
    <sheet name="Source data" sheetId="8" r:id="rId7"/>
  </sheets>
  <definedNames>
    <definedName name="_xlnm._FilterDatabase" localSheetId="6" hidden="1">'Source data'!$BN$4:$BV$1053</definedName>
    <definedName name="_xlnm.Print_Area" localSheetId="3">'Early Years 2 yrs and under 2s'!$B$4:$U$35</definedName>
    <definedName name="_xlnm.Print_Area" localSheetId="2">'Early Years 3 &amp; 4 yrs'!$B$4:$P$44</definedName>
    <definedName name="_xlnm.Print_Area" localSheetId="4">'Early Years Pupil Premium&amp;DAF'!$B$6:$M$53</definedName>
    <definedName name="_xlnm.Print_Area" localSheetId="5">'High Needs Pupil Numbers'!$B$3:$N$8</definedName>
    <definedName name="_xlnm.Print_Area" localSheetId="1">'Schools&amp;Central School Services'!$B$3:$N$8</definedName>
    <definedName name="recoupamou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W1048" i="8" l="1"/>
  <c r="BW1049" i="8" s="1"/>
  <c r="BW1051" i="8"/>
  <c r="BX1051" i="8" s="1"/>
  <c r="BW8" i="8"/>
  <c r="BW12" i="8"/>
  <c r="BW13" i="8"/>
  <c r="BX13" i="8" s="1"/>
  <c r="BW14" i="8"/>
  <c r="BX14" i="8" s="1"/>
  <c r="BW15" i="8"/>
  <c r="BX15" i="8" s="1"/>
  <c r="BW16" i="8"/>
  <c r="BX16" i="8" s="1"/>
  <c r="BW19" i="8"/>
  <c r="BX19" i="8" s="1"/>
  <c r="BW25" i="8"/>
  <c r="BX25" i="8" s="1"/>
  <c r="BW27" i="8"/>
  <c r="BX27" i="8" s="1"/>
  <c r="BW33" i="8"/>
  <c r="BX33" i="8" s="1"/>
  <c r="BW34" i="8"/>
  <c r="BW35" i="8" s="1"/>
  <c r="BW38" i="8"/>
  <c r="BW39" i="8" s="1"/>
  <c r="BW46" i="8"/>
  <c r="BW47" i="8"/>
  <c r="BW48" i="8"/>
  <c r="BW49" i="8" s="1"/>
  <c r="BW51" i="8"/>
  <c r="BX51" i="8" s="1"/>
  <c r="BW58" i="8"/>
  <c r="BX58" i="8" s="1"/>
  <c r="BW61" i="8"/>
  <c r="BW64" i="8"/>
  <c r="BW65" i="8" s="1"/>
  <c r="BW71" i="8"/>
  <c r="BW72" i="8" s="1"/>
  <c r="BW78" i="8"/>
  <c r="BW84" i="8"/>
  <c r="BX84" i="8" s="1"/>
  <c r="BW85" i="8"/>
  <c r="BX85" i="8" s="1"/>
  <c r="BW88" i="8"/>
  <c r="BX88" i="8" s="1"/>
  <c r="BW97" i="8"/>
  <c r="BW98" i="8" s="1"/>
  <c r="BW103" i="8"/>
  <c r="BW104" i="8" s="1"/>
  <c r="BW110" i="8"/>
  <c r="BX110" i="8" s="1"/>
  <c r="BW111" i="8"/>
  <c r="BW112" i="8" s="1"/>
  <c r="BW113" i="8" s="1"/>
  <c r="BX113" i="8" s="1"/>
  <c r="BW115" i="8"/>
  <c r="BW116" i="8" s="1"/>
  <c r="BW119" i="8"/>
  <c r="BX119" i="8" s="1"/>
  <c r="BW120" i="8"/>
  <c r="BW121" i="8" s="1"/>
  <c r="BW123" i="8"/>
  <c r="BX123" i="8" s="1"/>
  <c r="BW130" i="8"/>
  <c r="BX130" i="8" s="1"/>
  <c r="BW131" i="8"/>
  <c r="BX131" i="8" s="1"/>
  <c r="BW135" i="8"/>
  <c r="BW136" i="8" s="1"/>
  <c r="BW139" i="8"/>
  <c r="BX139" i="8" s="1"/>
  <c r="BW140" i="8"/>
  <c r="BW142" i="8"/>
  <c r="BW143" i="8" s="1"/>
  <c r="BW144" i="8" s="1"/>
  <c r="BX144" i="8" s="1"/>
  <c r="BW145" i="8"/>
  <c r="BW146" i="8" s="1"/>
  <c r="BW150" i="8"/>
  <c r="BW151" i="8" s="1"/>
  <c r="BW152" i="8" s="1"/>
  <c r="BX152" i="8" s="1"/>
  <c r="BW153" i="8"/>
  <c r="BX153" i="8" s="1"/>
  <c r="BW157" i="8"/>
  <c r="BW158" i="8" s="1"/>
  <c r="BW159" i="8" s="1"/>
  <c r="BW160" i="8" s="1"/>
  <c r="BX160" i="8" s="1"/>
  <c r="BW161" i="8"/>
  <c r="BW162" i="8" s="1"/>
  <c r="BW163" i="8" s="1"/>
  <c r="BW188" i="8"/>
  <c r="BW196" i="8"/>
  <c r="BW197" i="8" s="1"/>
  <c r="BW203" i="8"/>
  <c r="BW204" i="8" s="1"/>
  <c r="BW205" i="8" s="1"/>
  <c r="BW209" i="8"/>
  <c r="BX209" i="8" s="1"/>
  <c r="BW215" i="8"/>
  <c r="BW216" i="8" s="1"/>
  <c r="BW217" i="8" s="1"/>
  <c r="BX217" i="8" s="1"/>
  <c r="BW222" i="8"/>
  <c r="BW230" i="8"/>
  <c r="BX230" i="8" s="1"/>
  <c r="BW234" i="8"/>
  <c r="BW235" i="8" s="1"/>
  <c r="BX235" i="8" s="1"/>
  <c r="BW236" i="8"/>
  <c r="BW237" i="8" s="1"/>
  <c r="BX237" i="8" s="1"/>
  <c r="BW246" i="8"/>
  <c r="BW247" i="8" s="1"/>
  <c r="BW249" i="8"/>
  <c r="BX249" i="8" s="1"/>
  <c r="BW250" i="8"/>
  <c r="BX250" i="8" s="1"/>
  <c r="BW254" i="8"/>
  <c r="BX254" i="8" s="1"/>
  <c r="BW264" i="8"/>
  <c r="BW265" i="8" s="1"/>
  <c r="BW270" i="8"/>
  <c r="BW274" i="8"/>
  <c r="BX274" i="8" s="1"/>
  <c r="BW275" i="8"/>
  <c r="BW287" i="8"/>
  <c r="BW293" i="8"/>
  <c r="BW294" i="8" s="1"/>
  <c r="BW295" i="8" s="1"/>
  <c r="BW296" i="8" s="1"/>
  <c r="BX296" i="8" s="1"/>
  <c r="BW297" i="8"/>
  <c r="BX297" i="8" s="1"/>
  <c r="BW298" i="8"/>
  <c r="BX298" i="8" s="1"/>
  <c r="BW301" i="8"/>
  <c r="BW302" i="8" s="1"/>
  <c r="BW308" i="8"/>
  <c r="BW313" i="8"/>
  <c r="BX313" i="8" s="1"/>
  <c r="BW320" i="8"/>
  <c r="BW321" i="8" s="1"/>
  <c r="BW322" i="8" s="1"/>
  <c r="BW326" i="8"/>
  <c r="BW328" i="8"/>
  <c r="BW329" i="8" s="1"/>
  <c r="BW330" i="8" s="1"/>
  <c r="BW331" i="8" s="1"/>
  <c r="BW334" i="8"/>
  <c r="BX334" i="8" s="1"/>
  <c r="BW335" i="8"/>
  <c r="BX335" i="8" s="1"/>
  <c r="BW341" i="8"/>
  <c r="BX341" i="8" s="1"/>
  <c r="BW353" i="8"/>
  <c r="BW354" i="8" s="1"/>
  <c r="BW355" i="8" s="1"/>
  <c r="BW356" i="8" s="1"/>
  <c r="BW357" i="8" s="1"/>
  <c r="BX357" i="8" s="1"/>
  <c r="BW358" i="8"/>
  <c r="BW359" i="8" s="1"/>
  <c r="BW361" i="8"/>
  <c r="BW362" i="8" s="1"/>
  <c r="BW364" i="8"/>
  <c r="BX364" i="8" s="1"/>
  <c r="BW370" i="8"/>
  <c r="BW379" i="8"/>
  <c r="BW380" i="8" s="1"/>
  <c r="BW383" i="8"/>
  <c r="BX383" i="8" s="1"/>
  <c r="BW384" i="8"/>
  <c r="BW385" i="8" s="1"/>
  <c r="BX385" i="8" s="1"/>
  <c r="BW389" i="8"/>
  <c r="BX389" i="8" s="1"/>
  <c r="BW390" i="8"/>
  <c r="BW391" i="8" s="1"/>
  <c r="BX391" i="8" s="1"/>
  <c r="BW392" i="8"/>
  <c r="BX392" i="8" s="1"/>
  <c r="BW393" i="8"/>
  <c r="BW394" i="8" s="1"/>
  <c r="BW398" i="8"/>
  <c r="BW399" i="8" s="1"/>
  <c r="BX399" i="8" s="1"/>
  <c r="BW402" i="8"/>
  <c r="BW403" i="8" s="1"/>
  <c r="BX403" i="8" s="1"/>
  <c r="BW409" i="8"/>
  <c r="BW412" i="8"/>
  <c r="BX412" i="8" s="1"/>
  <c r="BW423" i="8"/>
  <c r="BX423" i="8" s="1"/>
  <c r="BW427" i="8"/>
  <c r="BX427" i="8" s="1"/>
  <c r="BW428" i="8"/>
  <c r="BW433" i="8"/>
  <c r="BW436" i="8"/>
  <c r="BW441" i="8"/>
  <c r="BX441" i="8" s="1"/>
  <c r="BW442" i="8"/>
  <c r="BW443" i="8" s="1"/>
  <c r="BW444" i="8" s="1"/>
  <c r="BX444" i="8" s="1"/>
  <c r="BW445" i="8"/>
  <c r="BW446" i="8" s="1"/>
  <c r="BW447" i="8" s="1"/>
  <c r="BW449" i="8"/>
  <c r="BW455" i="8"/>
  <c r="BW456" i="8" s="1"/>
  <c r="BW458" i="8"/>
  <c r="BX458" i="8" s="1"/>
  <c r="BW460" i="8"/>
  <c r="BX460" i="8" s="1"/>
  <c r="BW463" i="8"/>
  <c r="BX463" i="8" s="1"/>
  <c r="BW473" i="8"/>
  <c r="BW474" i="8" s="1"/>
  <c r="BX474" i="8" s="1"/>
  <c r="BW475" i="8"/>
  <c r="BX475" i="8" s="1"/>
  <c r="BW476" i="8"/>
  <c r="BW479" i="8"/>
  <c r="BW480" i="8" s="1"/>
  <c r="BW481" i="8" s="1"/>
  <c r="BX481" i="8" s="1"/>
  <c r="BW482" i="8"/>
  <c r="BW483" i="8" s="1"/>
  <c r="BW484" i="8" s="1"/>
  <c r="BW485" i="8" s="1"/>
  <c r="BX485" i="8" s="1"/>
  <c r="BW486" i="8"/>
  <c r="BW487" i="8" s="1"/>
  <c r="BW488" i="8" s="1"/>
  <c r="BW489" i="8" s="1"/>
  <c r="BW490" i="8" s="1"/>
  <c r="BW491" i="8" s="1"/>
  <c r="BX491" i="8" s="1"/>
  <c r="BW496" i="8"/>
  <c r="BW502" i="8"/>
  <c r="BW512" i="8"/>
  <c r="BW513" i="8" s="1"/>
  <c r="BW514" i="8" s="1"/>
  <c r="BW515" i="8" s="1"/>
  <c r="BW516" i="8" s="1"/>
  <c r="BW518" i="8"/>
  <c r="BX518" i="8" s="1"/>
  <c r="BW524" i="8"/>
  <c r="BW525" i="8" s="1"/>
  <c r="BX525" i="8" s="1"/>
  <c r="BW529" i="8"/>
  <c r="BX529" i="8" s="1"/>
  <c r="BW530" i="8"/>
  <c r="BW531" i="8" s="1"/>
  <c r="BW538" i="8"/>
  <c r="BX538" i="8" s="1"/>
  <c r="BW540" i="8"/>
  <c r="BW541" i="8" s="1"/>
  <c r="BW542" i="8" s="1"/>
  <c r="BW543" i="8" s="1"/>
  <c r="BW544" i="8" s="1"/>
  <c r="BW553" i="8"/>
  <c r="BX553" i="8" s="1"/>
  <c r="BW555" i="8"/>
  <c r="BW556" i="8" s="1"/>
  <c r="BW557" i="8" s="1"/>
  <c r="BW558" i="8" s="1"/>
  <c r="BW582" i="8"/>
  <c r="BW583" i="8" s="1"/>
  <c r="BW584" i="8" s="1"/>
  <c r="BW585" i="8" s="1"/>
  <c r="BW586" i="8" s="1"/>
  <c r="BX586" i="8" s="1"/>
  <c r="BW587" i="8"/>
  <c r="BX587" i="8" s="1"/>
  <c r="BW593" i="8"/>
  <c r="BW602" i="8"/>
  <c r="BW609" i="8"/>
  <c r="BX609" i="8" s="1"/>
  <c r="BW632" i="8"/>
  <c r="BW633" i="8" s="1"/>
  <c r="BW634" i="8" s="1"/>
  <c r="BW635" i="8" s="1"/>
  <c r="BW636" i="8" s="1"/>
  <c r="BX636" i="8" s="1"/>
  <c r="BW637" i="8"/>
  <c r="BX637" i="8" s="1"/>
  <c r="BW642" i="8"/>
  <c r="BW643" i="8" s="1"/>
  <c r="BW644" i="8" s="1"/>
  <c r="BW645" i="8" s="1"/>
  <c r="BW649" i="8"/>
  <c r="BX649" i="8" s="1"/>
  <c r="BW650" i="8"/>
  <c r="BW651" i="8" s="1"/>
  <c r="BX651" i="8" s="1"/>
  <c r="BW652" i="8"/>
  <c r="BX652" i="8" s="1"/>
  <c r="BW653" i="8"/>
  <c r="BX653" i="8" s="1"/>
  <c r="BW654" i="8"/>
  <c r="BW655" i="8" s="1"/>
  <c r="BW656" i="8" s="1"/>
  <c r="BW657" i="8" s="1"/>
  <c r="BX657" i="8" s="1"/>
  <c r="BW658" i="8"/>
  <c r="BX658" i="8" s="1"/>
  <c r="BW659" i="8"/>
  <c r="BX659" i="8" s="1"/>
  <c r="BW660" i="8"/>
  <c r="BX660" i="8" s="1"/>
  <c r="BW663" i="8"/>
  <c r="BW664" i="8" s="1"/>
  <c r="BW676" i="8"/>
  <c r="BX676" i="8" s="1"/>
  <c r="BW681" i="8"/>
  <c r="BW682" i="8" s="1"/>
  <c r="BW683" i="8" s="1"/>
  <c r="BW684" i="8" s="1"/>
  <c r="BW685" i="8" s="1"/>
  <c r="BX685" i="8" s="1"/>
  <c r="BW686" i="8"/>
  <c r="BW687" i="8" s="1"/>
  <c r="BW689" i="8"/>
  <c r="BX689" i="8" s="1"/>
  <c r="BW701" i="8"/>
  <c r="BX701" i="8" s="1"/>
  <c r="BW702" i="8"/>
  <c r="BW703" i="8" s="1"/>
  <c r="BW704" i="8" s="1"/>
  <c r="BW705" i="8" s="1"/>
  <c r="BW706" i="8" s="1"/>
  <c r="BW707" i="8" s="1"/>
  <c r="BX707" i="8" s="1"/>
  <c r="BW708" i="8"/>
  <c r="BX708" i="8" s="1"/>
  <c r="BW711" i="8"/>
  <c r="BW712" i="8" s="1"/>
  <c r="BW733" i="8"/>
  <c r="BX733" i="8" s="1"/>
  <c r="BW738" i="8"/>
  <c r="BW739" i="8" s="1"/>
  <c r="BW740" i="8" s="1"/>
  <c r="BX740" i="8" s="1"/>
  <c r="BW741" i="8"/>
  <c r="BX741" i="8" s="1"/>
  <c r="BW742" i="8"/>
  <c r="BX742" i="8" s="1"/>
  <c r="BW746" i="8"/>
  <c r="BX746" i="8" s="1"/>
  <c r="BW755" i="8"/>
  <c r="BW756" i="8" s="1"/>
  <c r="BW779" i="8"/>
  <c r="BX779" i="8" s="1"/>
  <c r="BW780" i="8"/>
  <c r="BW784" i="8"/>
  <c r="BX784" i="8" s="1"/>
  <c r="BW813" i="8"/>
  <c r="BX813" i="8" s="1"/>
  <c r="BW814" i="8"/>
  <c r="BW815" i="8" s="1"/>
  <c r="BX815" i="8" s="1"/>
  <c r="BW816" i="8"/>
  <c r="BW817" i="8" s="1"/>
  <c r="BW820" i="8"/>
  <c r="BW831" i="8"/>
  <c r="BW836" i="8"/>
  <c r="BW837" i="8" s="1"/>
  <c r="BX837" i="8" s="1"/>
  <c r="BW838" i="8"/>
  <c r="BX838" i="8" s="1"/>
  <c r="BW839" i="8"/>
  <c r="BW840" i="8" s="1"/>
  <c r="BW841" i="8" s="1"/>
  <c r="BW843" i="8"/>
  <c r="BX843" i="8" s="1"/>
  <c r="BW849" i="8"/>
  <c r="BW850" i="8" s="1"/>
  <c r="BW859" i="8"/>
  <c r="BW860" i="8" s="1"/>
  <c r="BW863" i="8"/>
  <c r="BX863" i="8" s="1"/>
  <c r="BW864" i="8"/>
  <c r="BW865" i="8" s="1"/>
  <c r="BW875" i="8"/>
  <c r="BX875" i="8" s="1"/>
  <c r="BW901" i="8"/>
  <c r="BW903" i="8"/>
  <c r="BW920" i="8"/>
  <c r="BW936" i="8"/>
  <c r="BW937" i="8" s="1"/>
  <c r="BW938" i="8" s="1"/>
  <c r="BX938" i="8" s="1"/>
  <c r="BW946" i="8"/>
  <c r="BW947" i="8" s="1"/>
  <c r="BW960" i="8"/>
  <c r="BX960" i="8" s="1"/>
  <c r="BW961" i="8"/>
  <c r="BX961" i="8" s="1"/>
  <c r="BW969" i="8"/>
  <c r="BX969" i="8" s="1"/>
  <c r="BW970" i="8"/>
  <c r="BW983" i="8"/>
  <c r="BW984" i="8" s="1"/>
  <c r="BW1009" i="8"/>
  <c r="BX1009" i="8" s="1"/>
  <c r="BW1010" i="8"/>
  <c r="BX1010" i="8" s="1"/>
  <c r="BW1020" i="8"/>
  <c r="BW1021" i="8" s="1"/>
  <c r="BW1032" i="8"/>
  <c r="BX1032" i="8" s="1"/>
  <c r="BW1040" i="8"/>
  <c r="BW1041" i="8" s="1"/>
  <c r="BX12" i="8"/>
  <c r="BX46" i="8"/>
  <c r="BX47" i="8"/>
  <c r="BX203" i="8"/>
  <c r="BX204" i="8"/>
  <c r="BX293" i="8"/>
  <c r="BX379" i="8"/>
  <c r="BX512" i="8"/>
  <c r="BX513" i="8"/>
  <c r="BX514" i="8"/>
  <c r="BX515" i="8"/>
  <c r="BX557" i="8"/>
  <c r="BX711" i="8"/>
  <c r="BX38" i="8" l="1"/>
  <c r="BX393" i="8"/>
  <c r="BX816" i="8"/>
  <c r="BX356" i="8"/>
  <c r="BX1048" i="8"/>
  <c r="BX739" i="8"/>
  <c r="BX738" i="8"/>
  <c r="BX328" i="8"/>
  <c r="BW1033" i="8"/>
  <c r="BX1033" i="8" s="1"/>
  <c r="BW610" i="8"/>
  <c r="BW526" i="8"/>
  <c r="BW527" i="8" s="1"/>
  <c r="BW528" i="8" s="1"/>
  <c r="BX528" i="8" s="1"/>
  <c r="BW210" i="8"/>
  <c r="BW211" i="8" s="1"/>
  <c r="BW212" i="8" s="1"/>
  <c r="BW213" i="8" s="1"/>
  <c r="BW89" i="8"/>
  <c r="BX556" i="8"/>
  <c r="BX246" i="8"/>
  <c r="BW1011" i="8"/>
  <c r="BX1011" i="8" s="1"/>
  <c r="BW404" i="8"/>
  <c r="BW405" i="8" s="1"/>
  <c r="BX405" i="8" s="1"/>
  <c r="BW299" i="8"/>
  <c r="BW251" i="8"/>
  <c r="BW266" i="8"/>
  <c r="BW267" i="8" s="1"/>
  <c r="BW268" i="8" s="1"/>
  <c r="BX265" i="8"/>
  <c r="BW638" i="8"/>
  <c r="BX638" i="8" s="1"/>
  <c r="BW406" i="8"/>
  <c r="BW255" i="8"/>
  <c r="BX255" i="8" s="1"/>
  <c r="BW26" i="8"/>
  <c r="BX26" i="8" s="1"/>
  <c r="BX111" i="8"/>
  <c r="BX150" i="8"/>
  <c r="BX681" i="8"/>
  <c r="BX479" i="8"/>
  <c r="BX115" i="8"/>
  <c r="BX663" i="8"/>
  <c r="BX643" i="8"/>
  <c r="BX264" i="8"/>
  <c r="BX642" i="8"/>
  <c r="BX445" i="8"/>
  <c r="BX103" i="8"/>
  <c r="BW588" i="8"/>
  <c r="BX588" i="8" s="1"/>
  <c r="BW386" i="8"/>
  <c r="BW387" i="8" s="1"/>
  <c r="BX387" i="8" s="1"/>
  <c r="BW238" i="8"/>
  <c r="BX238" i="8" s="1"/>
  <c r="BW86" i="8"/>
  <c r="BX635" i="8"/>
  <c r="BX145" i="8"/>
  <c r="BX634" i="8"/>
  <c r="BX443" i="8"/>
  <c r="BX64" i="8"/>
  <c r="BW939" i="8"/>
  <c r="BW940" i="8" s="1"/>
  <c r="BW844" i="8"/>
  <c r="BW154" i="8"/>
  <c r="BX154" i="8" s="1"/>
  <c r="BX71" i="8"/>
  <c r="BX983" i="8"/>
  <c r="BX633" i="8"/>
  <c r="BX398" i="8"/>
  <c r="BX48" i="8"/>
  <c r="BW492" i="8"/>
  <c r="BX492" i="8" s="1"/>
  <c r="BW231" i="8"/>
  <c r="BW232" i="8" s="1"/>
  <c r="BW233" i="8" s="1"/>
  <c r="BX233" i="8" s="1"/>
  <c r="BW105" i="8"/>
  <c r="BX104" i="8"/>
  <c r="BW360" i="8"/>
  <c r="BX360" i="8" s="1"/>
  <c r="BX359" i="8"/>
  <c r="BX49" i="8"/>
  <c r="BW50" i="8"/>
  <c r="BX50" i="8" s="1"/>
  <c r="BW323" i="8"/>
  <c r="BX322" i="8"/>
  <c r="BX849" i="8"/>
  <c r="BX358" i="8"/>
  <c r="BX266" i="8"/>
  <c r="BX151" i="8"/>
  <c r="BW962" i="8"/>
  <c r="BW539" i="8"/>
  <c r="BX539" i="8" s="1"/>
  <c r="BW459" i="8"/>
  <c r="BX459" i="8" s="1"/>
  <c r="BW342" i="8"/>
  <c r="BW343" i="8" s="1"/>
  <c r="BX530" i="8"/>
  <c r="BX946" i="8"/>
  <c r="BX490" i="8"/>
  <c r="BX321" i="8"/>
  <c r="BX320" i="8"/>
  <c r="BX937" i="8"/>
  <c r="BX484" i="8"/>
  <c r="BW747" i="8"/>
  <c r="BX747" i="8" s="1"/>
  <c r="BX120" i="8"/>
  <c r="BX936" i="8"/>
  <c r="BX483" i="8"/>
  <c r="BX295" i="8"/>
  <c r="BX215" i="8"/>
  <c r="BX455" i="8"/>
  <c r="BX859" i="8"/>
  <c r="BX482" i="8"/>
  <c r="BX294" i="8"/>
  <c r="BW876" i="8"/>
  <c r="BW877" i="8" s="1"/>
  <c r="BX877" i="8" s="1"/>
  <c r="BW743" i="8"/>
  <c r="BW744" i="8" s="1"/>
  <c r="BX744" i="8" s="1"/>
  <c r="BW464" i="8"/>
  <c r="BW465" i="8" s="1"/>
  <c r="BW466" i="8" s="1"/>
  <c r="BW132" i="8"/>
  <c r="BW133" i="8" s="1"/>
  <c r="BX133" i="8" s="1"/>
  <c r="BW28" i="8"/>
  <c r="BX817" i="8"/>
  <c r="BW818" i="8"/>
  <c r="BW861" i="8"/>
  <c r="BX860" i="8"/>
  <c r="BW303" i="8"/>
  <c r="BX302" i="8"/>
  <c r="BW851" i="8"/>
  <c r="BX850" i="8"/>
  <c r="BW457" i="8"/>
  <c r="BX457" i="8" s="1"/>
  <c r="BX456" i="8"/>
  <c r="BW948" i="8"/>
  <c r="BX948" i="8" s="1"/>
  <c r="BX947" i="8"/>
  <c r="BX447" i="8"/>
  <c r="BW448" i="8"/>
  <c r="BX448" i="8" s="1"/>
  <c r="BW381" i="8"/>
  <c r="BX380" i="8"/>
  <c r="BX146" i="8"/>
  <c r="BW147" i="8"/>
  <c r="BW148" i="8" s="1"/>
  <c r="BW149" i="8" s="1"/>
  <c r="BX149" i="8" s="1"/>
  <c r="BX39" i="8"/>
  <c r="BW40" i="8"/>
  <c r="BX35" i="8"/>
  <c r="BW36" i="8"/>
  <c r="BX36" i="8" s="1"/>
  <c r="BW757" i="8"/>
  <c r="BX756" i="8"/>
  <c r="BW99" i="8"/>
  <c r="BX98" i="8"/>
  <c r="BX984" i="8"/>
  <c r="BW985" i="8"/>
  <c r="BW517" i="8"/>
  <c r="BX517" i="8" s="1"/>
  <c r="BX516" i="8"/>
  <c r="BX645" i="8"/>
  <c r="BW646" i="8"/>
  <c r="BW559" i="8"/>
  <c r="BX558" i="8"/>
  <c r="BX394" i="8"/>
  <c r="BW395" i="8"/>
  <c r="BX814" i="8"/>
  <c r="BX361" i="8"/>
  <c r="BX442" i="8"/>
  <c r="BX196" i="8"/>
  <c r="BX656" i="8"/>
  <c r="BX161" i="8"/>
  <c r="BX703" i="8"/>
  <c r="BX355" i="8"/>
  <c r="BX159" i="8"/>
  <c r="BX34" i="8"/>
  <c r="BX840" i="8"/>
  <c r="BX755" i="8"/>
  <c r="BX650" i="8"/>
  <c r="BX555" i="8"/>
  <c r="BX524" i="8"/>
  <c r="BX384" i="8"/>
  <c r="BX354" i="8"/>
  <c r="BX158" i="8"/>
  <c r="BW734" i="8"/>
  <c r="BW519" i="8"/>
  <c r="BX519" i="8" s="1"/>
  <c r="BW400" i="8"/>
  <c r="BW401" i="8" s="1"/>
  <c r="BX401" i="8" s="1"/>
  <c r="BW314" i="8"/>
  <c r="BW218" i="8"/>
  <c r="BW219" i="8" s="1"/>
  <c r="BW220" i="8" s="1"/>
  <c r="BX704" i="8"/>
  <c r="BX390" i="8"/>
  <c r="BX702" i="8"/>
  <c r="BX839" i="8"/>
  <c r="BX686" i="8"/>
  <c r="BX543" i="8"/>
  <c r="BX404" i="8"/>
  <c r="BX353" i="8"/>
  <c r="BX236" i="8"/>
  <c r="BX157" i="8"/>
  <c r="BX97" i="8"/>
  <c r="BW336" i="8"/>
  <c r="BW124" i="8"/>
  <c r="BW20" i="8"/>
  <c r="BW21" i="8" s="1"/>
  <c r="BW1052" i="8"/>
  <c r="BX632" i="8"/>
  <c r="BX684" i="8"/>
  <c r="BX542" i="8"/>
  <c r="BX655" i="8"/>
  <c r="BX654" i="8"/>
  <c r="BX683" i="8"/>
  <c r="BX584" i="8"/>
  <c r="BX541" i="8"/>
  <c r="BX402" i="8"/>
  <c r="BX301" i="8"/>
  <c r="BX234" i="8"/>
  <c r="BW554" i="8"/>
  <c r="BX554" i="8" s="1"/>
  <c r="BW424" i="8"/>
  <c r="BX1020" i="8"/>
  <c r="BX135" i="8"/>
  <c r="BX836" i="8"/>
  <c r="BX682" i="8"/>
  <c r="BX582" i="8"/>
  <c r="BX540" i="8"/>
  <c r="BX473" i="8"/>
  <c r="BX446" i="8"/>
  <c r="BW709" i="8"/>
  <c r="BW661" i="8"/>
  <c r="BW589" i="8"/>
  <c r="BW365" i="8"/>
  <c r="BW17" i="8"/>
  <c r="BX1049" i="8"/>
  <c r="BW1050" i="8"/>
  <c r="BX1050" i="8" s="1"/>
  <c r="BW62" i="8"/>
  <c r="BX61" i="8"/>
  <c r="BX544" i="8"/>
  <c r="BW545" i="8"/>
  <c r="BX409" i="8"/>
  <c r="BW410" i="8"/>
  <c r="BX329" i="8"/>
  <c r="BW603" i="8"/>
  <c r="BX602" i="8"/>
  <c r="BW971" i="8"/>
  <c r="BX970" i="8"/>
  <c r="BW309" i="8"/>
  <c r="BX308" i="8"/>
  <c r="BW503" i="8"/>
  <c r="BX502" i="8"/>
  <c r="BW223" i="8"/>
  <c r="BX222" i="8"/>
  <c r="BX831" i="8"/>
  <c r="BW832" i="8"/>
  <c r="BW497" i="8"/>
  <c r="BX496" i="8"/>
  <c r="BW332" i="8"/>
  <c r="BX331" i="8"/>
  <c r="BW327" i="8"/>
  <c r="BX327" i="8" s="1"/>
  <c r="BX326" i="8"/>
  <c r="BX330" i="8"/>
  <c r="BW594" i="8"/>
  <c r="BX593" i="8"/>
  <c r="BW206" i="8"/>
  <c r="BX205" i="8"/>
  <c r="BW1042" i="8"/>
  <c r="BX1041" i="8"/>
  <c r="BW477" i="8"/>
  <c r="BX476" i="8"/>
  <c r="BW371" i="8"/>
  <c r="BX370" i="8"/>
  <c r="BW921" i="8"/>
  <c r="BX920" i="8"/>
  <c r="BW713" i="8"/>
  <c r="BX712" i="8"/>
  <c r="BX268" i="8"/>
  <c r="BW269" i="8"/>
  <c r="BX269" i="8" s="1"/>
  <c r="BW781" i="8"/>
  <c r="BX780" i="8"/>
  <c r="BW665" i="8"/>
  <c r="BX664" i="8"/>
  <c r="BX531" i="8"/>
  <c r="BW532" i="8"/>
  <c r="BX1040" i="8"/>
  <c r="BX480" i="8"/>
  <c r="BW878" i="8"/>
  <c r="BX433" i="8"/>
  <c r="BW434" i="8"/>
  <c r="BW690" i="8"/>
  <c r="BW429" i="8"/>
  <c r="BX428" i="8"/>
  <c r="BX287" i="8"/>
  <c r="BW288" i="8"/>
  <c r="BW198" i="8"/>
  <c r="BX197" i="8"/>
  <c r="BW276" i="8"/>
  <c r="BX275" i="8"/>
  <c r="BW363" i="8"/>
  <c r="BX363" i="8" s="1"/>
  <c r="BX362" i="8"/>
  <c r="BW300" i="8"/>
  <c r="BX300" i="8" s="1"/>
  <c r="BX299" i="8"/>
  <c r="BW122" i="8"/>
  <c r="BX122" i="8" s="1"/>
  <c r="BX121" i="8"/>
  <c r="BX216" i="8"/>
  <c r="BX841" i="8"/>
  <c r="BW842" i="8"/>
  <c r="BX842" i="8" s="1"/>
  <c r="BX72" i="8"/>
  <c r="BW73" i="8"/>
  <c r="BX489" i="8"/>
  <c r="BW117" i="8"/>
  <c r="BX116" i="8"/>
  <c r="BX488" i="8"/>
  <c r="BW677" i="8"/>
  <c r="BW461" i="8"/>
  <c r="BW413" i="8"/>
  <c r="BW189" i="8"/>
  <c r="BX188" i="8"/>
  <c r="BW79" i="8"/>
  <c r="BX78" i="8"/>
  <c r="BW164" i="8"/>
  <c r="BX163" i="8"/>
  <c r="BX644" i="8"/>
  <c r="BW137" i="8"/>
  <c r="BX136" i="8"/>
  <c r="BX585" i="8"/>
  <c r="BX487" i="8"/>
  <c r="BX231" i="8"/>
  <c r="BX112" i="8"/>
  <c r="BW1022" i="8"/>
  <c r="BX1021" i="8"/>
  <c r="BW785" i="8"/>
  <c r="BW248" i="8"/>
  <c r="BX248" i="8" s="1"/>
  <c r="BX247" i="8"/>
  <c r="BW114" i="8"/>
  <c r="BX114" i="8" s="1"/>
  <c r="BX65" i="8"/>
  <c r="BW66" i="8"/>
  <c r="BX143" i="8"/>
  <c r="BW866" i="8"/>
  <c r="BX865" i="8"/>
  <c r="BX142" i="8"/>
  <c r="BW271" i="8"/>
  <c r="BX270" i="8"/>
  <c r="BX486" i="8"/>
  <c r="BW904" i="8"/>
  <c r="BX903" i="8"/>
  <c r="BW437" i="8"/>
  <c r="BX436" i="8"/>
  <c r="BX89" i="8"/>
  <c r="BW90" i="8"/>
  <c r="BW9" i="8"/>
  <c r="BX8" i="8"/>
  <c r="BX687" i="8"/>
  <c r="BW688" i="8"/>
  <c r="BX688" i="8" s="1"/>
  <c r="BW450" i="8"/>
  <c r="BX449" i="8"/>
  <c r="BW821" i="8"/>
  <c r="BX820" i="8"/>
  <c r="BX864" i="8"/>
  <c r="BX706" i="8"/>
  <c r="BX705" i="8"/>
  <c r="BX583" i="8"/>
  <c r="BX386" i="8"/>
  <c r="BX162" i="8"/>
  <c r="BW902" i="8"/>
  <c r="BX902" i="8" s="1"/>
  <c r="BX901" i="8"/>
  <c r="BW59" i="8"/>
  <c r="BW141" i="8"/>
  <c r="BX141" i="8" s="1"/>
  <c r="BX140" i="8"/>
  <c r="BW52" i="8"/>
  <c r="BX876" i="8" l="1"/>
  <c r="BX527" i="8"/>
  <c r="BW1012" i="8"/>
  <c r="BW1013" i="8" s="1"/>
  <c r="BX251" i="8"/>
  <c r="BW252" i="8"/>
  <c r="BX610" i="8"/>
  <c r="BW611" i="8"/>
  <c r="BX939" i="8"/>
  <c r="BX267" i="8"/>
  <c r="BX211" i="8"/>
  <c r="BX210" i="8"/>
  <c r="BX232" i="8"/>
  <c r="BW1034" i="8"/>
  <c r="BX212" i="8"/>
  <c r="BX743" i="8"/>
  <c r="BW745" i="8"/>
  <c r="BX745" i="8" s="1"/>
  <c r="BX148" i="8"/>
  <c r="BW239" i="8"/>
  <c r="BW240" i="8" s="1"/>
  <c r="BX240" i="8" s="1"/>
  <c r="BX526" i="8"/>
  <c r="BW155" i="8"/>
  <c r="BW156" i="8" s="1"/>
  <c r="BX156" i="8" s="1"/>
  <c r="BW256" i="8"/>
  <c r="BW639" i="8"/>
  <c r="BW241" i="8"/>
  <c r="BX241" i="8" s="1"/>
  <c r="BW134" i="8"/>
  <c r="BX134" i="8" s="1"/>
  <c r="BW748" i="8"/>
  <c r="BW493" i="8"/>
  <c r="BX844" i="8"/>
  <c r="BW845" i="8"/>
  <c r="BX406" i="8"/>
  <c r="BW407" i="8"/>
  <c r="BX86" i="8"/>
  <c r="BW87" i="8"/>
  <c r="BX87" i="8" s="1"/>
  <c r="BX342" i="8"/>
  <c r="BX218" i="8"/>
  <c r="BW388" i="8"/>
  <c r="BX388" i="8" s="1"/>
  <c r="BX1012" i="8"/>
  <c r="BW520" i="8"/>
  <c r="BX520" i="8" s="1"/>
  <c r="BX155" i="8"/>
  <c r="BX28" i="8"/>
  <c r="BW29" i="8"/>
  <c r="BX323" i="8"/>
  <c r="BW324" i="8"/>
  <c r="BW37" i="8"/>
  <c r="BX37" i="8" s="1"/>
  <c r="BX239" i="8"/>
  <c r="BX132" i="8"/>
  <c r="BX466" i="8"/>
  <c r="BW467" i="8"/>
  <c r="BX400" i="8"/>
  <c r="BX493" i="8"/>
  <c r="BW494" i="8"/>
  <c r="BX465" i="8"/>
  <c r="BX962" i="8"/>
  <c r="BW963" i="8"/>
  <c r="BX464" i="8"/>
  <c r="BX105" i="8"/>
  <c r="BW106" i="8"/>
  <c r="BX709" i="8"/>
  <c r="BW710" i="8"/>
  <c r="BX710" i="8" s="1"/>
  <c r="BW949" i="8"/>
  <c r="BX949" i="8" s="1"/>
  <c r="BX1052" i="8"/>
  <c r="BW1053" i="8"/>
  <c r="BX1053" i="8" s="1"/>
  <c r="BW560" i="8"/>
  <c r="BX559" i="8"/>
  <c r="BX20" i="8"/>
  <c r="BX124" i="8"/>
  <c r="BW125" i="8"/>
  <c r="BW852" i="8"/>
  <c r="BX851" i="8"/>
  <c r="BW337" i="8"/>
  <c r="BX336" i="8"/>
  <c r="BX219" i="8"/>
  <c r="BW1035" i="8"/>
  <c r="BX1034" i="8"/>
  <c r="BW304" i="8"/>
  <c r="BX303" i="8"/>
  <c r="BW396" i="8"/>
  <c r="BX395" i="8"/>
  <c r="BX646" i="8"/>
  <c r="BW647" i="8"/>
  <c r="BW41" i="8"/>
  <c r="BX40" i="8"/>
  <c r="BX17" i="8"/>
  <c r="BW18" i="8"/>
  <c r="BX18" i="8" s="1"/>
  <c r="BX985" i="8"/>
  <c r="BW986" i="8"/>
  <c r="BX748" i="8"/>
  <c r="BW749" i="8"/>
  <c r="BW735" i="8"/>
  <c r="BX734" i="8"/>
  <c r="BX757" i="8"/>
  <c r="BW758" i="8"/>
  <c r="BX365" i="8"/>
  <c r="BW366" i="8"/>
  <c r="BX381" i="8"/>
  <c r="BW382" i="8"/>
  <c r="BX382" i="8" s="1"/>
  <c r="BX861" i="8"/>
  <c r="BW862" i="8"/>
  <c r="BX862" i="8" s="1"/>
  <c r="BX589" i="8"/>
  <c r="BW590" i="8"/>
  <c r="BX424" i="8"/>
  <c r="BW425" i="8"/>
  <c r="BW315" i="8"/>
  <c r="BX314" i="8"/>
  <c r="BW242" i="8"/>
  <c r="BW819" i="8"/>
  <c r="BX819" i="8" s="1"/>
  <c r="BX818" i="8"/>
  <c r="BX147" i="8"/>
  <c r="BX661" i="8"/>
  <c r="BW662" i="8"/>
  <c r="BX662" i="8" s="1"/>
  <c r="BX99" i="8"/>
  <c r="BW100" i="8"/>
  <c r="BX461" i="8"/>
  <c r="BW462" i="8"/>
  <c r="BX462" i="8" s="1"/>
  <c r="BW595" i="8"/>
  <c r="BX594" i="8"/>
  <c r="BW10" i="8"/>
  <c r="BX9" i="8"/>
  <c r="BW333" i="8"/>
  <c r="BX333" i="8" s="1"/>
  <c r="BX332" i="8"/>
  <c r="BX713" i="8"/>
  <c r="BW714" i="8"/>
  <c r="BW941" i="8"/>
  <c r="BX940" i="8"/>
  <c r="BW498" i="8"/>
  <c r="BX497" i="8"/>
  <c r="BW91" i="8"/>
  <c r="BX90" i="8"/>
  <c r="BX117" i="8"/>
  <c r="BW118" i="8"/>
  <c r="BX118" i="8" s="1"/>
  <c r="BX73" i="8"/>
  <c r="BW74" i="8"/>
  <c r="BW1043" i="8"/>
  <c r="BX1042" i="8"/>
  <c r="BX223" i="8"/>
  <c r="BW224" i="8"/>
  <c r="BX677" i="8"/>
  <c r="BW678" i="8"/>
  <c r="BX603" i="8"/>
  <c r="BW604" i="8"/>
  <c r="BX59" i="8"/>
  <c r="BW60" i="8"/>
  <c r="BX60" i="8" s="1"/>
  <c r="BW430" i="8"/>
  <c r="BX429" i="8"/>
  <c r="BX21" i="8"/>
  <c r="BW22" i="8"/>
  <c r="BX213" i="8"/>
  <c r="BW214" i="8"/>
  <c r="BX214" i="8" s="1"/>
  <c r="BW67" i="8"/>
  <c r="BX66" i="8"/>
  <c r="BW80" i="8"/>
  <c r="BX79" i="8"/>
  <c r="BW221" i="8"/>
  <c r="BX221" i="8" s="1"/>
  <c r="BX220" i="8"/>
  <c r="BW478" i="8"/>
  <c r="BX478" i="8" s="1"/>
  <c r="BX477" i="8"/>
  <c r="BW411" i="8"/>
  <c r="BX411" i="8" s="1"/>
  <c r="BX410" i="8"/>
  <c r="BW272" i="8"/>
  <c r="BX271" i="8"/>
  <c r="BW435" i="8"/>
  <c r="BX435" i="8" s="1"/>
  <c r="BX434" i="8"/>
  <c r="BW344" i="8"/>
  <c r="BX343" i="8"/>
  <c r="BX545" i="8"/>
  <c r="BW546" i="8"/>
  <c r="BW666" i="8"/>
  <c r="BX665" i="8"/>
  <c r="BW438" i="8"/>
  <c r="BX437" i="8"/>
  <c r="BX137" i="8"/>
  <c r="BW138" i="8"/>
  <c r="BX138" i="8" s="1"/>
  <c r="BX971" i="8"/>
  <c r="BW972" i="8"/>
  <c r="BW63" i="8"/>
  <c r="BX63" i="8" s="1"/>
  <c r="BX62" i="8"/>
  <c r="BW1023" i="8"/>
  <c r="BX1022" i="8"/>
  <c r="BW691" i="8"/>
  <c r="BX690" i="8"/>
  <c r="BX532" i="8"/>
  <c r="BW533" i="8"/>
  <c r="BX309" i="8"/>
  <c r="BW310" i="8"/>
  <c r="BX189" i="8"/>
  <c r="BW190" i="8"/>
  <c r="BW277" i="8"/>
  <c r="BX276" i="8"/>
  <c r="BW822" i="8"/>
  <c r="BX821" i="8"/>
  <c r="BW451" i="8"/>
  <c r="BX450" i="8"/>
  <c r="BW905" i="8"/>
  <c r="BX904" i="8"/>
  <c r="BW786" i="8"/>
  <c r="BX785" i="8"/>
  <c r="BW199" i="8"/>
  <c r="BX198" i="8"/>
  <c r="BW879" i="8"/>
  <c r="BX878" i="8"/>
  <c r="BW372" i="8"/>
  <c r="BX371" i="8"/>
  <c r="BW207" i="8"/>
  <c r="BX206" i="8"/>
  <c r="BW165" i="8"/>
  <c r="BX164" i="8"/>
  <c r="BW504" i="8"/>
  <c r="BX503" i="8"/>
  <c r="BW867" i="8"/>
  <c r="BX866" i="8"/>
  <c r="BW922" i="8"/>
  <c r="BX921" i="8"/>
  <c r="BX832" i="8"/>
  <c r="BW833" i="8"/>
  <c r="BW53" i="8"/>
  <c r="BX52" i="8"/>
  <c r="BW414" i="8"/>
  <c r="BX413" i="8"/>
  <c r="BX288" i="8"/>
  <c r="BW289" i="8"/>
  <c r="BW782" i="8"/>
  <c r="BX781" i="8"/>
  <c r="BW612" i="8" l="1"/>
  <c r="BX611" i="8"/>
  <c r="BW521" i="8"/>
  <c r="BW640" i="8"/>
  <c r="BX639" i="8"/>
  <c r="BX252" i="8"/>
  <c r="BW253" i="8"/>
  <c r="BX253" i="8" s="1"/>
  <c r="BW257" i="8"/>
  <c r="BX256" i="8"/>
  <c r="BX845" i="8"/>
  <c r="BW846" i="8"/>
  <c r="BX407" i="8"/>
  <c r="BW408" i="8"/>
  <c r="BX408" i="8" s="1"/>
  <c r="BX1013" i="8"/>
  <c r="BW1014" i="8"/>
  <c r="BW468" i="8"/>
  <c r="BX467" i="8"/>
  <c r="BX324" i="8"/>
  <c r="BW325" i="8"/>
  <c r="BX325" i="8" s="1"/>
  <c r="BX963" i="8"/>
  <c r="BW964" i="8"/>
  <c r="BX494" i="8"/>
  <c r="BW495" i="8"/>
  <c r="BX495" i="8" s="1"/>
  <c r="BW107" i="8"/>
  <c r="BX106" i="8"/>
  <c r="BX29" i="8"/>
  <c r="BW30" i="8"/>
  <c r="BW853" i="8"/>
  <c r="BX852" i="8"/>
  <c r="BX125" i="8"/>
  <c r="BW126" i="8"/>
  <c r="BX100" i="8"/>
  <c r="BW101" i="8"/>
  <c r="BW736" i="8"/>
  <c r="BX735" i="8"/>
  <c r="BX590" i="8"/>
  <c r="BW591" i="8"/>
  <c r="BW750" i="8"/>
  <c r="BX749" i="8"/>
  <c r="BW305" i="8"/>
  <c r="BX304" i="8"/>
  <c r="BW561" i="8"/>
  <c r="BX560" i="8"/>
  <c r="BW987" i="8"/>
  <c r="BX986" i="8"/>
  <c r="BW316" i="8"/>
  <c r="BX315" i="8"/>
  <c r="BX425" i="8"/>
  <c r="BW426" i="8"/>
  <c r="BX426" i="8" s="1"/>
  <c r="BW397" i="8"/>
  <c r="BX397" i="8" s="1"/>
  <c r="BX396" i="8"/>
  <c r="BW1036" i="8"/>
  <c r="BX1035" i="8"/>
  <c r="BX41" i="8"/>
  <c r="BW42" i="8"/>
  <c r="BW648" i="8"/>
  <c r="BX648" i="8" s="1"/>
  <c r="BX647" i="8"/>
  <c r="BW950" i="8"/>
  <c r="BW951" i="8" s="1"/>
  <c r="BW759" i="8"/>
  <c r="BX758" i="8"/>
  <c r="BW243" i="8"/>
  <c r="BX242" i="8"/>
  <c r="BW367" i="8"/>
  <c r="BX366" i="8"/>
  <c r="BX337" i="8"/>
  <c r="BW338" i="8"/>
  <c r="BX451" i="8"/>
  <c r="BW452" i="8"/>
  <c r="BW23" i="8"/>
  <c r="BX22" i="8"/>
  <c r="BW225" i="8"/>
  <c r="BX224" i="8"/>
  <c r="BW880" i="8"/>
  <c r="BX879" i="8"/>
  <c r="BW973" i="8"/>
  <c r="BX972" i="8"/>
  <c r="BW715" i="8"/>
  <c r="BX714" i="8"/>
  <c r="BW505" i="8"/>
  <c r="BX504" i="8"/>
  <c r="BX199" i="8"/>
  <c r="BW200" i="8"/>
  <c r="BX165" i="8"/>
  <c r="BW166" i="8"/>
  <c r="BW345" i="8"/>
  <c r="BX344" i="8"/>
  <c r="BW278" i="8"/>
  <c r="BX277" i="8"/>
  <c r="BW431" i="8"/>
  <c r="BX430" i="8"/>
  <c r="BX207" i="8"/>
  <c r="BW208" i="8"/>
  <c r="BX208" i="8" s="1"/>
  <c r="BW439" i="8"/>
  <c r="BX438" i="8"/>
  <c r="BW273" i="8"/>
  <c r="BX273" i="8" s="1"/>
  <c r="BX272" i="8"/>
  <c r="BW81" i="8"/>
  <c r="BX80" i="8"/>
  <c r="BW1044" i="8"/>
  <c r="BX1043" i="8"/>
  <c r="BW499" i="8"/>
  <c r="BX498" i="8"/>
  <c r="BW596" i="8"/>
  <c r="BX595" i="8"/>
  <c r="BX833" i="8"/>
  <c r="BW834" i="8"/>
  <c r="BX533" i="8"/>
  <c r="BW534" i="8"/>
  <c r="BW787" i="8"/>
  <c r="BX786" i="8"/>
  <c r="BW92" i="8"/>
  <c r="BX91" i="8"/>
  <c r="BW191" i="8"/>
  <c r="BX190" i="8"/>
  <c r="BW311" i="8"/>
  <c r="BX310" i="8"/>
  <c r="BX604" i="8"/>
  <c r="BW605" i="8"/>
  <c r="BW522" i="8"/>
  <c r="BX521" i="8"/>
  <c r="BW75" i="8"/>
  <c r="BX74" i="8"/>
  <c r="BW547" i="8"/>
  <c r="BX546" i="8"/>
  <c r="BW679" i="8"/>
  <c r="BX678" i="8"/>
  <c r="BW923" i="8"/>
  <c r="BX922" i="8"/>
  <c r="BX691" i="8"/>
  <c r="BW692" i="8"/>
  <c r="BW783" i="8"/>
  <c r="BX783" i="8" s="1"/>
  <c r="BX782" i="8"/>
  <c r="BW823" i="8"/>
  <c r="BX822" i="8"/>
  <c r="BW290" i="8"/>
  <c r="BX289" i="8"/>
  <c r="BW11" i="8"/>
  <c r="BX11" i="8" s="1"/>
  <c r="BX10" i="8"/>
  <c r="BW415" i="8"/>
  <c r="BX414" i="8"/>
  <c r="BX53" i="8"/>
  <c r="BW54" i="8"/>
  <c r="BW868" i="8"/>
  <c r="BX867" i="8"/>
  <c r="BW373" i="8"/>
  <c r="BX372" i="8"/>
  <c r="BX905" i="8"/>
  <c r="BW906" i="8"/>
  <c r="BW1024" i="8"/>
  <c r="BX1023" i="8"/>
  <c r="BW667" i="8"/>
  <c r="BX666" i="8"/>
  <c r="BW68" i="8"/>
  <c r="BX67" i="8"/>
  <c r="BW942" i="8"/>
  <c r="BX941" i="8"/>
  <c r="BX257" i="8" l="1"/>
  <c r="BW258" i="8"/>
  <c r="BW641" i="8"/>
  <c r="BX641" i="8" s="1"/>
  <c r="BX640" i="8"/>
  <c r="BW613" i="8"/>
  <c r="BX612" i="8"/>
  <c r="BW1015" i="8"/>
  <c r="BX1014" i="8"/>
  <c r="BX950" i="8"/>
  <c r="BW847" i="8"/>
  <c r="BX846" i="8"/>
  <c r="BW965" i="8"/>
  <c r="BX964" i="8"/>
  <c r="BX107" i="8"/>
  <c r="BW108" i="8"/>
  <c r="BW469" i="8"/>
  <c r="BX468" i="8"/>
  <c r="BX30" i="8"/>
  <c r="BW31" i="8"/>
  <c r="BW751" i="8"/>
  <c r="BX750" i="8"/>
  <c r="BX591" i="8"/>
  <c r="BW592" i="8"/>
  <c r="BX592" i="8" s="1"/>
  <c r="BW317" i="8"/>
  <c r="BX316" i="8"/>
  <c r="BX736" i="8"/>
  <c r="BW737" i="8"/>
  <c r="BX737" i="8" s="1"/>
  <c r="BX1044" i="8"/>
  <c r="BW1045" i="8"/>
  <c r="BX101" i="8"/>
  <c r="BW102" i="8"/>
  <c r="BX102" i="8" s="1"/>
  <c r="BX987" i="8"/>
  <c r="BW988" i="8"/>
  <c r="BW43" i="8"/>
  <c r="BX42" i="8"/>
  <c r="BW127" i="8"/>
  <c r="BX126" i="8"/>
  <c r="BX759" i="8"/>
  <c r="BW760" i="8"/>
  <c r="BX338" i="8"/>
  <c r="BW339" i="8"/>
  <c r="BW368" i="8"/>
  <c r="BX367" i="8"/>
  <c r="BX243" i="8"/>
  <c r="BW244" i="8"/>
  <c r="BW562" i="8"/>
  <c r="BX561" i="8"/>
  <c r="BW1037" i="8"/>
  <c r="BX1036" i="8"/>
  <c r="BW306" i="8"/>
  <c r="BX305" i="8"/>
  <c r="BX853" i="8"/>
  <c r="BW854" i="8"/>
  <c r="BW201" i="8"/>
  <c r="BX200" i="8"/>
  <c r="BW824" i="8"/>
  <c r="BX823" i="8"/>
  <c r="BW192" i="8"/>
  <c r="BX191" i="8"/>
  <c r="BX505" i="8"/>
  <c r="BW506" i="8"/>
  <c r="BW668" i="8"/>
  <c r="BX667" i="8"/>
  <c r="BW523" i="8"/>
  <c r="BX523" i="8" s="1"/>
  <c r="BX522" i="8"/>
  <c r="BX345" i="8"/>
  <c r="BW346" i="8"/>
  <c r="BX166" i="8"/>
  <c r="BW167" i="8"/>
  <c r="BW453" i="8"/>
  <c r="BX452" i="8"/>
  <c r="BW69" i="8"/>
  <c r="BX68" i="8"/>
  <c r="BW55" i="8"/>
  <c r="BX54" i="8"/>
  <c r="BW835" i="8"/>
  <c r="BX835" i="8" s="1"/>
  <c r="BX834" i="8"/>
  <c r="BW93" i="8"/>
  <c r="BX92" i="8"/>
  <c r="BW440" i="8"/>
  <c r="BX440" i="8" s="1"/>
  <c r="BX439" i="8"/>
  <c r="BX225" i="8"/>
  <c r="BW226" i="8"/>
  <c r="BW693" i="8"/>
  <c r="BX692" i="8"/>
  <c r="BW788" i="8"/>
  <c r="BX787" i="8"/>
  <c r="BX715" i="8"/>
  <c r="BW716" i="8"/>
  <c r="BX605" i="8"/>
  <c r="BW606" i="8"/>
  <c r="BX973" i="8"/>
  <c r="BW974" i="8"/>
  <c r="BX679" i="8"/>
  <c r="BW680" i="8"/>
  <c r="BX680" i="8" s="1"/>
  <c r="BX311" i="8"/>
  <c r="BW312" i="8"/>
  <c r="BX312" i="8" s="1"/>
  <c r="BW432" i="8"/>
  <c r="BX432" i="8" s="1"/>
  <c r="BX431" i="8"/>
  <c r="BX880" i="8"/>
  <c r="BW881" i="8"/>
  <c r="BW535" i="8"/>
  <c r="BX534" i="8"/>
  <c r="BX868" i="8"/>
  <c r="BW869" i="8"/>
  <c r="BX75" i="8"/>
  <c r="BW76" i="8"/>
  <c r="BW416" i="8"/>
  <c r="BX415" i="8"/>
  <c r="BW597" i="8"/>
  <c r="BX596" i="8"/>
  <c r="BW952" i="8"/>
  <c r="BX951" i="8"/>
  <c r="BW1025" i="8"/>
  <c r="BX1024" i="8"/>
  <c r="BW924" i="8"/>
  <c r="BX923" i="8"/>
  <c r="BW500" i="8"/>
  <c r="BX499" i="8"/>
  <c r="BW24" i="8"/>
  <c r="BX24" i="8" s="1"/>
  <c r="BX23" i="8"/>
  <c r="BW907" i="8"/>
  <c r="BX906" i="8"/>
  <c r="BW943" i="8"/>
  <c r="BX942" i="8"/>
  <c r="BX373" i="8"/>
  <c r="BW374" i="8"/>
  <c r="BW291" i="8"/>
  <c r="BX290" i="8"/>
  <c r="BX547" i="8"/>
  <c r="BW548" i="8"/>
  <c r="BW82" i="8"/>
  <c r="BX81" i="8"/>
  <c r="BX278" i="8"/>
  <c r="BW279" i="8"/>
  <c r="BX613" i="8" l="1"/>
  <c r="BW614" i="8"/>
  <c r="BW259" i="8"/>
  <c r="BX258" i="8"/>
  <c r="BX847" i="8"/>
  <c r="BW848" i="8"/>
  <c r="BX848" i="8" s="1"/>
  <c r="BX1015" i="8"/>
  <c r="BW1016" i="8"/>
  <c r="BX31" i="8"/>
  <c r="BW32" i="8"/>
  <c r="BX32" i="8" s="1"/>
  <c r="BX469" i="8"/>
  <c r="BW470" i="8"/>
  <c r="BW109" i="8"/>
  <c r="BX109" i="8" s="1"/>
  <c r="BX108" i="8"/>
  <c r="BX965" i="8"/>
  <c r="BW966" i="8"/>
  <c r="BW340" i="8"/>
  <c r="BX340" i="8" s="1"/>
  <c r="BX339" i="8"/>
  <c r="BW1046" i="8"/>
  <c r="BX1045" i="8"/>
  <c r="BX306" i="8"/>
  <c r="BW307" i="8"/>
  <c r="BX307" i="8" s="1"/>
  <c r="BW1038" i="8"/>
  <c r="BX1037" i="8"/>
  <c r="BX127" i="8"/>
  <c r="BW128" i="8"/>
  <c r="BW318" i="8"/>
  <c r="BX317" i="8"/>
  <c r="BW855" i="8"/>
  <c r="BX854" i="8"/>
  <c r="BW369" i="8"/>
  <c r="BX369" i="8" s="1"/>
  <c r="BX368" i="8"/>
  <c r="BW563" i="8"/>
  <c r="BX562" i="8"/>
  <c r="BW44" i="8"/>
  <c r="BX43" i="8"/>
  <c r="BX244" i="8"/>
  <c r="BW245" i="8"/>
  <c r="BX245" i="8" s="1"/>
  <c r="BW989" i="8"/>
  <c r="BX988" i="8"/>
  <c r="BX760" i="8"/>
  <c r="BW761" i="8"/>
  <c r="BW752" i="8"/>
  <c r="BX751" i="8"/>
  <c r="BW417" i="8"/>
  <c r="BX416" i="8"/>
  <c r="BW501" i="8"/>
  <c r="BX501" i="8" s="1"/>
  <c r="BX500" i="8"/>
  <c r="BW669" i="8"/>
  <c r="BX668" i="8"/>
  <c r="BW507" i="8"/>
  <c r="BX506" i="8"/>
  <c r="BW292" i="8"/>
  <c r="BX292" i="8" s="1"/>
  <c r="BX291" i="8"/>
  <c r="BW925" i="8"/>
  <c r="BX924" i="8"/>
  <c r="BW94" i="8"/>
  <c r="BX93" i="8"/>
  <c r="BX167" i="8"/>
  <c r="BW168" i="8"/>
  <c r="BX943" i="8"/>
  <c r="BW944" i="8"/>
  <c r="BX55" i="8"/>
  <c r="BW56" i="8"/>
  <c r="BX881" i="8"/>
  <c r="BW882" i="8"/>
  <c r="BW227" i="8"/>
  <c r="BX226" i="8"/>
  <c r="BW549" i="8"/>
  <c r="BX548" i="8"/>
  <c r="BW607" i="8"/>
  <c r="BX606" i="8"/>
  <c r="BW717" i="8"/>
  <c r="BX716" i="8"/>
  <c r="BW454" i="8"/>
  <c r="BX454" i="8" s="1"/>
  <c r="BX453" i="8"/>
  <c r="BW375" i="8"/>
  <c r="BX374" i="8"/>
  <c r="BW193" i="8"/>
  <c r="BX192" i="8"/>
  <c r="BW280" i="8"/>
  <c r="BX279" i="8"/>
  <c r="BW347" i="8"/>
  <c r="BX346" i="8"/>
  <c r="BX76" i="8"/>
  <c r="BW77" i="8"/>
  <c r="BX77" i="8" s="1"/>
  <c r="BX69" i="8"/>
  <c r="BW70" i="8"/>
  <c r="BX70" i="8" s="1"/>
  <c r="BW870" i="8"/>
  <c r="BX869" i="8"/>
  <c r="BX1025" i="8"/>
  <c r="BW1026" i="8"/>
  <c r="BX952" i="8"/>
  <c r="BW953" i="8"/>
  <c r="BW789" i="8"/>
  <c r="BX788" i="8"/>
  <c r="BW825" i="8"/>
  <c r="BX824" i="8"/>
  <c r="BW975" i="8"/>
  <c r="BX974" i="8"/>
  <c r="BW83" i="8"/>
  <c r="BX83" i="8" s="1"/>
  <c r="BX82" i="8"/>
  <c r="BW908" i="8"/>
  <c r="BX907" i="8"/>
  <c r="BW598" i="8"/>
  <c r="BX597" i="8"/>
  <c r="BW536" i="8"/>
  <c r="BX535" i="8"/>
  <c r="BW694" i="8"/>
  <c r="BX693" i="8"/>
  <c r="BX201" i="8"/>
  <c r="BW202" i="8"/>
  <c r="BX202" i="8" s="1"/>
  <c r="BW260" i="8" l="1"/>
  <c r="BX259" i="8"/>
  <c r="BX614" i="8"/>
  <c r="BW615" i="8"/>
  <c r="BW1017" i="8"/>
  <c r="BX1016" i="8"/>
  <c r="BW967" i="8"/>
  <c r="BX966" i="8"/>
  <c r="BW471" i="8"/>
  <c r="BX470" i="8"/>
  <c r="BX989" i="8"/>
  <c r="BW990" i="8"/>
  <c r="BW319" i="8"/>
  <c r="BX319" i="8" s="1"/>
  <c r="BX318" i="8"/>
  <c r="BX128" i="8"/>
  <c r="BW129" i="8"/>
  <c r="BX129" i="8" s="1"/>
  <c r="BW45" i="8"/>
  <c r="BX45" i="8" s="1"/>
  <c r="BX44" i="8"/>
  <c r="BW1039" i="8"/>
  <c r="BX1039" i="8" s="1"/>
  <c r="BX1038" i="8"/>
  <c r="BX563" i="8"/>
  <c r="BW564" i="8"/>
  <c r="BX761" i="8"/>
  <c r="BW762" i="8"/>
  <c r="BW753" i="8"/>
  <c r="BX752" i="8"/>
  <c r="BX1046" i="8"/>
  <c r="BW1047" i="8"/>
  <c r="BX1047" i="8" s="1"/>
  <c r="BW856" i="8"/>
  <c r="BX855" i="8"/>
  <c r="BW608" i="8"/>
  <c r="BX608" i="8" s="1"/>
  <c r="BX607" i="8"/>
  <c r="BX507" i="8"/>
  <c r="BW508" i="8"/>
  <c r="BW871" i="8"/>
  <c r="BX870" i="8"/>
  <c r="BW670" i="8"/>
  <c r="BX669" i="8"/>
  <c r="BX168" i="8"/>
  <c r="BW169" i="8"/>
  <c r="BW376" i="8"/>
  <c r="BX375" i="8"/>
  <c r="BW826" i="8"/>
  <c r="BX825" i="8"/>
  <c r="BW883" i="8"/>
  <c r="BX882" i="8"/>
  <c r="BW599" i="8"/>
  <c r="BX598" i="8"/>
  <c r="BW790" i="8"/>
  <c r="BX789" i="8"/>
  <c r="BX925" i="8"/>
  <c r="BW926" i="8"/>
  <c r="BW418" i="8"/>
  <c r="BX417" i="8"/>
  <c r="BW1027" i="8"/>
  <c r="BX1026" i="8"/>
  <c r="BW945" i="8"/>
  <c r="BX945" i="8" s="1"/>
  <c r="BX944" i="8"/>
  <c r="BW194" i="8"/>
  <c r="BX193" i="8"/>
  <c r="BW695" i="8"/>
  <c r="BX694" i="8"/>
  <c r="BW537" i="8"/>
  <c r="BX537" i="8" s="1"/>
  <c r="BX536" i="8"/>
  <c r="BW228" i="8"/>
  <c r="BX227" i="8"/>
  <c r="BW954" i="8"/>
  <c r="BX953" i="8"/>
  <c r="BW57" i="8"/>
  <c r="BX57" i="8" s="1"/>
  <c r="BX56" i="8"/>
  <c r="BX280" i="8"/>
  <c r="BW281" i="8"/>
  <c r="BW550" i="8"/>
  <c r="BX549" i="8"/>
  <c r="BX975" i="8"/>
  <c r="BW976" i="8"/>
  <c r="BW95" i="8"/>
  <c r="BX94" i="8"/>
  <c r="BW909" i="8"/>
  <c r="BX908" i="8"/>
  <c r="BW348" i="8"/>
  <c r="BX347" i="8"/>
  <c r="BW718" i="8"/>
  <c r="BX717" i="8"/>
  <c r="BW616" i="8" l="1"/>
  <c r="BX615" i="8"/>
  <c r="BW261" i="8"/>
  <c r="BX260" i="8"/>
  <c r="BW1018" i="8"/>
  <c r="BX1017" i="8"/>
  <c r="BW472" i="8"/>
  <c r="BX472" i="8" s="1"/>
  <c r="BX471" i="8"/>
  <c r="BX967" i="8"/>
  <c r="BW968" i="8"/>
  <c r="BX968" i="8" s="1"/>
  <c r="BX564" i="8"/>
  <c r="BW565" i="8"/>
  <c r="BX856" i="8"/>
  <c r="BW857" i="8"/>
  <c r="BX753" i="8"/>
  <c r="BW754" i="8"/>
  <c r="BX754" i="8" s="1"/>
  <c r="BW763" i="8"/>
  <c r="BX762" i="8"/>
  <c r="BW991" i="8"/>
  <c r="BX990" i="8"/>
  <c r="BW791" i="8"/>
  <c r="BX790" i="8"/>
  <c r="BW96" i="8"/>
  <c r="BX96" i="8" s="1"/>
  <c r="BX95" i="8"/>
  <c r="BX926" i="8"/>
  <c r="BW927" i="8"/>
  <c r="BX508" i="8"/>
  <c r="BW509" i="8"/>
  <c r="BW349" i="8"/>
  <c r="BX348" i="8"/>
  <c r="BX194" i="8"/>
  <c r="BW195" i="8"/>
  <c r="BX195" i="8" s="1"/>
  <c r="BW377" i="8"/>
  <c r="BX376" i="8"/>
  <c r="BX169" i="8"/>
  <c r="BW170" i="8"/>
  <c r="BW910" i="8"/>
  <c r="BX909" i="8"/>
  <c r="BW955" i="8"/>
  <c r="BX954" i="8"/>
  <c r="BW229" i="8"/>
  <c r="BX229" i="8" s="1"/>
  <c r="BX228" i="8"/>
  <c r="BW600" i="8"/>
  <c r="BX599" i="8"/>
  <c r="BW671" i="8"/>
  <c r="BX670" i="8"/>
  <c r="BX976" i="8"/>
  <c r="BW977" i="8"/>
  <c r="BX1027" i="8"/>
  <c r="BW1028" i="8"/>
  <c r="BX883" i="8"/>
  <c r="BW884" i="8"/>
  <c r="BW872" i="8"/>
  <c r="BX871" i="8"/>
  <c r="BX550" i="8"/>
  <c r="BW551" i="8"/>
  <c r="BW419" i="8"/>
  <c r="BX418" i="8"/>
  <c r="BW282" i="8"/>
  <c r="BX281" i="8"/>
  <c r="BW719" i="8"/>
  <c r="BX718" i="8"/>
  <c r="BW696" i="8"/>
  <c r="BX695" i="8"/>
  <c r="BW827" i="8"/>
  <c r="BX826" i="8"/>
  <c r="BX261" i="8" l="1"/>
  <c r="BW262" i="8"/>
  <c r="BX616" i="8"/>
  <c r="BW617" i="8"/>
  <c r="BW1019" i="8"/>
  <c r="BX1019" i="8" s="1"/>
  <c r="BX1018" i="8"/>
  <c r="BW764" i="8"/>
  <c r="BX763" i="8"/>
  <c r="BX565" i="8"/>
  <c r="BW566" i="8"/>
  <c r="BW992" i="8"/>
  <c r="BX991" i="8"/>
  <c r="BW858" i="8"/>
  <c r="BX858" i="8" s="1"/>
  <c r="BX857" i="8"/>
  <c r="BW873" i="8"/>
  <c r="BX872" i="8"/>
  <c r="BW885" i="8"/>
  <c r="BX884" i="8"/>
  <c r="BX349" i="8"/>
  <c r="BW350" i="8"/>
  <c r="BW1029" i="8"/>
  <c r="BX1028" i="8"/>
  <c r="BX509" i="8"/>
  <c r="BW510" i="8"/>
  <c r="BX955" i="8"/>
  <c r="BW956" i="8"/>
  <c r="BX927" i="8"/>
  <c r="BW928" i="8"/>
  <c r="BX827" i="8"/>
  <c r="BW828" i="8"/>
  <c r="BW420" i="8"/>
  <c r="BX419" i="8"/>
  <c r="BW697" i="8"/>
  <c r="BX696" i="8"/>
  <c r="BW672" i="8"/>
  <c r="BX671" i="8"/>
  <c r="BW283" i="8"/>
  <c r="BX282" i="8"/>
  <c r="BW978" i="8"/>
  <c r="BX977" i="8"/>
  <c r="BW911" i="8"/>
  <c r="BX910" i="8"/>
  <c r="BW171" i="8"/>
  <c r="BX170" i="8"/>
  <c r="BX551" i="8"/>
  <c r="BW552" i="8"/>
  <c r="BX552" i="8" s="1"/>
  <c r="BW720" i="8"/>
  <c r="BX719" i="8"/>
  <c r="BW601" i="8"/>
  <c r="BX601" i="8" s="1"/>
  <c r="BX600" i="8"/>
  <c r="BX377" i="8"/>
  <c r="BW378" i="8"/>
  <c r="BX378" i="8" s="1"/>
  <c r="BW792" i="8"/>
  <c r="BX791" i="8"/>
  <c r="BX617" i="8" l="1"/>
  <c r="BW618" i="8"/>
  <c r="BW263" i="8"/>
  <c r="BX263" i="8" s="1"/>
  <c r="BX262" i="8"/>
  <c r="BW993" i="8"/>
  <c r="BX992" i="8"/>
  <c r="BW765" i="8"/>
  <c r="BX764" i="8"/>
  <c r="BX566" i="8"/>
  <c r="BW567" i="8"/>
  <c r="BX792" i="8"/>
  <c r="BW793" i="8"/>
  <c r="BX1029" i="8"/>
  <c r="BW1030" i="8"/>
  <c r="BW886" i="8"/>
  <c r="BX885" i="8"/>
  <c r="BX928" i="8"/>
  <c r="BW929" i="8"/>
  <c r="BW721" i="8"/>
  <c r="BX720" i="8"/>
  <c r="BX283" i="8"/>
  <c r="BW284" i="8"/>
  <c r="BW957" i="8"/>
  <c r="BX956" i="8"/>
  <c r="BW912" i="8"/>
  <c r="BX911" i="8"/>
  <c r="BW351" i="8"/>
  <c r="BX350" i="8"/>
  <c r="BW979" i="8"/>
  <c r="BX978" i="8"/>
  <c r="BW421" i="8"/>
  <c r="BX420" i="8"/>
  <c r="BX672" i="8"/>
  <c r="BW673" i="8"/>
  <c r="BX828" i="8"/>
  <c r="BW829" i="8"/>
  <c r="BW511" i="8"/>
  <c r="BX511" i="8" s="1"/>
  <c r="BX510" i="8"/>
  <c r="BW172" i="8"/>
  <c r="BX171" i="8"/>
  <c r="BW698" i="8"/>
  <c r="BX697" i="8"/>
  <c r="BW874" i="8"/>
  <c r="BX874" i="8" s="1"/>
  <c r="BX873" i="8"/>
  <c r="BW619" i="8" l="1"/>
  <c r="BX618" i="8"/>
  <c r="BW766" i="8"/>
  <c r="BX765" i="8"/>
  <c r="BW994" i="8"/>
  <c r="BX993" i="8"/>
  <c r="BX567" i="8"/>
  <c r="BW568" i="8"/>
  <c r="BW285" i="8"/>
  <c r="BX284" i="8"/>
  <c r="BX421" i="8"/>
  <c r="BW422" i="8"/>
  <c r="BX422" i="8" s="1"/>
  <c r="BX829" i="8"/>
  <c r="BW830" i="8"/>
  <c r="BX830" i="8" s="1"/>
  <c r="BW887" i="8"/>
  <c r="BX886" i="8"/>
  <c r="BX673" i="8"/>
  <c r="BW674" i="8"/>
  <c r="BW1031" i="8"/>
  <c r="BX1031" i="8" s="1"/>
  <c r="BX1030" i="8"/>
  <c r="BW980" i="8"/>
  <c r="BX979" i="8"/>
  <c r="BX721" i="8"/>
  <c r="BW722" i="8"/>
  <c r="BX929" i="8"/>
  <c r="BW930" i="8"/>
  <c r="BW913" i="8"/>
  <c r="BX912" i="8"/>
  <c r="BW699" i="8"/>
  <c r="BX698" i="8"/>
  <c r="BW958" i="8"/>
  <c r="BX957" i="8"/>
  <c r="BX351" i="8"/>
  <c r="BW352" i="8"/>
  <c r="BX352" i="8" s="1"/>
  <c r="BX793" i="8"/>
  <c r="BW794" i="8"/>
  <c r="BW173" i="8"/>
  <c r="BX172" i="8"/>
  <c r="BW620" i="8" l="1"/>
  <c r="BX619" i="8"/>
  <c r="BW569" i="8"/>
  <c r="BX568" i="8"/>
  <c r="BW995" i="8"/>
  <c r="BX994" i="8"/>
  <c r="BW767" i="8"/>
  <c r="BX766" i="8"/>
  <c r="BW675" i="8"/>
  <c r="BX675" i="8" s="1"/>
  <c r="BX674" i="8"/>
  <c r="BW723" i="8"/>
  <c r="BX722" i="8"/>
  <c r="BW795" i="8"/>
  <c r="BX794" i="8"/>
  <c r="BW931" i="8"/>
  <c r="BX930" i="8"/>
  <c r="BW959" i="8"/>
  <c r="BX959" i="8" s="1"/>
  <c r="BX958" i="8"/>
  <c r="BX913" i="8"/>
  <c r="BW914" i="8"/>
  <c r="BW888" i="8"/>
  <c r="BX887" i="8"/>
  <c r="BW174" i="8"/>
  <c r="BX173" i="8"/>
  <c r="BX699" i="8"/>
  <c r="BW700" i="8"/>
  <c r="BX700" i="8" s="1"/>
  <c r="BW981" i="8"/>
  <c r="BX980" i="8"/>
  <c r="BX285" i="8"/>
  <c r="BW286" i="8"/>
  <c r="BX286" i="8" s="1"/>
  <c r="BX620" i="8" l="1"/>
  <c r="BW621" i="8"/>
  <c r="BW996" i="8"/>
  <c r="BX995" i="8"/>
  <c r="BW570" i="8"/>
  <c r="BX569" i="8"/>
  <c r="BW768" i="8"/>
  <c r="BX767" i="8"/>
  <c r="BW175" i="8"/>
  <c r="BX174" i="8"/>
  <c r="BW889" i="8"/>
  <c r="BX888" i="8"/>
  <c r="BW796" i="8"/>
  <c r="BX795" i="8"/>
  <c r="BW982" i="8"/>
  <c r="BX982" i="8" s="1"/>
  <c r="BX981" i="8"/>
  <c r="BX723" i="8"/>
  <c r="BW724" i="8"/>
  <c r="BW915" i="8"/>
  <c r="BX914" i="8"/>
  <c r="BW932" i="8"/>
  <c r="BX931" i="8"/>
  <c r="BW622" i="8" l="1"/>
  <c r="BX621" i="8"/>
  <c r="BX570" i="8"/>
  <c r="BW571" i="8"/>
  <c r="BX768" i="8"/>
  <c r="BW769" i="8"/>
  <c r="BX996" i="8"/>
  <c r="BW997" i="8"/>
  <c r="BW797" i="8"/>
  <c r="BX796" i="8"/>
  <c r="BW725" i="8"/>
  <c r="BX724" i="8"/>
  <c r="BW933" i="8"/>
  <c r="BX932" i="8"/>
  <c r="BX889" i="8"/>
  <c r="BW890" i="8"/>
  <c r="BX915" i="8"/>
  <c r="BW916" i="8"/>
  <c r="BW176" i="8"/>
  <c r="BX175" i="8"/>
  <c r="BW623" i="8" l="1"/>
  <c r="BX622" i="8"/>
  <c r="BX571" i="8"/>
  <c r="BW572" i="8"/>
  <c r="BX997" i="8"/>
  <c r="BW998" i="8"/>
  <c r="BX769" i="8"/>
  <c r="BW770" i="8"/>
  <c r="BW726" i="8"/>
  <c r="BX725" i="8"/>
  <c r="BX797" i="8"/>
  <c r="BW798" i="8"/>
  <c r="BW177" i="8"/>
  <c r="BX176" i="8"/>
  <c r="BX916" i="8"/>
  <c r="BW917" i="8"/>
  <c r="BW891" i="8"/>
  <c r="BX890" i="8"/>
  <c r="BW934" i="8"/>
  <c r="BX933" i="8"/>
  <c r="BW624" i="8" l="1"/>
  <c r="BX623" i="8"/>
  <c r="BW573" i="8"/>
  <c r="BX572" i="8"/>
  <c r="BW771" i="8"/>
  <c r="BX770" i="8"/>
  <c r="BW999" i="8"/>
  <c r="BX998" i="8"/>
  <c r="BX891" i="8"/>
  <c r="BW892" i="8"/>
  <c r="BW918" i="8"/>
  <c r="BX917" i="8"/>
  <c r="BW178" i="8"/>
  <c r="BX177" i="8"/>
  <c r="BW799" i="8"/>
  <c r="BX798" i="8"/>
  <c r="BW935" i="8"/>
  <c r="BX935" i="8" s="1"/>
  <c r="BX934" i="8"/>
  <c r="BW727" i="8"/>
  <c r="BX726" i="8"/>
  <c r="BW625" i="8" l="1"/>
  <c r="BX624" i="8"/>
  <c r="BW1000" i="8"/>
  <c r="BX999" i="8"/>
  <c r="BW772" i="8"/>
  <c r="BX771" i="8"/>
  <c r="BW574" i="8"/>
  <c r="BX573" i="8"/>
  <c r="BW800" i="8"/>
  <c r="BX799" i="8"/>
  <c r="BW179" i="8"/>
  <c r="BX178" i="8"/>
  <c r="BW728" i="8"/>
  <c r="BX727" i="8"/>
  <c r="BW919" i="8"/>
  <c r="BX919" i="8" s="1"/>
  <c r="BX918" i="8"/>
  <c r="BW893" i="8"/>
  <c r="BX892" i="8"/>
  <c r="BX625" i="8" l="1"/>
  <c r="BW626" i="8"/>
  <c r="BX574" i="8"/>
  <c r="BW575" i="8"/>
  <c r="BW773" i="8"/>
  <c r="BX772" i="8"/>
  <c r="BX1000" i="8"/>
  <c r="BW1001" i="8"/>
  <c r="BW729" i="8"/>
  <c r="BX728" i="8"/>
  <c r="BX179" i="8"/>
  <c r="BW180" i="8"/>
  <c r="BW894" i="8"/>
  <c r="BX893" i="8"/>
  <c r="BW801" i="8"/>
  <c r="BX800" i="8"/>
  <c r="BX626" i="8" l="1"/>
  <c r="BW627" i="8"/>
  <c r="BX1001" i="8"/>
  <c r="BW1002" i="8"/>
  <c r="BX773" i="8"/>
  <c r="BW774" i="8"/>
  <c r="BW576" i="8"/>
  <c r="BX575" i="8"/>
  <c r="BW895" i="8"/>
  <c r="BX894" i="8"/>
  <c r="BX180" i="8"/>
  <c r="BW181" i="8"/>
  <c r="BW730" i="8"/>
  <c r="BX729" i="8"/>
  <c r="BX801" i="8"/>
  <c r="BW802" i="8"/>
  <c r="BX627" i="8" l="1"/>
  <c r="BW628" i="8"/>
  <c r="BW577" i="8"/>
  <c r="BX576" i="8"/>
  <c r="BW775" i="8"/>
  <c r="BX774" i="8"/>
  <c r="BW1003" i="8"/>
  <c r="BX1002" i="8"/>
  <c r="BX802" i="8"/>
  <c r="BW803" i="8"/>
  <c r="BX730" i="8"/>
  <c r="BW731" i="8"/>
  <c r="BX181" i="8"/>
  <c r="BW182" i="8"/>
  <c r="BW896" i="8"/>
  <c r="BX895" i="8"/>
  <c r="BW629" i="8" l="1"/>
  <c r="BX628" i="8"/>
  <c r="BW1004" i="8"/>
  <c r="BX1003" i="8"/>
  <c r="BW776" i="8"/>
  <c r="BX775" i="8"/>
  <c r="BX577" i="8"/>
  <c r="BW578" i="8"/>
  <c r="BW897" i="8"/>
  <c r="BX896" i="8"/>
  <c r="BW183" i="8"/>
  <c r="BX182" i="8"/>
  <c r="BX731" i="8"/>
  <c r="BW732" i="8"/>
  <c r="BX732" i="8" s="1"/>
  <c r="BW804" i="8"/>
  <c r="BX803" i="8"/>
  <c r="BX629" i="8" l="1"/>
  <c r="BW630" i="8"/>
  <c r="BW777" i="8"/>
  <c r="BX776" i="8"/>
  <c r="BW1005" i="8"/>
  <c r="BX1004" i="8"/>
  <c r="BW579" i="8"/>
  <c r="BX578" i="8"/>
  <c r="BW184" i="8"/>
  <c r="BX183" i="8"/>
  <c r="BW898" i="8"/>
  <c r="BX897" i="8"/>
  <c r="BW805" i="8"/>
  <c r="BX804" i="8"/>
  <c r="BX630" i="8" l="1"/>
  <c r="BW631" i="8"/>
  <c r="BX631" i="8" s="1"/>
  <c r="BX579" i="8"/>
  <c r="BW580" i="8"/>
  <c r="BX1005" i="8"/>
  <c r="BW1006" i="8"/>
  <c r="BX777" i="8"/>
  <c r="BW778" i="8"/>
  <c r="BX778" i="8" s="1"/>
  <c r="BX805" i="8"/>
  <c r="BW806" i="8"/>
  <c r="BX898" i="8"/>
  <c r="BW899" i="8"/>
  <c r="BW185" i="8"/>
  <c r="BX184" i="8"/>
  <c r="BX580" i="8" l="1"/>
  <c r="BW581" i="8"/>
  <c r="BX581" i="8" s="1"/>
  <c r="BW1007" i="8"/>
  <c r="BX1006" i="8"/>
  <c r="BW807" i="8"/>
  <c r="BX806" i="8"/>
  <c r="BX185" i="8"/>
  <c r="BW186" i="8"/>
  <c r="BX899" i="8"/>
  <c r="BW900" i="8"/>
  <c r="BX900" i="8" s="1"/>
  <c r="BW1008" i="8" l="1"/>
  <c r="BX1008" i="8" s="1"/>
  <c r="BX1007" i="8"/>
  <c r="BW187" i="8"/>
  <c r="BX187" i="8" s="1"/>
  <c r="BX186" i="8"/>
  <c r="BX807" i="8"/>
  <c r="BW808" i="8"/>
  <c r="BX808" i="8" l="1"/>
  <c r="BW809" i="8"/>
  <c r="BW810" i="8" l="1"/>
  <c r="BX809" i="8"/>
  <c r="BW811" i="8" l="1"/>
  <c r="BX810" i="8"/>
  <c r="BW812" i="8" l="1"/>
  <c r="BX812" i="8" s="1"/>
  <c r="BX811" i="8"/>
  <c r="CI6" i="8" l="1"/>
  <c r="CH6" i="8"/>
  <c r="CG6" i="8"/>
  <c r="CF6" i="8"/>
  <c r="CE6" i="8"/>
  <c r="CD6" i="8"/>
  <c r="CC6" i="8"/>
  <c r="CB6" i="8"/>
  <c r="CA6" i="8"/>
  <c r="BT6" i="8" l="1"/>
  <c r="BT7" i="8"/>
  <c r="BT8" i="8"/>
  <c r="BT9" i="8"/>
  <c r="BT10" i="8"/>
  <c r="BT11" i="8"/>
  <c r="BT12" i="8"/>
  <c r="BT13" i="8"/>
  <c r="BT14" i="8"/>
  <c r="BT15" i="8"/>
  <c r="BT16" i="8"/>
  <c r="BT17" i="8"/>
  <c r="BT18" i="8"/>
  <c r="BT19" i="8"/>
  <c r="BT20" i="8"/>
  <c r="BT21" i="8"/>
  <c r="BT22" i="8"/>
  <c r="BT23" i="8"/>
  <c r="BT24" i="8"/>
  <c r="BT25" i="8"/>
  <c r="BT26" i="8"/>
  <c r="BT27" i="8"/>
  <c r="BT28" i="8"/>
  <c r="BT29" i="8"/>
  <c r="BT30" i="8"/>
  <c r="BT31" i="8"/>
  <c r="BT32" i="8"/>
  <c r="BT33" i="8"/>
  <c r="BT34" i="8"/>
  <c r="BT35" i="8"/>
  <c r="BT36" i="8"/>
  <c r="BT37" i="8"/>
  <c r="BT38" i="8"/>
  <c r="BT39" i="8"/>
  <c r="BT40" i="8"/>
  <c r="BT41" i="8"/>
  <c r="BT42" i="8"/>
  <c r="BT43" i="8"/>
  <c r="BT44" i="8"/>
  <c r="BT45" i="8"/>
  <c r="BT46" i="8"/>
  <c r="BT47" i="8"/>
  <c r="BT48" i="8"/>
  <c r="BT49" i="8"/>
  <c r="BT50" i="8"/>
  <c r="BT51" i="8"/>
  <c r="BT52" i="8"/>
  <c r="BT53" i="8"/>
  <c r="BT54" i="8"/>
  <c r="BT55" i="8"/>
  <c r="BT56" i="8"/>
  <c r="BT57" i="8"/>
  <c r="BT58" i="8"/>
  <c r="BT59" i="8"/>
  <c r="BT60" i="8"/>
  <c r="BT61" i="8"/>
  <c r="BT62" i="8"/>
  <c r="BT63" i="8"/>
  <c r="BT64" i="8"/>
  <c r="BT65" i="8"/>
  <c r="BT66" i="8"/>
  <c r="BT67" i="8"/>
  <c r="BT68" i="8"/>
  <c r="BT69" i="8"/>
  <c r="BT70" i="8"/>
  <c r="BT71" i="8"/>
  <c r="BT72" i="8"/>
  <c r="BT73" i="8"/>
  <c r="BT74" i="8"/>
  <c r="BT75" i="8"/>
  <c r="BT76" i="8"/>
  <c r="BT77" i="8"/>
  <c r="BT78" i="8"/>
  <c r="BT79" i="8"/>
  <c r="BT80" i="8"/>
  <c r="BT81" i="8"/>
  <c r="BT82" i="8"/>
  <c r="BT83" i="8"/>
  <c r="BT84" i="8"/>
  <c r="BT85" i="8"/>
  <c r="BT86" i="8"/>
  <c r="BT87" i="8"/>
  <c r="BT88" i="8"/>
  <c r="BT89" i="8"/>
  <c r="BT90" i="8"/>
  <c r="BT91" i="8"/>
  <c r="BT92" i="8"/>
  <c r="BT93" i="8"/>
  <c r="BT94" i="8"/>
  <c r="BT95" i="8"/>
  <c r="BT96" i="8"/>
  <c r="BT97" i="8"/>
  <c r="BT98" i="8"/>
  <c r="BT99" i="8"/>
  <c r="BT100" i="8"/>
  <c r="BT101" i="8"/>
  <c r="BT102" i="8"/>
  <c r="BT103" i="8"/>
  <c r="BT104" i="8"/>
  <c r="BT105" i="8"/>
  <c r="BT106" i="8"/>
  <c r="BT107" i="8"/>
  <c r="BT108" i="8"/>
  <c r="BT109" i="8"/>
  <c r="BT110" i="8"/>
  <c r="BT111" i="8"/>
  <c r="BT112" i="8"/>
  <c r="BT113" i="8"/>
  <c r="BT114" i="8"/>
  <c r="BT115" i="8"/>
  <c r="BT116" i="8"/>
  <c r="BT117" i="8"/>
  <c r="BT118" i="8"/>
  <c r="BT119" i="8"/>
  <c r="BT120" i="8"/>
  <c r="BT121" i="8"/>
  <c r="BT122" i="8"/>
  <c r="BT123" i="8"/>
  <c r="BT124" i="8"/>
  <c r="BT125" i="8"/>
  <c r="BT126" i="8"/>
  <c r="BT127" i="8"/>
  <c r="BT128" i="8"/>
  <c r="BT129" i="8"/>
  <c r="BT130" i="8"/>
  <c r="BT131" i="8"/>
  <c r="BT132" i="8"/>
  <c r="BT133" i="8"/>
  <c r="BT134" i="8"/>
  <c r="BT135" i="8"/>
  <c r="BT136" i="8"/>
  <c r="BT137" i="8"/>
  <c r="BT138" i="8"/>
  <c r="BT139" i="8"/>
  <c r="BT140" i="8"/>
  <c r="BT141" i="8"/>
  <c r="BT142" i="8"/>
  <c r="BT143" i="8"/>
  <c r="BT144" i="8"/>
  <c r="BT145" i="8"/>
  <c r="BT146" i="8"/>
  <c r="BT147" i="8"/>
  <c r="BT148" i="8"/>
  <c r="BT149" i="8"/>
  <c r="BT150" i="8"/>
  <c r="BT151" i="8"/>
  <c r="BT152" i="8"/>
  <c r="BT153" i="8"/>
  <c r="BT154" i="8"/>
  <c r="BT155" i="8"/>
  <c r="BT156" i="8"/>
  <c r="BT157" i="8"/>
  <c r="BT158" i="8"/>
  <c r="BT159" i="8"/>
  <c r="BT160" i="8"/>
  <c r="BT161" i="8"/>
  <c r="BT162" i="8"/>
  <c r="BT163" i="8"/>
  <c r="BT164" i="8"/>
  <c r="BT165" i="8"/>
  <c r="BT166" i="8"/>
  <c r="BT167" i="8"/>
  <c r="BT168" i="8"/>
  <c r="BT169" i="8"/>
  <c r="BT170" i="8"/>
  <c r="BT171" i="8"/>
  <c r="BT172" i="8"/>
  <c r="BT173" i="8"/>
  <c r="BT174" i="8"/>
  <c r="BT175" i="8"/>
  <c r="BT176" i="8"/>
  <c r="BT177" i="8"/>
  <c r="BT178" i="8"/>
  <c r="BT179" i="8"/>
  <c r="BT180" i="8"/>
  <c r="BT181" i="8"/>
  <c r="BT182" i="8"/>
  <c r="BT183" i="8"/>
  <c r="BT184" i="8"/>
  <c r="BT185" i="8"/>
  <c r="BT186" i="8"/>
  <c r="BT187" i="8"/>
  <c r="BT188" i="8"/>
  <c r="BT189" i="8"/>
  <c r="BT190" i="8"/>
  <c r="BT191" i="8"/>
  <c r="BT192" i="8"/>
  <c r="BT193" i="8"/>
  <c r="BT194" i="8"/>
  <c r="BT195" i="8"/>
  <c r="BT196" i="8"/>
  <c r="BT197" i="8"/>
  <c r="BT198" i="8"/>
  <c r="BT199" i="8"/>
  <c r="BT200" i="8"/>
  <c r="BT201" i="8"/>
  <c r="BT202" i="8"/>
  <c r="BT203" i="8"/>
  <c r="BT204" i="8"/>
  <c r="BT205" i="8"/>
  <c r="BT206" i="8"/>
  <c r="BT207" i="8"/>
  <c r="BT208" i="8"/>
  <c r="BT209" i="8"/>
  <c r="BT210" i="8"/>
  <c r="BT211" i="8"/>
  <c r="BT212" i="8"/>
  <c r="BT213" i="8"/>
  <c r="BT214" i="8"/>
  <c r="BT215" i="8"/>
  <c r="BT216" i="8"/>
  <c r="BT217" i="8"/>
  <c r="BT218" i="8"/>
  <c r="BT219" i="8"/>
  <c r="BT220" i="8"/>
  <c r="BT221" i="8"/>
  <c r="BT222" i="8"/>
  <c r="BT223" i="8"/>
  <c r="BT224" i="8"/>
  <c r="BT225" i="8"/>
  <c r="BT226" i="8"/>
  <c r="BT227" i="8"/>
  <c r="BT228" i="8"/>
  <c r="BT229" i="8"/>
  <c r="BT230" i="8"/>
  <c r="BT231" i="8"/>
  <c r="BT232" i="8"/>
  <c r="BT233" i="8"/>
  <c r="BT234" i="8"/>
  <c r="BT235" i="8"/>
  <c r="BT236" i="8"/>
  <c r="BT237" i="8"/>
  <c r="BT238" i="8"/>
  <c r="BT239" i="8"/>
  <c r="BT240" i="8"/>
  <c r="BT241" i="8"/>
  <c r="BT242" i="8"/>
  <c r="BT243" i="8"/>
  <c r="BT244" i="8"/>
  <c r="BT245" i="8"/>
  <c r="BT246" i="8"/>
  <c r="BT247" i="8"/>
  <c r="BT248" i="8"/>
  <c r="BT249" i="8"/>
  <c r="BT250" i="8"/>
  <c r="BT251" i="8"/>
  <c r="BT252" i="8"/>
  <c r="BT253" i="8"/>
  <c r="BT254" i="8"/>
  <c r="BT255" i="8"/>
  <c r="BT256" i="8"/>
  <c r="BT257" i="8"/>
  <c r="BT258" i="8"/>
  <c r="BT259" i="8"/>
  <c r="BT260" i="8"/>
  <c r="BT261" i="8"/>
  <c r="BT262" i="8"/>
  <c r="BT263" i="8"/>
  <c r="BT264" i="8"/>
  <c r="BT265" i="8"/>
  <c r="BT266" i="8"/>
  <c r="BT267" i="8"/>
  <c r="BT268" i="8"/>
  <c r="BT269" i="8"/>
  <c r="BT270" i="8"/>
  <c r="BT271" i="8"/>
  <c r="BT272" i="8"/>
  <c r="BT273" i="8"/>
  <c r="BT274" i="8"/>
  <c r="BT275" i="8"/>
  <c r="BT276" i="8"/>
  <c r="BT277" i="8"/>
  <c r="BT278" i="8"/>
  <c r="BT279" i="8"/>
  <c r="BT280" i="8"/>
  <c r="BT281" i="8"/>
  <c r="BT282" i="8"/>
  <c r="BT283" i="8"/>
  <c r="BT284" i="8"/>
  <c r="BT285" i="8"/>
  <c r="BT286" i="8"/>
  <c r="BT287" i="8"/>
  <c r="BT288" i="8"/>
  <c r="BT289" i="8"/>
  <c r="BT290" i="8"/>
  <c r="BT291" i="8"/>
  <c r="BT292" i="8"/>
  <c r="BT293" i="8"/>
  <c r="BT294" i="8"/>
  <c r="BT295" i="8"/>
  <c r="BT296" i="8"/>
  <c r="BT297" i="8"/>
  <c r="BT298" i="8"/>
  <c r="BT299" i="8"/>
  <c r="BT300" i="8"/>
  <c r="BT301" i="8"/>
  <c r="BT302" i="8"/>
  <c r="BT303" i="8"/>
  <c r="BT304" i="8"/>
  <c r="BT305" i="8"/>
  <c r="BT306" i="8"/>
  <c r="BT307" i="8"/>
  <c r="BT308" i="8"/>
  <c r="BT309" i="8"/>
  <c r="BT310" i="8"/>
  <c r="BT311" i="8"/>
  <c r="BT312" i="8"/>
  <c r="BT313" i="8"/>
  <c r="BT314" i="8"/>
  <c r="BT315" i="8"/>
  <c r="BT316" i="8"/>
  <c r="BT317" i="8"/>
  <c r="BT318" i="8"/>
  <c r="BT319" i="8"/>
  <c r="BT320" i="8"/>
  <c r="BT321" i="8"/>
  <c r="BT322" i="8"/>
  <c r="BT323" i="8"/>
  <c r="BT324" i="8"/>
  <c r="BT325" i="8"/>
  <c r="BT326" i="8"/>
  <c r="BT327" i="8"/>
  <c r="BT328" i="8"/>
  <c r="BT329" i="8"/>
  <c r="BT330" i="8"/>
  <c r="BT331" i="8"/>
  <c r="BT332" i="8"/>
  <c r="BT333" i="8"/>
  <c r="BT334" i="8"/>
  <c r="BT335" i="8"/>
  <c r="BT336" i="8"/>
  <c r="BT337" i="8"/>
  <c r="BT338" i="8"/>
  <c r="BT339" i="8"/>
  <c r="BT340" i="8"/>
  <c r="BT341" i="8"/>
  <c r="BT342" i="8"/>
  <c r="BT343" i="8"/>
  <c r="BT344" i="8"/>
  <c r="BT345" i="8"/>
  <c r="BT346" i="8"/>
  <c r="BT347" i="8"/>
  <c r="BT348" i="8"/>
  <c r="BT349" i="8"/>
  <c r="BT350" i="8"/>
  <c r="BT351" i="8"/>
  <c r="BT352" i="8"/>
  <c r="BT353" i="8"/>
  <c r="BT354" i="8"/>
  <c r="BT355" i="8"/>
  <c r="BT356" i="8"/>
  <c r="BT357" i="8"/>
  <c r="BT358" i="8"/>
  <c r="BT359" i="8"/>
  <c r="BT360" i="8"/>
  <c r="BT361" i="8"/>
  <c r="BT362" i="8"/>
  <c r="BT363" i="8"/>
  <c r="BT364" i="8"/>
  <c r="BT365" i="8"/>
  <c r="BT366" i="8"/>
  <c r="BT367" i="8"/>
  <c r="BT368" i="8"/>
  <c r="BT369" i="8"/>
  <c r="BT370" i="8"/>
  <c r="BT371" i="8"/>
  <c r="BT372" i="8"/>
  <c r="BT373" i="8"/>
  <c r="BT374" i="8"/>
  <c r="BT375" i="8"/>
  <c r="BT376" i="8"/>
  <c r="BT377" i="8"/>
  <c r="BT378" i="8"/>
  <c r="BT379" i="8"/>
  <c r="BT380" i="8"/>
  <c r="BT381" i="8"/>
  <c r="BT382" i="8"/>
  <c r="BT383" i="8"/>
  <c r="BT384" i="8"/>
  <c r="BT385" i="8"/>
  <c r="BT386" i="8"/>
  <c r="BT387" i="8"/>
  <c r="BT388" i="8"/>
  <c r="BT389" i="8"/>
  <c r="BT390" i="8"/>
  <c r="BT391" i="8"/>
  <c r="BT392" i="8"/>
  <c r="BT393" i="8"/>
  <c r="BT394" i="8"/>
  <c r="BT395" i="8"/>
  <c r="BT396" i="8"/>
  <c r="BT397" i="8"/>
  <c r="BT398" i="8"/>
  <c r="BT399" i="8"/>
  <c r="BT400" i="8"/>
  <c r="BT401" i="8"/>
  <c r="BT402" i="8"/>
  <c r="BT403" i="8"/>
  <c r="BT404" i="8"/>
  <c r="BT405" i="8"/>
  <c r="BT406" i="8"/>
  <c r="BT407" i="8"/>
  <c r="BT408" i="8"/>
  <c r="BT409" i="8"/>
  <c r="BT410" i="8"/>
  <c r="BT411" i="8"/>
  <c r="BT412" i="8"/>
  <c r="BT413" i="8"/>
  <c r="BT414" i="8"/>
  <c r="BT415" i="8"/>
  <c r="BT416" i="8"/>
  <c r="BT417" i="8"/>
  <c r="BT418" i="8"/>
  <c r="BT419" i="8"/>
  <c r="BT420" i="8"/>
  <c r="BT421" i="8"/>
  <c r="BT422" i="8"/>
  <c r="BT423" i="8"/>
  <c r="BT424" i="8"/>
  <c r="BT425" i="8"/>
  <c r="BT426" i="8"/>
  <c r="BT427" i="8"/>
  <c r="BT428" i="8"/>
  <c r="BT429" i="8"/>
  <c r="BT430" i="8"/>
  <c r="BT431" i="8"/>
  <c r="BT432" i="8"/>
  <c r="BT433" i="8"/>
  <c r="BT434" i="8"/>
  <c r="BT435" i="8"/>
  <c r="BT436" i="8"/>
  <c r="BT437" i="8"/>
  <c r="BT438" i="8"/>
  <c r="BT439" i="8"/>
  <c r="BT440" i="8"/>
  <c r="BT441" i="8"/>
  <c r="BT442" i="8"/>
  <c r="BT443" i="8"/>
  <c r="BT444" i="8"/>
  <c r="BT445" i="8"/>
  <c r="BT446" i="8"/>
  <c r="BT447" i="8"/>
  <c r="BT448" i="8"/>
  <c r="BT449" i="8"/>
  <c r="BT450" i="8"/>
  <c r="BT451" i="8"/>
  <c r="BT452" i="8"/>
  <c r="BT453" i="8"/>
  <c r="BT454" i="8"/>
  <c r="BT455" i="8"/>
  <c r="BT456" i="8"/>
  <c r="BT457" i="8"/>
  <c r="BT458" i="8"/>
  <c r="BT459" i="8"/>
  <c r="BT460" i="8"/>
  <c r="BT461" i="8"/>
  <c r="BT462" i="8"/>
  <c r="BT463" i="8"/>
  <c r="BT464" i="8"/>
  <c r="BT465" i="8"/>
  <c r="BT466" i="8"/>
  <c r="BT467" i="8"/>
  <c r="BT468" i="8"/>
  <c r="BT469" i="8"/>
  <c r="BT470" i="8"/>
  <c r="BT471" i="8"/>
  <c r="BT472" i="8"/>
  <c r="BT473" i="8"/>
  <c r="BT474" i="8"/>
  <c r="BT475" i="8"/>
  <c r="BT476" i="8"/>
  <c r="BT477" i="8"/>
  <c r="BT478" i="8"/>
  <c r="BT479" i="8"/>
  <c r="BT480" i="8"/>
  <c r="BT481" i="8"/>
  <c r="BT482" i="8"/>
  <c r="BT483" i="8"/>
  <c r="BT484" i="8"/>
  <c r="BT485" i="8"/>
  <c r="BT486" i="8"/>
  <c r="BT487" i="8"/>
  <c r="BT488" i="8"/>
  <c r="BT489" i="8"/>
  <c r="BT490" i="8"/>
  <c r="BT491" i="8"/>
  <c r="BT492" i="8"/>
  <c r="BT493" i="8"/>
  <c r="BT494" i="8"/>
  <c r="BT495" i="8"/>
  <c r="BT496" i="8"/>
  <c r="BT497" i="8"/>
  <c r="BT498" i="8"/>
  <c r="BT499" i="8"/>
  <c r="BT500" i="8"/>
  <c r="BT501" i="8"/>
  <c r="BT502" i="8"/>
  <c r="BT503" i="8"/>
  <c r="BT504" i="8"/>
  <c r="BT505" i="8"/>
  <c r="BT506" i="8"/>
  <c r="BT507" i="8"/>
  <c r="BT508" i="8"/>
  <c r="BT509" i="8"/>
  <c r="BT510" i="8"/>
  <c r="BT511" i="8"/>
  <c r="BT512" i="8"/>
  <c r="BT513" i="8"/>
  <c r="BT514" i="8"/>
  <c r="BT515" i="8"/>
  <c r="BT516" i="8"/>
  <c r="BT517" i="8"/>
  <c r="BT518" i="8"/>
  <c r="BT519" i="8"/>
  <c r="BT520" i="8"/>
  <c r="BT521" i="8"/>
  <c r="BT522" i="8"/>
  <c r="BT523" i="8"/>
  <c r="BT524" i="8"/>
  <c r="BT525" i="8"/>
  <c r="BT526" i="8"/>
  <c r="BT527" i="8"/>
  <c r="BT528" i="8"/>
  <c r="BT529" i="8"/>
  <c r="BT530" i="8"/>
  <c r="BT531" i="8"/>
  <c r="BT532" i="8"/>
  <c r="BT533" i="8"/>
  <c r="BT534" i="8"/>
  <c r="BT535" i="8"/>
  <c r="BT536" i="8"/>
  <c r="BT537" i="8"/>
  <c r="BT538" i="8"/>
  <c r="BT539" i="8"/>
  <c r="BT540" i="8"/>
  <c r="BT541" i="8"/>
  <c r="BT542" i="8"/>
  <c r="BT543" i="8"/>
  <c r="BT544" i="8"/>
  <c r="BT545" i="8"/>
  <c r="BT546" i="8"/>
  <c r="BT547" i="8"/>
  <c r="BT548" i="8"/>
  <c r="BT549" i="8"/>
  <c r="BT550" i="8"/>
  <c r="BT551" i="8"/>
  <c r="BT552" i="8"/>
  <c r="BT553" i="8"/>
  <c r="BT554" i="8"/>
  <c r="BT555" i="8"/>
  <c r="BT556" i="8"/>
  <c r="BT557" i="8"/>
  <c r="BT558" i="8"/>
  <c r="BT559" i="8"/>
  <c r="BT560" i="8"/>
  <c r="BT561" i="8"/>
  <c r="BT562" i="8"/>
  <c r="BT563" i="8"/>
  <c r="BT564" i="8"/>
  <c r="BT565" i="8"/>
  <c r="BT566" i="8"/>
  <c r="BT567" i="8"/>
  <c r="BT568" i="8"/>
  <c r="BT569" i="8"/>
  <c r="BT570" i="8"/>
  <c r="BT571" i="8"/>
  <c r="BT572" i="8"/>
  <c r="BT573" i="8"/>
  <c r="BT574" i="8"/>
  <c r="BT575" i="8"/>
  <c r="BT576" i="8"/>
  <c r="BT577" i="8"/>
  <c r="BT578" i="8"/>
  <c r="BT579" i="8"/>
  <c r="BT580" i="8"/>
  <c r="BT581" i="8"/>
  <c r="BT582" i="8"/>
  <c r="BT583" i="8"/>
  <c r="BT584" i="8"/>
  <c r="BT585" i="8"/>
  <c r="BT586" i="8"/>
  <c r="BT587" i="8"/>
  <c r="BT588" i="8"/>
  <c r="BT589" i="8"/>
  <c r="BT590" i="8"/>
  <c r="BT591" i="8"/>
  <c r="BT592" i="8"/>
  <c r="BT593" i="8"/>
  <c r="BT594" i="8"/>
  <c r="BT595" i="8"/>
  <c r="BT596" i="8"/>
  <c r="BT597" i="8"/>
  <c r="BT598" i="8"/>
  <c r="BT599" i="8"/>
  <c r="BT600" i="8"/>
  <c r="BT601" i="8"/>
  <c r="BT602" i="8"/>
  <c r="BT603" i="8"/>
  <c r="BT604" i="8"/>
  <c r="BT605" i="8"/>
  <c r="BT606" i="8"/>
  <c r="BT607" i="8"/>
  <c r="BT608" i="8"/>
  <c r="BT609" i="8"/>
  <c r="BT610" i="8"/>
  <c r="BT611" i="8"/>
  <c r="BT612" i="8"/>
  <c r="BT613" i="8"/>
  <c r="BT614" i="8"/>
  <c r="BT615" i="8"/>
  <c r="BT616" i="8"/>
  <c r="BT617" i="8"/>
  <c r="BT618" i="8"/>
  <c r="BT619" i="8"/>
  <c r="BT620" i="8"/>
  <c r="BT621" i="8"/>
  <c r="BT622" i="8"/>
  <c r="BT623" i="8"/>
  <c r="BT624" i="8"/>
  <c r="BT625" i="8"/>
  <c r="BT626" i="8"/>
  <c r="BT627" i="8"/>
  <c r="BT628" i="8"/>
  <c r="BT629" i="8"/>
  <c r="BT630" i="8"/>
  <c r="BT631" i="8"/>
  <c r="BT632" i="8"/>
  <c r="BT633" i="8"/>
  <c r="BT634" i="8"/>
  <c r="BT635" i="8"/>
  <c r="BT636" i="8"/>
  <c r="BT637" i="8"/>
  <c r="BT638" i="8"/>
  <c r="BT639" i="8"/>
  <c r="BT640" i="8"/>
  <c r="BT641" i="8"/>
  <c r="BT642" i="8"/>
  <c r="BT643" i="8"/>
  <c r="BT644" i="8"/>
  <c r="BT645" i="8"/>
  <c r="BT646" i="8"/>
  <c r="BT647" i="8"/>
  <c r="BT648" i="8"/>
  <c r="BT649" i="8"/>
  <c r="BT650" i="8"/>
  <c r="BT651" i="8"/>
  <c r="BT652" i="8"/>
  <c r="BT653" i="8"/>
  <c r="BT654" i="8"/>
  <c r="BT655" i="8"/>
  <c r="BT656" i="8"/>
  <c r="BT657" i="8"/>
  <c r="BT658" i="8"/>
  <c r="BT659" i="8"/>
  <c r="BT660" i="8"/>
  <c r="BT661" i="8"/>
  <c r="BT662" i="8"/>
  <c r="BT663" i="8"/>
  <c r="BT664" i="8"/>
  <c r="BT665" i="8"/>
  <c r="BT666" i="8"/>
  <c r="BT667" i="8"/>
  <c r="BT668" i="8"/>
  <c r="BT669" i="8"/>
  <c r="BT670" i="8"/>
  <c r="BT671" i="8"/>
  <c r="BT672" i="8"/>
  <c r="BT673" i="8"/>
  <c r="BT674" i="8"/>
  <c r="BT675" i="8"/>
  <c r="BT676" i="8"/>
  <c r="BT677" i="8"/>
  <c r="BT678" i="8"/>
  <c r="BT679" i="8"/>
  <c r="BT680" i="8"/>
  <c r="BT681" i="8"/>
  <c r="BT682" i="8"/>
  <c r="BT683" i="8"/>
  <c r="BT684" i="8"/>
  <c r="BT685" i="8"/>
  <c r="BT686" i="8"/>
  <c r="BT687" i="8"/>
  <c r="BT688" i="8"/>
  <c r="BT689" i="8"/>
  <c r="BT690" i="8"/>
  <c r="BT691" i="8"/>
  <c r="BT692" i="8"/>
  <c r="BT693" i="8"/>
  <c r="BT694" i="8"/>
  <c r="BT695" i="8"/>
  <c r="BT696" i="8"/>
  <c r="BT697" i="8"/>
  <c r="BT698" i="8"/>
  <c r="BT699" i="8"/>
  <c r="BT700" i="8"/>
  <c r="BT701" i="8"/>
  <c r="BT702" i="8"/>
  <c r="BT703" i="8"/>
  <c r="BT704" i="8"/>
  <c r="BT705" i="8"/>
  <c r="BT706" i="8"/>
  <c r="BT707" i="8"/>
  <c r="BT708" i="8"/>
  <c r="BT709" i="8"/>
  <c r="BT710" i="8"/>
  <c r="BT711" i="8"/>
  <c r="BT712" i="8"/>
  <c r="BT713" i="8"/>
  <c r="BT714" i="8"/>
  <c r="BT715" i="8"/>
  <c r="BT716" i="8"/>
  <c r="BT717" i="8"/>
  <c r="BT718" i="8"/>
  <c r="BT719" i="8"/>
  <c r="BT720" i="8"/>
  <c r="BT721" i="8"/>
  <c r="BT722" i="8"/>
  <c r="BT723" i="8"/>
  <c r="BT724" i="8"/>
  <c r="BT725" i="8"/>
  <c r="BT726" i="8"/>
  <c r="BT727" i="8"/>
  <c r="BT728" i="8"/>
  <c r="BT729" i="8"/>
  <c r="BT730" i="8"/>
  <c r="BT731" i="8"/>
  <c r="BT732" i="8"/>
  <c r="BT733" i="8"/>
  <c r="BT734" i="8"/>
  <c r="BT735" i="8"/>
  <c r="BT736" i="8"/>
  <c r="BT737" i="8"/>
  <c r="BT738" i="8"/>
  <c r="BT739" i="8"/>
  <c r="BT740" i="8"/>
  <c r="BT741" i="8"/>
  <c r="BT742" i="8"/>
  <c r="BT743" i="8"/>
  <c r="BT744" i="8"/>
  <c r="BT745" i="8"/>
  <c r="BT746" i="8"/>
  <c r="BT747" i="8"/>
  <c r="BT748" i="8"/>
  <c r="BT749" i="8"/>
  <c r="BT750" i="8"/>
  <c r="BT751" i="8"/>
  <c r="BT752" i="8"/>
  <c r="BT753" i="8"/>
  <c r="BT754" i="8"/>
  <c r="BT755" i="8"/>
  <c r="BT756" i="8"/>
  <c r="BT757" i="8"/>
  <c r="BT758" i="8"/>
  <c r="BT759" i="8"/>
  <c r="BT760" i="8"/>
  <c r="BT761" i="8"/>
  <c r="BT762" i="8"/>
  <c r="BT763" i="8"/>
  <c r="BT764" i="8"/>
  <c r="BT765" i="8"/>
  <c r="BT766" i="8"/>
  <c r="BT767" i="8"/>
  <c r="BT768" i="8"/>
  <c r="BT769" i="8"/>
  <c r="BT770" i="8"/>
  <c r="BT771" i="8"/>
  <c r="BT772" i="8"/>
  <c r="BT773" i="8"/>
  <c r="BT774" i="8"/>
  <c r="BT775" i="8"/>
  <c r="BT776" i="8"/>
  <c r="BT777" i="8"/>
  <c r="BT778" i="8"/>
  <c r="BT779" i="8"/>
  <c r="BT780" i="8"/>
  <c r="BT781" i="8"/>
  <c r="BT782" i="8"/>
  <c r="BT783" i="8"/>
  <c r="BT784" i="8"/>
  <c r="BT785" i="8"/>
  <c r="BT786" i="8"/>
  <c r="BT787" i="8"/>
  <c r="BT788" i="8"/>
  <c r="BT789" i="8"/>
  <c r="BT790" i="8"/>
  <c r="BT791" i="8"/>
  <c r="BT792" i="8"/>
  <c r="BT793" i="8"/>
  <c r="BT794" i="8"/>
  <c r="BT795" i="8"/>
  <c r="BT796" i="8"/>
  <c r="BT797" i="8"/>
  <c r="BT798" i="8"/>
  <c r="BT799" i="8"/>
  <c r="BT800" i="8"/>
  <c r="BT801" i="8"/>
  <c r="BT802" i="8"/>
  <c r="BT803" i="8"/>
  <c r="BT804" i="8"/>
  <c r="BT805" i="8"/>
  <c r="BT806" i="8"/>
  <c r="BT807" i="8"/>
  <c r="BT808" i="8"/>
  <c r="BT809" i="8"/>
  <c r="BT810" i="8"/>
  <c r="BT811" i="8"/>
  <c r="BT812" i="8"/>
  <c r="BT813" i="8"/>
  <c r="BT814" i="8"/>
  <c r="BT815" i="8"/>
  <c r="BT816" i="8"/>
  <c r="BT817" i="8"/>
  <c r="BT818" i="8"/>
  <c r="BT819" i="8"/>
  <c r="BT820" i="8"/>
  <c r="BT821" i="8"/>
  <c r="BT822" i="8"/>
  <c r="BT823" i="8"/>
  <c r="BT824" i="8"/>
  <c r="BT825" i="8"/>
  <c r="BT826" i="8"/>
  <c r="BT827" i="8"/>
  <c r="BT828" i="8"/>
  <c r="BT829" i="8"/>
  <c r="BT830" i="8"/>
  <c r="BT831" i="8"/>
  <c r="BT832" i="8"/>
  <c r="BT833" i="8"/>
  <c r="BT834" i="8"/>
  <c r="BT835" i="8"/>
  <c r="BT836" i="8"/>
  <c r="BT837" i="8"/>
  <c r="BT838" i="8"/>
  <c r="BT839" i="8"/>
  <c r="BT840" i="8"/>
  <c r="BT841" i="8"/>
  <c r="BT842" i="8"/>
  <c r="BT843" i="8"/>
  <c r="BT844" i="8"/>
  <c r="BT845" i="8"/>
  <c r="BT846" i="8"/>
  <c r="BT847" i="8"/>
  <c r="BT848" i="8"/>
  <c r="BT849" i="8"/>
  <c r="BT850" i="8"/>
  <c r="BT851" i="8"/>
  <c r="BT852" i="8"/>
  <c r="BT853" i="8"/>
  <c r="BT854" i="8"/>
  <c r="BT855" i="8"/>
  <c r="BT856" i="8"/>
  <c r="BT857" i="8"/>
  <c r="BT858" i="8"/>
  <c r="BT859" i="8"/>
  <c r="BT860" i="8"/>
  <c r="BT861" i="8"/>
  <c r="BT862" i="8"/>
  <c r="BT863" i="8"/>
  <c r="BT864" i="8"/>
  <c r="BT865" i="8"/>
  <c r="BT866" i="8"/>
  <c r="BT867" i="8"/>
  <c r="BT868" i="8"/>
  <c r="BT869" i="8"/>
  <c r="BT870" i="8"/>
  <c r="BT871" i="8"/>
  <c r="BT872" i="8"/>
  <c r="BT873" i="8"/>
  <c r="BT874" i="8"/>
  <c r="BT875" i="8"/>
  <c r="BT876" i="8"/>
  <c r="BT877" i="8"/>
  <c r="BT878" i="8"/>
  <c r="BT879" i="8"/>
  <c r="BT880" i="8"/>
  <c r="BT881" i="8"/>
  <c r="BT882" i="8"/>
  <c r="BT883" i="8"/>
  <c r="BT884" i="8"/>
  <c r="BT885" i="8"/>
  <c r="BT886" i="8"/>
  <c r="BT887" i="8"/>
  <c r="BT888" i="8"/>
  <c r="BT889" i="8"/>
  <c r="BT890" i="8"/>
  <c r="BT891" i="8"/>
  <c r="BT892" i="8"/>
  <c r="BT893" i="8"/>
  <c r="BT894" i="8"/>
  <c r="BT895" i="8"/>
  <c r="BT896" i="8"/>
  <c r="BT897" i="8"/>
  <c r="BT898" i="8"/>
  <c r="BT899" i="8"/>
  <c r="BT900" i="8"/>
  <c r="BT901" i="8"/>
  <c r="BT902" i="8"/>
  <c r="BT903" i="8"/>
  <c r="BT904" i="8"/>
  <c r="BT905" i="8"/>
  <c r="BT906" i="8"/>
  <c r="BT907" i="8"/>
  <c r="BT908" i="8"/>
  <c r="BT909" i="8"/>
  <c r="BT910" i="8"/>
  <c r="BT911" i="8"/>
  <c r="BT912" i="8"/>
  <c r="BT913" i="8"/>
  <c r="BT914" i="8"/>
  <c r="BT915" i="8"/>
  <c r="BT916" i="8"/>
  <c r="BT917" i="8"/>
  <c r="BT918" i="8"/>
  <c r="BT919" i="8"/>
  <c r="BT920" i="8"/>
  <c r="BT921" i="8"/>
  <c r="BT922" i="8"/>
  <c r="BT923" i="8"/>
  <c r="BT924" i="8"/>
  <c r="BT925" i="8"/>
  <c r="BT926" i="8"/>
  <c r="BT927" i="8"/>
  <c r="BT928" i="8"/>
  <c r="BT929" i="8"/>
  <c r="BT930" i="8"/>
  <c r="BT931" i="8"/>
  <c r="BT932" i="8"/>
  <c r="BT933" i="8"/>
  <c r="BT934" i="8"/>
  <c r="BT935" i="8"/>
  <c r="BT936" i="8"/>
  <c r="BT937" i="8"/>
  <c r="BT938" i="8"/>
  <c r="BT939" i="8"/>
  <c r="BT940" i="8"/>
  <c r="BT941" i="8"/>
  <c r="BT942" i="8"/>
  <c r="BT943" i="8"/>
  <c r="BT944" i="8"/>
  <c r="BT945" i="8"/>
  <c r="BT946" i="8"/>
  <c r="BT947" i="8"/>
  <c r="BT948" i="8"/>
  <c r="BT949" i="8"/>
  <c r="BT950" i="8"/>
  <c r="BT951" i="8"/>
  <c r="BT952" i="8"/>
  <c r="BT953" i="8"/>
  <c r="BT954" i="8"/>
  <c r="BT955" i="8"/>
  <c r="BT956" i="8"/>
  <c r="BT957" i="8"/>
  <c r="BT958" i="8"/>
  <c r="BT959" i="8"/>
  <c r="BT960" i="8"/>
  <c r="BT961" i="8"/>
  <c r="BT962" i="8"/>
  <c r="BT963" i="8"/>
  <c r="BT964" i="8"/>
  <c r="BT965" i="8"/>
  <c r="BT966" i="8"/>
  <c r="BT967" i="8"/>
  <c r="BT968" i="8"/>
  <c r="BT969" i="8"/>
  <c r="BT970" i="8"/>
  <c r="BT971" i="8"/>
  <c r="BT972" i="8"/>
  <c r="BT973" i="8"/>
  <c r="BT974" i="8"/>
  <c r="BT975" i="8"/>
  <c r="BT976" i="8"/>
  <c r="BT977" i="8"/>
  <c r="BT978" i="8"/>
  <c r="BT979" i="8"/>
  <c r="BT980" i="8"/>
  <c r="BT981" i="8"/>
  <c r="BT982" i="8"/>
  <c r="BT983" i="8"/>
  <c r="BT984" i="8"/>
  <c r="BT985" i="8"/>
  <c r="BT986" i="8"/>
  <c r="BT987" i="8"/>
  <c r="BT988" i="8"/>
  <c r="BT989" i="8"/>
  <c r="BT990" i="8"/>
  <c r="BT991" i="8"/>
  <c r="BT992" i="8"/>
  <c r="BT993" i="8"/>
  <c r="BT994" i="8"/>
  <c r="BT995" i="8"/>
  <c r="BT996" i="8"/>
  <c r="BT997" i="8"/>
  <c r="BT998" i="8"/>
  <c r="BT999" i="8"/>
  <c r="BT1000" i="8"/>
  <c r="BT1001" i="8"/>
  <c r="BT1002" i="8"/>
  <c r="BT1003" i="8"/>
  <c r="BT1004" i="8"/>
  <c r="BT1005" i="8"/>
  <c r="BT1006" i="8"/>
  <c r="BT1007" i="8"/>
  <c r="BT1008" i="8"/>
  <c r="BT1009" i="8"/>
  <c r="BT1010" i="8"/>
  <c r="BT1011" i="8"/>
  <c r="BT1012" i="8"/>
  <c r="BT1013" i="8"/>
  <c r="BT1014" i="8"/>
  <c r="BT1015" i="8"/>
  <c r="BT1016" i="8"/>
  <c r="BT1017" i="8"/>
  <c r="BT1018" i="8"/>
  <c r="BT1019" i="8"/>
  <c r="BT1020" i="8"/>
  <c r="BT1021" i="8"/>
  <c r="BT1022" i="8"/>
  <c r="BT1023" i="8"/>
  <c r="BT1024" i="8"/>
  <c r="BT1025" i="8"/>
  <c r="BT1026" i="8"/>
  <c r="BT1027" i="8"/>
  <c r="BT1028" i="8"/>
  <c r="BT1029" i="8"/>
  <c r="BT1030" i="8"/>
  <c r="BT1031" i="8"/>
  <c r="BT1032" i="8"/>
  <c r="BT1033" i="8"/>
  <c r="BT1034" i="8"/>
  <c r="BT1035" i="8"/>
  <c r="BT1036" i="8"/>
  <c r="BT1037" i="8"/>
  <c r="BT1038" i="8"/>
  <c r="BT1039" i="8"/>
  <c r="BT1040" i="8"/>
  <c r="BT1041" i="8"/>
  <c r="BT1042" i="8"/>
  <c r="BT1043" i="8"/>
  <c r="BT1044" i="8"/>
  <c r="BT1045" i="8"/>
  <c r="BT1046" i="8"/>
  <c r="BT1047" i="8"/>
  <c r="BT1048" i="8"/>
  <c r="BT1049" i="8"/>
  <c r="BT1050" i="8"/>
  <c r="BT1051" i="8"/>
  <c r="BT1052" i="8"/>
  <c r="BT1053" i="8"/>
  <c r="BT5" i="8"/>
  <c r="BH148" i="8" l="1"/>
  <c r="BI148" i="8"/>
  <c r="BJ148" i="8"/>
  <c r="BK148" i="8"/>
  <c r="BH17" i="8" l="1"/>
  <c r="BI17" i="8"/>
  <c r="BH151" i="8"/>
  <c r="BJ52" i="8"/>
  <c r="BH142" i="8"/>
  <c r="BJ120" i="8"/>
  <c r="BH13" i="8"/>
  <c r="BJ113" i="8"/>
  <c r="BJ34" i="8"/>
  <c r="BK34" i="8"/>
  <c r="BH34" i="8"/>
  <c r="BI34" i="8"/>
  <c r="BJ49" i="8" l="1"/>
  <c r="BH63" i="8"/>
  <c r="BI100" i="8"/>
  <c r="BI153" i="8"/>
  <c r="BI102" i="8"/>
  <c r="BJ98" i="8"/>
  <c r="BH94" i="8"/>
  <c r="BH49" i="8"/>
  <c r="BI129" i="8"/>
  <c r="BK94" i="8"/>
  <c r="BK29" i="8"/>
  <c r="BI14" i="8"/>
  <c r="BK81" i="8"/>
  <c r="BI59" i="8"/>
  <c r="BJ63" i="8"/>
  <c r="BK63" i="8"/>
  <c r="BH114" i="8"/>
  <c r="BI114" i="8"/>
  <c r="BJ25" i="8"/>
  <c r="BK25" i="8"/>
  <c r="BH8" i="8"/>
  <c r="BI8" i="8"/>
  <c r="BJ106" i="8"/>
  <c r="BK106" i="8"/>
  <c r="BJ51" i="8"/>
  <c r="BK51" i="8"/>
  <c r="BH129" i="8"/>
  <c r="BJ94" i="8"/>
  <c r="BJ60" i="8"/>
  <c r="BJ31" i="8"/>
  <c r="BH14" i="8"/>
  <c r="BH81" i="8"/>
  <c r="BH66" i="8"/>
  <c r="BH153" i="8"/>
  <c r="BJ101" i="8"/>
  <c r="BJ54" i="8"/>
  <c r="BJ35" i="8"/>
  <c r="BJ14" i="8"/>
  <c r="BH133" i="8"/>
  <c r="BJ20" i="8"/>
  <c r="BK20" i="8"/>
  <c r="BI81" i="8"/>
  <c r="BJ133" i="8"/>
  <c r="BH59" i="8"/>
  <c r="BH102" i="8"/>
  <c r="BH101" i="8"/>
  <c r="BI101" i="8"/>
  <c r="BH9" i="8"/>
  <c r="BI9" i="8"/>
  <c r="BJ91" i="8"/>
  <c r="BK91" i="8"/>
  <c r="BJ78" i="8"/>
  <c r="BK78" i="8"/>
  <c r="BH68" i="8"/>
  <c r="BI68" i="8"/>
  <c r="BH88" i="8"/>
  <c r="BI88" i="8"/>
  <c r="BJ116" i="8"/>
  <c r="BJ144" i="8"/>
  <c r="BK144" i="8"/>
  <c r="BJ82" i="8"/>
  <c r="BK82" i="8"/>
  <c r="BJ146" i="8"/>
  <c r="BH77" i="8"/>
  <c r="BJ142" i="8"/>
  <c r="BK142" i="8"/>
  <c r="BJ44" i="8"/>
  <c r="BK44" i="8"/>
  <c r="BJ138" i="8"/>
  <c r="BK138" i="8"/>
  <c r="BH6" i="8"/>
  <c r="BH27" i="8"/>
  <c r="BK143" i="8"/>
  <c r="BI127" i="8"/>
  <c r="BK60" i="8"/>
  <c r="BK31" i="8"/>
  <c r="BK133" i="8"/>
  <c r="BK72" i="8"/>
  <c r="BI66" i="8"/>
  <c r="BJ108" i="8"/>
  <c r="BK108" i="8"/>
  <c r="BJ124" i="8"/>
  <c r="BK124" i="8"/>
  <c r="BI27" i="8"/>
  <c r="BJ143" i="8"/>
  <c r="BH127" i="8"/>
  <c r="BJ29" i="8"/>
  <c r="BJ72" i="8"/>
  <c r="BJ81" i="8"/>
  <c r="BH100" i="8"/>
  <c r="BH119" i="8"/>
  <c r="BJ17" i="8"/>
  <c r="BK17" i="8"/>
  <c r="BH125" i="8"/>
  <c r="BI125" i="8"/>
  <c r="BJ89" i="8"/>
  <c r="BJ111" i="8"/>
  <c r="BJ147" i="8"/>
  <c r="BJ118" i="8"/>
  <c r="BK118" i="8"/>
  <c r="BH146" i="8"/>
  <c r="BJ87" i="8"/>
  <c r="BH96" i="8"/>
  <c r="BK149" i="8"/>
  <c r="BJ149" i="8"/>
  <c r="BH113" i="8"/>
  <c r="BI113" i="8"/>
  <c r="BH120" i="8"/>
  <c r="BI120" i="8"/>
  <c r="BJ90" i="8"/>
  <c r="BK90" i="8"/>
  <c r="BH86" i="8"/>
  <c r="BI86" i="8"/>
  <c r="BJ76" i="8"/>
  <c r="BK76" i="8"/>
  <c r="BH65" i="8"/>
  <c r="BI65" i="8"/>
  <c r="BI146" i="8"/>
  <c r="BK129" i="8"/>
  <c r="BK127" i="8"/>
  <c r="BK116" i="8"/>
  <c r="BK87" i="8"/>
  <c r="BK49" i="8"/>
  <c r="BI30" i="8"/>
  <c r="BK113" i="8"/>
  <c r="BI96" i="8"/>
  <c r="BK96" i="8"/>
  <c r="BK14" i="8"/>
  <c r="BK59" i="8"/>
  <c r="BK120" i="8"/>
  <c r="BK47" i="8"/>
  <c r="BK100" i="8"/>
  <c r="BI142" i="8"/>
  <c r="BK52" i="8"/>
  <c r="BI151" i="8"/>
  <c r="BI150" i="8"/>
  <c r="BI123" i="8"/>
  <c r="BK74" i="8"/>
  <c r="BK75" i="8"/>
  <c r="BI20" i="8"/>
  <c r="BI45" i="8"/>
  <c r="BK45" i="8"/>
  <c r="BK16" i="8"/>
  <c r="BK40" i="8"/>
  <c r="BK36" i="8"/>
  <c r="BI84" i="8"/>
  <c r="BI79" i="8"/>
  <c r="BK92" i="8"/>
  <c r="BI44" i="8"/>
  <c r="BI104" i="8"/>
  <c r="BK57" i="8"/>
  <c r="BI90" i="8"/>
  <c r="BK128" i="8"/>
  <c r="BK48" i="8"/>
  <c r="BI138" i="8"/>
  <c r="BI73" i="8"/>
  <c r="BK73" i="8"/>
  <c r="BJ127" i="8"/>
  <c r="BH30" i="8"/>
  <c r="BJ47" i="8"/>
  <c r="BJ16" i="8"/>
  <c r="BJ36" i="8"/>
  <c r="BH79" i="8"/>
  <c r="BH44" i="8"/>
  <c r="BJ57" i="8"/>
  <c r="BJ128" i="8"/>
  <c r="BH138" i="8"/>
  <c r="BH80" i="8"/>
  <c r="BJ139" i="8"/>
  <c r="BJ115" i="8"/>
  <c r="BH32" i="8"/>
  <c r="BH12" i="8"/>
  <c r="BJ129" i="8"/>
  <c r="BJ96" i="8"/>
  <c r="BJ59" i="8"/>
  <c r="BJ100" i="8"/>
  <c r="BH150" i="8"/>
  <c r="BH123" i="8"/>
  <c r="BJ74" i="8"/>
  <c r="BJ75" i="8"/>
  <c r="BH20" i="8"/>
  <c r="BH45" i="8"/>
  <c r="BJ45" i="8"/>
  <c r="BJ40" i="8"/>
  <c r="BH84" i="8"/>
  <c r="BJ92" i="8"/>
  <c r="BH104" i="8"/>
  <c r="BH90" i="8"/>
  <c r="BJ48" i="8"/>
  <c r="BH73" i="8"/>
  <c r="BJ73" i="8"/>
  <c r="BJ18" i="8"/>
  <c r="BJ107" i="8"/>
  <c r="BJ24" i="8"/>
  <c r="BJ15" i="8"/>
  <c r="BH154" i="8"/>
  <c r="BJ27" i="8"/>
  <c r="BK27" i="8"/>
  <c r="BH31" i="8"/>
  <c r="BI31" i="8"/>
  <c r="BH35" i="8"/>
  <c r="BI35" i="8"/>
  <c r="BH97" i="8"/>
  <c r="BI97" i="8"/>
  <c r="BJ152" i="8"/>
  <c r="BK152" i="8"/>
  <c r="BJ122" i="8"/>
  <c r="BK122" i="8"/>
  <c r="BJ41" i="8"/>
  <c r="BK41" i="8"/>
  <c r="BJ43" i="8"/>
  <c r="BK43" i="8"/>
  <c r="BK146" i="8"/>
  <c r="BK98" i="8"/>
  <c r="BI94" i="8"/>
  <c r="BI77" i="8"/>
  <c r="BI63" i="8"/>
  <c r="BI49" i="8"/>
  <c r="BI133" i="8"/>
  <c r="BK95" i="8"/>
  <c r="BI13" i="8"/>
  <c r="BI72" i="8"/>
  <c r="BK66" i="8"/>
  <c r="BI155" i="8"/>
  <c r="BI47" i="8"/>
  <c r="BI135" i="8"/>
  <c r="BK38" i="8"/>
  <c r="BI38" i="8"/>
  <c r="BH105" i="8"/>
  <c r="BI105" i="8"/>
  <c r="BH134" i="8"/>
  <c r="BI134" i="8"/>
  <c r="BJ95" i="8"/>
  <c r="BH72" i="8"/>
  <c r="BJ66" i="8"/>
  <c r="BH155" i="8"/>
  <c r="BH47" i="8"/>
  <c r="BH135" i="8"/>
  <c r="BJ38" i="8"/>
  <c r="BH38" i="8"/>
  <c r="BJ99" i="8"/>
  <c r="BH26" i="8"/>
  <c r="BJ26" i="8"/>
  <c r="BJ114" i="8"/>
  <c r="BJ102" i="8"/>
  <c r="BJ151" i="8"/>
  <c r="BH131" i="8"/>
  <c r="BI119" i="8"/>
  <c r="BK101" i="8"/>
  <c r="BK54" i="8"/>
  <c r="BK35" i="8"/>
  <c r="BK42" i="8"/>
  <c r="BI40" i="8"/>
  <c r="BI37" i="8"/>
  <c r="BK23" i="8"/>
  <c r="BK28" i="8"/>
  <c r="BK156" i="8"/>
  <c r="BI67" i="8"/>
  <c r="BK125" i="8"/>
  <c r="BI83" i="8"/>
  <c r="BK21" i="8"/>
  <c r="BK9" i="8"/>
  <c r="BI91" i="8"/>
  <c r="BK85" i="8"/>
  <c r="BK69" i="8"/>
  <c r="BI69" i="8"/>
  <c r="BK137" i="8"/>
  <c r="BI132" i="8"/>
  <c r="BI109" i="8"/>
  <c r="BK97" i="8"/>
  <c r="BI24" i="8"/>
  <c r="BI152" i="8"/>
  <c r="BI122" i="8"/>
  <c r="BI78" i="8"/>
  <c r="BK70" i="8"/>
  <c r="BK154" i="8"/>
  <c r="BI115" i="8"/>
  <c r="BI41" i="8"/>
  <c r="BK32" i="8"/>
  <c r="BI140" i="8"/>
  <c r="BK130" i="8"/>
  <c r="BI103" i="8"/>
  <c r="BK68" i="8"/>
  <c r="BI62" i="8"/>
  <c r="BK61" i="8"/>
  <c r="BI55" i="8"/>
  <c r="BI43" i="8"/>
  <c r="BI19" i="8"/>
  <c r="BI7" i="8"/>
  <c r="BI147" i="8"/>
  <c r="BK141" i="8"/>
  <c r="BI121" i="8"/>
  <c r="BI71" i="8"/>
  <c r="BK64" i="8"/>
  <c r="BK53" i="8"/>
  <c r="BH93" i="8"/>
  <c r="BK111" i="8"/>
  <c r="BK89" i="8"/>
  <c r="BJ42" i="8"/>
  <c r="BJ23" i="8"/>
  <c r="BH67" i="8"/>
  <c r="BJ21" i="8"/>
  <c r="BH91" i="8"/>
  <c r="BH69" i="8"/>
  <c r="BJ137" i="8"/>
  <c r="BJ97" i="8"/>
  <c r="BH78" i="8"/>
  <c r="BJ32" i="8"/>
  <c r="BJ130" i="8"/>
  <c r="BH103" i="8"/>
  <c r="BJ68" i="8"/>
  <c r="BH62" i="8"/>
  <c r="BJ61" i="8"/>
  <c r="BH55" i="8"/>
  <c r="BH43" i="8"/>
  <c r="BH19" i="8"/>
  <c r="BH7" i="8"/>
  <c r="BJ6" i="8"/>
  <c r="BH147" i="8"/>
  <c r="BJ141" i="8"/>
  <c r="BH121" i="8"/>
  <c r="BH71" i="8"/>
  <c r="BJ64" i="8"/>
  <c r="BJ53" i="8"/>
  <c r="BK145" i="8"/>
  <c r="BK93" i="8"/>
  <c r="BH40" i="8"/>
  <c r="BH37" i="8"/>
  <c r="BJ28" i="8"/>
  <c r="BJ156" i="8"/>
  <c r="BJ125" i="8"/>
  <c r="BH83" i="8"/>
  <c r="BJ9" i="8"/>
  <c r="BJ85" i="8"/>
  <c r="BJ69" i="8"/>
  <c r="BH132" i="8"/>
  <c r="BH109" i="8"/>
  <c r="BH24" i="8"/>
  <c r="BH152" i="8"/>
  <c r="BH122" i="8"/>
  <c r="BJ70" i="8"/>
  <c r="BJ154" i="8"/>
  <c r="BH115" i="8"/>
  <c r="BH41" i="8"/>
  <c r="BH140" i="8"/>
  <c r="BI143" i="8"/>
  <c r="BI116" i="8"/>
  <c r="BI98" i="8"/>
  <c r="BI87" i="8"/>
  <c r="BK77" i="8"/>
  <c r="BI60" i="8"/>
  <c r="BK30" i="8"/>
  <c r="BI29" i="8"/>
  <c r="BI95" i="8"/>
  <c r="BK13" i="8"/>
  <c r="BK155" i="8"/>
  <c r="BK134" i="8"/>
  <c r="BK135" i="8"/>
  <c r="BI52" i="8"/>
  <c r="BI99" i="8"/>
  <c r="BK153" i="8"/>
  <c r="BI144" i="8"/>
  <c r="BK126" i="8"/>
  <c r="BK123" i="8"/>
  <c r="BI74" i="8"/>
  <c r="BI75" i="8"/>
  <c r="BI42" i="8"/>
  <c r="BI16" i="8"/>
  <c r="BI36" i="8"/>
  <c r="BK84" i="8"/>
  <c r="BI10" i="8"/>
  <c r="BI156" i="8"/>
  <c r="BI89" i="8"/>
  <c r="BI57" i="8"/>
  <c r="BI117" i="8"/>
  <c r="BI21" i="8"/>
  <c r="BI48" i="8"/>
  <c r="BI112" i="8"/>
  <c r="BI39" i="8"/>
  <c r="BK39" i="8"/>
  <c r="BI149" i="8"/>
  <c r="BK132" i="8"/>
  <c r="BK80" i="8"/>
  <c r="BI15" i="8"/>
  <c r="BI111" i="8"/>
  <c r="BK110" i="8"/>
  <c r="BI82" i="8"/>
  <c r="BK62" i="8"/>
  <c r="BI61" i="8"/>
  <c r="BK46" i="8"/>
  <c r="BK33" i="8"/>
  <c r="BK22" i="8"/>
  <c r="BK11" i="8"/>
  <c r="BI6" i="8"/>
  <c r="BK147" i="8"/>
  <c r="BK136" i="8"/>
  <c r="BI136" i="8"/>
  <c r="BK121" i="8"/>
  <c r="BI64" i="8"/>
  <c r="BJ93" i="8"/>
  <c r="BH143" i="8"/>
  <c r="BH116" i="8"/>
  <c r="BH98" i="8"/>
  <c r="BH87" i="8"/>
  <c r="BJ77" i="8"/>
  <c r="BH60" i="8"/>
  <c r="BJ30" i="8"/>
  <c r="BH29" i="8"/>
  <c r="BH95" i="8"/>
  <c r="BJ13" i="8"/>
  <c r="BJ155" i="8"/>
  <c r="BJ134" i="8"/>
  <c r="BJ135" i="8"/>
  <c r="BH52" i="8"/>
  <c r="BH99" i="8"/>
  <c r="BJ153" i="8"/>
  <c r="BH144" i="8"/>
  <c r="BJ126" i="8"/>
  <c r="BJ123" i="8"/>
  <c r="BH74" i="8"/>
  <c r="BH75" i="8"/>
  <c r="BH42" i="8"/>
  <c r="BH16" i="8"/>
  <c r="BH36" i="8"/>
  <c r="BJ84" i="8"/>
  <c r="BH10" i="8"/>
  <c r="BH156" i="8"/>
  <c r="BH89" i="8"/>
  <c r="BH57" i="8"/>
  <c r="BH117" i="8"/>
  <c r="BH21" i="8"/>
  <c r="BH48" i="8"/>
  <c r="BH112" i="8"/>
  <c r="BH39" i="8"/>
  <c r="BJ39" i="8"/>
  <c r="BH149" i="8"/>
  <c r="BJ132" i="8"/>
  <c r="BJ80" i="8"/>
  <c r="BH15" i="8"/>
  <c r="BH111" i="8"/>
  <c r="BJ110" i="8"/>
  <c r="BH82" i="8"/>
  <c r="BJ62" i="8"/>
  <c r="BH61" i="8"/>
  <c r="BJ46" i="8"/>
  <c r="BJ33" i="8"/>
  <c r="BJ22" i="8"/>
  <c r="BJ11" i="8"/>
  <c r="BJ136" i="8"/>
  <c r="BH136" i="8"/>
  <c r="BJ121" i="8"/>
  <c r="BH64" i="8"/>
  <c r="BI145" i="8"/>
  <c r="BK18" i="8"/>
  <c r="BK107" i="8"/>
  <c r="BI80" i="8"/>
  <c r="BK24" i="8"/>
  <c r="BK15" i="8"/>
  <c r="BI154" i="8"/>
  <c r="BK139" i="8"/>
  <c r="BK115" i="8"/>
  <c r="BI32" i="8"/>
  <c r="BI12" i="8"/>
  <c r="BK86" i="8"/>
  <c r="BK58" i="8"/>
  <c r="BK56" i="8"/>
  <c r="BK55" i="8"/>
  <c r="BI46" i="8"/>
  <c r="BK19" i="8"/>
  <c r="BK6" i="8"/>
  <c r="BI141" i="8"/>
  <c r="BI76" i="8"/>
  <c r="BK65" i="8"/>
  <c r="BK50" i="8"/>
  <c r="BH145" i="8"/>
  <c r="BJ86" i="8"/>
  <c r="BJ58" i="8"/>
  <c r="BJ56" i="8"/>
  <c r="BJ55" i="8"/>
  <c r="BH46" i="8"/>
  <c r="BJ19" i="8"/>
  <c r="BH141" i="8"/>
  <c r="BH76" i="8"/>
  <c r="BJ65" i="8"/>
  <c r="BJ50" i="8"/>
  <c r="BK99" i="8"/>
  <c r="BI26" i="8"/>
  <c r="BK26" i="8"/>
  <c r="BK114" i="8"/>
  <c r="BK102" i="8"/>
  <c r="BK151" i="8"/>
  <c r="BI131" i="8"/>
  <c r="BK131" i="8"/>
  <c r="BK150" i="8"/>
  <c r="BI126" i="8"/>
  <c r="BI108" i="8"/>
  <c r="BK119" i="8"/>
  <c r="BI54" i="8"/>
  <c r="BK37" i="8"/>
  <c r="BI23" i="8"/>
  <c r="BI28" i="8"/>
  <c r="BK10" i="8"/>
  <c r="BK79" i="8"/>
  <c r="BI92" i="8"/>
  <c r="BK88" i="8"/>
  <c r="BK67" i="8"/>
  <c r="BK104" i="8"/>
  <c r="BK83" i="8"/>
  <c r="BK117" i="8"/>
  <c r="BI128" i="8"/>
  <c r="BI118" i="8"/>
  <c r="BI85" i="8"/>
  <c r="BI25" i="8"/>
  <c r="BI18" i="8"/>
  <c r="BK112" i="8"/>
  <c r="BI107" i="8"/>
  <c r="BK8" i="8"/>
  <c r="BI137" i="8"/>
  <c r="BI124" i="8"/>
  <c r="BK109" i="8"/>
  <c r="BI106" i="8"/>
  <c r="BI70" i="8"/>
  <c r="BI139" i="8"/>
  <c r="BI110" i="8"/>
  <c r="BK12" i="8"/>
  <c r="BK140" i="8"/>
  <c r="BI130" i="8"/>
  <c r="BK105" i="8"/>
  <c r="BK103" i="8"/>
  <c r="BI58" i="8"/>
  <c r="BI56" i="8"/>
  <c r="BI33" i="8"/>
  <c r="BI22" i="8"/>
  <c r="BI11" i="8"/>
  <c r="BK7" i="8"/>
  <c r="BK71" i="8"/>
  <c r="BI53" i="8"/>
  <c r="BI51" i="8"/>
  <c r="BI50" i="8"/>
  <c r="BJ131" i="8"/>
  <c r="BJ150" i="8"/>
  <c r="BH126" i="8"/>
  <c r="BH108" i="8"/>
  <c r="BJ119" i="8"/>
  <c r="BH54" i="8"/>
  <c r="BJ37" i="8"/>
  <c r="BH23" i="8"/>
  <c r="BH28" i="8"/>
  <c r="BJ10" i="8"/>
  <c r="BJ79" i="8"/>
  <c r="BH92" i="8"/>
  <c r="BJ88" i="8"/>
  <c r="BJ67" i="8"/>
  <c r="BJ104" i="8"/>
  <c r="BJ83" i="8"/>
  <c r="BJ117" i="8"/>
  <c r="BH128" i="8"/>
  <c r="BH118" i="8"/>
  <c r="BH85" i="8"/>
  <c r="BH25" i="8"/>
  <c r="BH18" i="8"/>
  <c r="BJ112" i="8"/>
  <c r="BH107" i="8"/>
  <c r="BJ8" i="8"/>
  <c r="BH137" i="8"/>
  <c r="BH124" i="8"/>
  <c r="BJ109" i="8"/>
  <c r="BH106" i="8"/>
  <c r="BH70" i="8"/>
  <c r="BH139" i="8"/>
  <c r="BH110" i="8"/>
  <c r="BJ12" i="8"/>
  <c r="BJ140" i="8"/>
  <c r="BH130" i="8"/>
  <c r="BJ105" i="8"/>
  <c r="BJ103" i="8"/>
  <c r="BH58" i="8"/>
  <c r="BH56" i="8"/>
  <c r="BH33" i="8"/>
  <c r="BH22" i="8"/>
  <c r="BH11" i="8"/>
  <c r="BJ7" i="8"/>
  <c r="BJ71" i="8"/>
  <c r="BH53" i="8"/>
  <c r="BH51" i="8"/>
  <c r="BH50" i="8"/>
  <c r="BJ145" i="8"/>
  <c r="BI93" i="8"/>
  <c r="BW6" i="8" l="1"/>
  <c r="BX5" i="8"/>
  <c r="A4" i="7"/>
  <c r="A3" i="7" s="1"/>
  <c r="B3" i="7"/>
  <c r="D14" i="7" s="1"/>
  <c r="B6" i="6"/>
  <c r="B4" i="5"/>
  <c r="B4" i="4"/>
  <c r="B3" i="3"/>
  <c r="A3" i="3"/>
  <c r="BX6" i="8" l="1"/>
  <c r="BW7" i="8"/>
  <c r="BX7" i="8" s="1"/>
  <c r="A4" i="5"/>
  <c r="F6" i="3"/>
  <c r="G5" i="3"/>
  <c r="A6" i="6"/>
  <c r="F5" i="3"/>
  <c r="A4" i="4"/>
  <c r="F8" i="4" s="1"/>
  <c r="F12" i="7"/>
  <c r="G5" i="7"/>
  <c r="G6" i="7"/>
  <c r="F5" i="7"/>
  <c r="F6" i="7"/>
  <c r="G6" i="3"/>
  <c r="F18" i="6" l="1"/>
  <c r="H18" i="6"/>
  <c r="G18" i="6"/>
  <c r="J10" i="5"/>
  <c r="I10" i="5"/>
  <c r="H10" i="6"/>
  <c r="G14" i="6"/>
  <c r="F14" i="6"/>
  <c r="F6" i="5"/>
  <c r="G10" i="5"/>
  <c r="F10" i="5"/>
  <c r="H6" i="3"/>
  <c r="F7" i="3"/>
  <c r="F14" i="5"/>
  <c r="G6" i="5"/>
  <c r="H6" i="5"/>
  <c r="F18" i="5"/>
  <c r="I6" i="5"/>
  <c r="H6" i="4"/>
  <c r="F8" i="6"/>
  <c r="H8" i="6"/>
  <c r="I9" i="6"/>
  <c r="F23" i="6"/>
  <c r="F6" i="4"/>
  <c r="G7" i="4"/>
  <c r="F13" i="4"/>
  <c r="F7" i="4"/>
  <c r="G6" i="4"/>
  <c r="F15" i="4"/>
  <c r="F21" i="4"/>
  <c r="I7" i="4"/>
  <c r="I10" i="4"/>
  <c r="F14" i="4"/>
  <c r="G10" i="4"/>
  <c r="F10" i="4"/>
  <c r="H10" i="4"/>
  <c r="I8" i="4"/>
  <c r="H8" i="4"/>
  <c r="F22" i="4"/>
  <c r="I10" i="6"/>
  <c r="F29" i="6"/>
  <c r="G10" i="6"/>
  <c r="F10" i="6"/>
  <c r="I8" i="6"/>
  <c r="F30" i="6"/>
  <c r="G9" i="6"/>
  <c r="F22" i="6"/>
  <c r="H9" i="6"/>
  <c r="F24" i="6"/>
  <c r="H5" i="3"/>
  <c r="F17" i="4"/>
  <c r="G8" i="4"/>
  <c r="I6" i="4"/>
  <c r="H7" i="4"/>
  <c r="H6" i="7"/>
  <c r="G8" i="6"/>
  <c r="F9" i="6"/>
  <c r="G7" i="7"/>
  <c r="F7" i="7"/>
  <c r="H5" i="7"/>
  <c r="G7" i="3"/>
  <c r="H7" i="3" l="1"/>
  <c r="J6" i="5"/>
  <c r="F23" i="4"/>
  <c r="H11" i="6"/>
  <c r="F9" i="4"/>
  <c r="F16" i="4"/>
  <c r="G11" i="6"/>
  <c r="F11" i="6"/>
  <c r="J6" i="4"/>
  <c r="G9" i="4"/>
  <c r="J7" i="4"/>
  <c r="J10" i="4"/>
  <c r="F25" i="6"/>
  <c r="J10" i="6"/>
  <c r="F31" i="6"/>
  <c r="I9" i="4"/>
  <c r="J8" i="6"/>
  <c r="I11" i="6"/>
  <c r="J8" i="4"/>
  <c r="J9" i="6"/>
  <c r="H9" i="4"/>
  <c r="H7" i="7"/>
  <c r="J9" i="4" l="1"/>
  <c r="J11" i="6"/>
  <c r="F44" i="7" l="1"/>
  <c r="I21" i="7"/>
  <c r="E42" i="7"/>
  <c r="E39" i="7"/>
  <c r="H37" i="7"/>
  <c r="E17" i="7"/>
  <c r="E34" i="7"/>
  <c r="G21" i="7"/>
  <c r="G40" i="7"/>
  <c r="G18" i="7"/>
  <c r="I39" i="7"/>
  <c r="F19" i="7"/>
  <c r="E41" i="7"/>
  <c r="D23" i="7"/>
  <c r="G32" i="7"/>
  <c r="E31" i="7"/>
  <c r="G35" i="7"/>
  <c r="F18" i="7"/>
  <c r="H44" i="7"/>
  <c r="F38" i="7"/>
  <c r="I45" i="7"/>
  <c r="I26" i="7"/>
  <c r="G31" i="7"/>
  <c r="D31" i="7"/>
  <c r="I43" i="7"/>
  <c r="F33" i="7"/>
  <c r="D22" i="7"/>
  <c r="G17" i="7"/>
  <c r="G38" i="7"/>
  <c r="G33" i="7"/>
  <c r="H26" i="7"/>
  <c r="D41" i="7"/>
  <c r="F24" i="7"/>
  <c r="D40" i="7"/>
  <c r="G26" i="7"/>
  <c r="D25" i="7"/>
  <c r="E28" i="7"/>
  <c r="D38" i="7"/>
  <c r="H34" i="7"/>
  <c r="E30" i="7"/>
  <c r="D37" i="7"/>
  <c r="E27" i="7"/>
  <c r="D46" i="7"/>
  <c r="F39" i="7"/>
  <c r="E37" i="7"/>
  <c r="H27" i="7"/>
  <c r="F27" i="7"/>
  <c r="H30" i="7"/>
  <c r="G20" i="7"/>
  <c r="G19" i="7"/>
  <c r="G34" i="7"/>
  <c r="F40" i="7"/>
  <c r="G28" i="7"/>
  <c r="E36" i="7"/>
  <c r="D26" i="7"/>
  <c r="D24" i="7"/>
  <c r="G23" i="7"/>
  <c r="E25" i="7"/>
  <c r="E44" i="7"/>
  <c r="I25" i="7"/>
  <c r="E43" i="7"/>
  <c r="H28" i="7"/>
  <c r="D27" i="7"/>
  <c r="D43" i="7"/>
  <c r="H32" i="7"/>
  <c r="D34" i="7"/>
  <c r="F43" i="7"/>
  <c r="H17" i="7"/>
  <c r="H18" i="7"/>
  <c r="D17" i="7"/>
  <c r="F35" i="7"/>
  <c r="G27" i="7"/>
  <c r="F20" i="7"/>
  <c r="F31" i="7"/>
  <c r="G44" i="7"/>
  <c r="H29" i="7"/>
  <c r="F25" i="7"/>
  <c r="D32" i="7"/>
  <c r="H25" i="7"/>
  <c r="H35" i="7"/>
  <c r="E26" i="7"/>
  <c r="G45" i="7"/>
  <c r="H19" i="7"/>
  <c r="G29" i="7"/>
  <c r="D18" i="7"/>
  <c r="I42" i="7"/>
  <c r="I20" i="7"/>
  <c r="E23" i="7"/>
  <c r="G42" i="7"/>
  <c r="I27" i="7"/>
  <c r="I31" i="7"/>
  <c r="D30" i="7"/>
  <c r="F26" i="7"/>
  <c r="G37" i="7"/>
  <c r="E22" i="7"/>
  <c r="F23" i="7"/>
  <c r="I35" i="7"/>
  <c r="D20" i="7"/>
  <c r="E32" i="7"/>
  <c r="H45" i="7"/>
  <c r="I18" i="7"/>
  <c r="F28" i="7"/>
  <c r="F42" i="7"/>
  <c r="E33" i="7"/>
  <c r="D45" i="7"/>
  <c r="D36" i="7"/>
  <c r="F21" i="7"/>
  <c r="E29" i="7"/>
  <c r="I40" i="7"/>
  <c r="F36" i="7"/>
  <c r="D35" i="7"/>
  <c r="G22" i="7"/>
  <c r="F32" i="7"/>
  <c r="I17" i="7"/>
  <c r="F34" i="7"/>
  <c r="G43" i="7"/>
  <c r="D42" i="7"/>
  <c r="E35" i="7"/>
  <c r="G36" i="7"/>
  <c r="H42" i="7"/>
  <c r="E21" i="7"/>
  <c r="I28" i="7"/>
  <c r="H23" i="7"/>
  <c r="G25" i="7"/>
  <c r="F41" i="7"/>
  <c r="E38" i="7"/>
  <c r="F37" i="7"/>
  <c r="F22" i="7"/>
  <c r="I30" i="7"/>
  <c r="E18" i="7"/>
  <c r="E40" i="7"/>
  <c r="G39" i="7"/>
  <c r="G30" i="7"/>
  <c r="I46" i="7"/>
  <c r="E20" i="7"/>
  <c r="I41" i="7"/>
  <c r="D19" i="7"/>
  <c r="I32" i="7"/>
  <c r="H33" i="7"/>
  <c r="F45" i="7"/>
  <c r="F17" i="7"/>
  <c r="I34" i="7"/>
  <c r="H31" i="7"/>
  <c r="H38" i="7"/>
  <c r="I38" i="7"/>
  <c r="D44" i="7"/>
  <c r="I29" i="7"/>
  <c r="F30" i="7"/>
  <c r="D28" i="7"/>
  <c r="F46" i="7"/>
  <c r="I36" i="7"/>
  <c r="H20" i="7"/>
  <c r="I24" i="7"/>
  <c r="H46" i="7"/>
  <c r="I22" i="7"/>
  <c r="E24" i="7"/>
  <c r="H24" i="7"/>
  <c r="E45" i="7"/>
  <c r="I44" i="7"/>
  <c r="E46" i="7"/>
  <c r="H36" i="7"/>
  <c r="D29" i="7"/>
  <c r="E19" i="7"/>
  <c r="I33" i="7"/>
  <c r="D39" i="7"/>
  <c r="I23" i="7"/>
  <c r="G46" i="7"/>
  <c r="I37" i="7"/>
  <c r="D21" i="7"/>
  <c r="G41" i="7"/>
  <c r="H39" i="7"/>
  <c r="H22" i="7"/>
  <c r="H40" i="7"/>
  <c r="H21" i="7"/>
  <c r="H43" i="7"/>
  <c r="I19" i="7"/>
  <c r="G24" i="7"/>
  <c r="F29" i="7"/>
  <c r="H41" i="7"/>
  <c r="D3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CHAFAI, Fahim</author>
  </authors>
  <commentList>
    <comment ref="BW4" authorId="0" shapeId="0" xr:uid="{DE70DEE0-6B96-40F0-B8FC-746371513F8D}">
      <text>
        <r>
          <rPr>
            <b/>
            <sz val="9"/>
            <color indexed="81"/>
            <rFont val="Tahoma"/>
            <family val="2"/>
          </rPr>
          <t>CHAFAI, Fahim:</t>
        </r>
        <r>
          <rPr>
            <sz val="9"/>
            <color indexed="81"/>
            <rFont val="Tahoma"/>
            <family val="2"/>
          </rPr>
          <t xml:space="preserve">
This column BW has formula which needs to be dragged once the data updated</t>
        </r>
      </text>
    </comment>
    <comment ref="BX4" authorId="0" shapeId="0" xr:uid="{15F70983-48F5-4775-B16D-C92C4AB058B9}">
      <text>
        <r>
          <rPr>
            <b/>
            <sz val="9"/>
            <color indexed="81"/>
            <rFont val="Tahoma"/>
            <family val="2"/>
          </rPr>
          <t>CHAFAI, Fahim:</t>
        </r>
        <r>
          <rPr>
            <sz val="9"/>
            <color indexed="81"/>
            <rFont val="Tahoma"/>
            <family val="2"/>
          </rPr>
          <t xml:space="preserve">
This column BW has formula which needs to be dragged once the data updated</t>
        </r>
      </text>
    </comment>
  </commentList>
</comments>
</file>

<file path=xl/sharedStrings.xml><?xml version="1.0" encoding="utf-8"?>
<sst xmlns="http://schemas.openxmlformats.org/spreadsheetml/2006/main" count="3835" uniqueCount="1368">
  <si>
    <t xml:space="preserve">Before using the tool please make sure your Excel is set to Automatic Calculation </t>
  </si>
  <si>
    <t>LA</t>
  </si>
  <si>
    <t>This spreadsheet contains the following worksheets:</t>
  </si>
  <si>
    <t>Schools&amp;Central School Services:</t>
  </si>
  <si>
    <t>Early Years 3 &amp; 4 yrs:</t>
  </si>
  <si>
    <t>Early Years Pupil Premium&amp;DAF:</t>
  </si>
  <si>
    <t>High Needs Pupil Numbers:</t>
  </si>
  <si>
    <t>Source data:</t>
  </si>
  <si>
    <t>This shows source data used to pull out the tables above.</t>
  </si>
  <si>
    <t>Publication date:</t>
  </si>
  <si>
    <t xml:space="preserve">Changes from previous version: </t>
  </si>
  <si>
    <r>
      <t>Primaries</t>
    </r>
    <r>
      <rPr>
        <b/>
        <vertAlign val="superscript"/>
        <sz val="11"/>
        <rFont val="Arial"/>
        <family val="2"/>
      </rPr>
      <t>1</t>
    </r>
  </si>
  <si>
    <r>
      <t>Secondaries</t>
    </r>
    <r>
      <rPr>
        <b/>
        <vertAlign val="superscript"/>
        <sz val="11"/>
        <rFont val="Arial"/>
        <family val="2"/>
      </rPr>
      <t>2</t>
    </r>
  </si>
  <si>
    <t>Total</t>
  </si>
  <si>
    <t>a.</t>
  </si>
  <si>
    <t>b.</t>
  </si>
  <si>
    <t>Notes</t>
  </si>
  <si>
    <t>1.</t>
  </si>
  <si>
    <t>2.</t>
  </si>
  <si>
    <r>
      <t>Maintained Nurseries</t>
    </r>
    <r>
      <rPr>
        <b/>
        <vertAlign val="superscript"/>
        <sz val="11"/>
        <rFont val="Arial"/>
        <family val="2"/>
      </rPr>
      <t>1,2</t>
    </r>
  </si>
  <si>
    <r>
      <t>Maintained Primaries</t>
    </r>
    <r>
      <rPr>
        <b/>
        <vertAlign val="superscript"/>
        <sz val="11"/>
        <rFont val="Arial"/>
        <family val="2"/>
      </rPr>
      <t>2</t>
    </r>
  </si>
  <si>
    <r>
      <t>Maintained Secondaries</t>
    </r>
    <r>
      <rPr>
        <b/>
        <vertAlign val="superscript"/>
        <sz val="11"/>
        <rFont val="Arial"/>
        <family val="2"/>
      </rPr>
      <t>2</t>
    </r>
  </si>
  <si>
    <r>
      <t>Academies</t>
    </r>
    <r>
      <rPr>
        <b/>
        <vertAlign val="superscript"/>
        <sz val="11"/>
        <rFont val="Arial"/>
        <family val="2"/>
      </rPr>
      <t>2,3</t>
    </r>
  </si>
  <si>
    <t>c.</t>
  </si>
  <si>
    <t>d.</t>
  </si>
  <si>
    <t>Total funded 3 and 4 year old pupils (a+b+c)</t>
  </si>
  <si>
    <t>e</t>
  </si>
  <si>
    <t>Additonal hours (PTEs)</t>
  </si>
  <si>
    <t xml:space="preserve">a. </t>
  </si>
  <si>
    <t xml:space="preserve">b. </t>
  </si>
  <si>
    <t>Total funded 3 and 4 years old  pupils from EYC (PTE)</t>
  </si>
  <si>
    <t>e.</t>
  </si>
  <si>
    <r>
      <t>Independent</t>
    </r>
    <r>
      <rPr>
        <b/>
        <vertAlign val="superscript"/>
        <sz val="11"/>
        <rFont val="Arial"/>
        <family val="2"/>
      </rPr>
      <t>6</t>
    </r>
  </si>
  <si>
    <t>Total funded 3 and 4 years old pupils (a+b)</t>
  </si>
  <si>
    <t>Maintained nursery figures also include direct grant nursery schools.</t>
  </si>
  <si>
    <t>For pupils under the age of 5, those with sole, dual main or dual subsidiary registrations are included, up to the relevant free entitlement.</t>
  </si>
  <si>
    <t>3.</t>
  </si>
  <si>
    <t>4.</t>
  </si>
  <si>
    <t xml:space="preserve"> - Each pupil only counts a maximum of 15 hours or 1.0 PTE for DSG funding purposes.</t>
  </si>
  <si>
    <t xml:space="preserve"> - The PTEs for all pupils are added together.</t>
  </si>
  <si>
    <t>5.</t>
  </si>
  <si>
    <t>6.</t>
  </si>
  <si>
    <t>This only includes pupils for whom the full cost of tuition is paid for by the authority in conjunction with social services and health authorities.</t>
  </si>
  <si>
    <r>
      <t>Independent</t>
    </r>
    <r>
      <rPr>
        <b/>
        <vertAlign val="superscript"/>
        <sz val="11"/>
        <rFont val="Arial"/>
        <family val="2"/>
      </rPr>
      <t>5</t>
    </r>
  </si>
  <si>
    <r>
      <t>Special&amp;Academies</t>
    </r>
    <r>
      <rPr>
        <b/>
        <vertAlign val="superscript"/>
        <sz val="11"/>
        <rFont val="Arial"/>
        <family val="2"/>
      </rPr>
      <t>2,3</t>
    </r>
  </si>
  <si>
    <t>Total eligible pupils from SC (a+b+c)</t>
  </si>
  <si>
    <t>Total eligible pupils from EYC (PTE)</t>
  </si>
  <si>
    <t>Total eligible pupils from AP (a+b)</t>
  </si>
  <si>
    <t>Disability Access Fund Pupils</t>
  </si>
  <si>
    <t>7.</t>
  </si>
  <si>
    <t>Estimated pupil numbers come from DWP DLA data.</t>
  </si>
  <si>
    <r>
      <t>Independent</t>
    </r>
    <r>
      <rPr>
        <b/>
        <vertAlign val="superscript"/>
        <sz val="11"/>
        <rFont val="Arial"/>
        <family val="2"/>
      </rPr>
      <t>2</t>
    </r>
  </si>
  <si>
    <t>LAEstab</t>
  </si>
  <si>
    <t>URN</t>
  </si>
  <si>
    <t>School Name</t>
  </si>
  <si>
    <t>School Type</t>
  </si>
  <si>
    <t>YG R-6 Plus YG X aged 4 to 10</t>
  </si>
  <si>
    <t>YG 7-14 Plus YG X aged 11 to 16+</t>
  </si>
  <si>
    <t>Schools Block</t>
  </si>
  <si>
    <t>Early Years Block</t>
  </si>
  <si>
    <t>Early Years Pupil Premium</t>
  </si>
  <si>
    <t>High Needs Block</t>
  </si>
  <si>
    <t>Primary Schools</t>
  </si>
  <si>
    <t>Secondary Schools</t>
  </si>
  <si>
    <t>Nursery</t>
  </si>
  <si>
    <t>Primary</t>
  </si>
  <si>
    <t>Secondary</t>
  </si>
  <si>
    <t>AllAcads</t>
  </si>
  <si>
    <t>Special&amp;Acads</t>
  </si>
  <si>
    <t>Special Schools</t>
  </si>
  <si>
    <t>Special Academies</t>
  </si>
  <si>
    <t>Academy Special Converter, Academy Special Sponsor Led, Community Special School, Foundation Special School and Frees schools special</t>
  </si>
  <si>
    <t>LA Number</t>
  </si>
  <si>
    <t>LA Name</t>
  </si>
  <si>
    <t>YG 7-11 Plus YG X aged 11 to 15</t>
  </si>
  <si>
    <t>Aged 2</t>
  </si>
  <si>
    <t>Aged 3</t>
  </si>
  <si>
    <t>Rising 4s</t>
  </si>
  <si>
    <t>Aged 4</t>
  </si>
  <si>
    <t>YG 7-14 Plus YG X aged 11 to 18</t>
  </si>
  <si>
    <t>LA number</t>
  </si>
  <si>
    <t>Select LA..</t>
  </si>
  <si>
    <t>Camden</t>
  </si>
  <si>
    <t>Barking and Dagenham</t>
  </si>
  <si>
    <t>Barnet</t>
  </si>
  <si>
    <t>Barnsley</t>
  </si>
  <si>
    <t>Greenwich</t>
  </si>
  <si>
    <t>Bath and North East Somerset</t>
  </si>
  <si>
    <t>Bedford</t>
  </si>
  <si>
    <t>Bexley</t>
  </si>
  <si>
    <t>Birmingham</t>
  </si>
  <si>
    <t>Hackney</t>
  </si>
  <si>
    <t>Blackburn with Darwen</t>
  </si>
  <si>
    <t>Blackpool</t>
  </si>
  <si>
    <t>Bolton</t>
  </si>
  <si>
    <t>Hammersmith and Fulham</t>
  </si>
  <si>
    <t>Bournemouth, Christchurch and Poole</t>
  </si>
  <si>
    <t>Bracknell Forest</t>
  </si>
  <si>
    <t>Bradford</t>
  </si>
  <si>
    <t>Brent</t>
  </si>
  <si>
    <t>Islington</t>
  </si>
  <si>
    <t>Brighton and Hove</t>
  </si>
  <si>
    <t>Bristol, City of</t>
  </si>
  <si>
    <t>Bromley</t>
  </si>
  <si>
    <t>Buckinghamshire</t>
  </si>
  <si>
    <t>Bury</t>
  </si>
  <si>
    <t>Calderdale</t>
  </si>
  <si>
    <t>Kensington and Chelsea</t>
  </si>
  <si>
    <t>Cambridgeshire</t>
  </si>
  <si>
    <t>Lambeth</t>
  </si>
  <si>
    <t>Central Bedfordshire</t>
  </si>
  <si>
    <t>Cheshire East</t>
  </si>
  <si>
    <t>Cheshire West and Chester</t>
  </si>
  <si>
    <t>Cornwall</t>
  </si>
  <si>
    <t>Lewisham</t>
  </si>
  <si>
    <t>Coventry</t>
  </si>
  <si>
    <t>Croydon</t>
  </si>
  <si>
    <t>Darlington</t>
  </si>
  <si>
    <t>Derby</t>
  </si>
  <si>
    <t>Southwark</t>
  </si>
  <si>
    <t>Derbyshire</t>
  </si>
  <si>
    <t>Devon</t>
  </si>
  <si>
    <t>Doncaster</t>
  </si>
  <si>
    <t>Dorset</t>
  </si>
  <si>
    <t>Dudley</t>
  </si>
  <si>
    <t>Durham</t>
  </si>
  <si>
    <t>Ealing</t>
  </si>
  <si>
    <t>Tower Hamlets</t>
  </si>
  <si>
    <t>East Riding of Yorkshire</t>
  </si>
  <si>
    <t>East Sussex</t>
  </si>
  <si>
    <t>Enfield</t>
  </si>
  <si>
    <t>Essex</t>
  </si>
  <si>
    <t>Gateshead</t>
  </si>
  <si>
    <t>Gloucestershire</t>
  </si>
  <si>
    <t>Wandsworth</t>
  </si>
  <si>
    <t>Halton</t>
  </si>
  <si>
    <t>Hampshire</t>
  </si>
  <si>
    <t>Haringey</t>
  </si>
  <si>
    <t>Harrow</t>
  </si>
  <si>
    <t>Westminster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</si>
  <si>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</si>
  <si>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</si>
  <si>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</si>
  <si>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</si>
  <si>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</si>
  <si>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</si>
  <si>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</si>
  <si>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Kent</t>
  </si>
  <si>
    <t>Kingston upon Hull, City of</t>
  </si>
  <si>
    <t>Kingston upon Thames</t>
  </si>
  <si>
    <t>Kirklees</t>
  </si>
  <si>
    <t>Knowsley</t>
  </si>
  <si>
    <t>Lancashire</t>
  </si>
  <si>
    <t>Leeds</t>
  </si>
  <si>
    <t>Leicester</t>
  </si>
  <si>
    <t>Leicestershire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</si>
  <si>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</si>
  <si>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</si>
  <si>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</si>
  <si>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</si>
  <si>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</si>
  <si>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</si>
  <si>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</si>
  <si>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</si>
  <si>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</si>
  <si>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</si>
  <si>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</si>
  <si>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</si>
  <si>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</si>
  <si>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</si>
  <si>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</si>
  <si>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</si>
  <si>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</si>
  <si>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</si>
  <si>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</si>
  <si>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</si>
  <si>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</si>
  <si>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</si>
  <si>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</si>
  <si>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</si>
  <si>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</si>
  <si>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</si>
  <si>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</si>
  <si>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</si>
  <si>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</si>
  <si>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</si>
  <si>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</si>
  <si>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</si>
  <si>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</si>
  <si>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</si>
  <si>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</si>
  <si>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</si>
  <si>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</si>
  <si>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</si>
  <si>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</si>
  <si>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</si>
  <si>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</si>
  <si>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</si>
  <si>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</si>
  <si>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</si>
  <si>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</si>
  <si>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</si>
  <si>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</si>
  <si>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</si>
  <si>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</si>
  <si>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</si>
  <si>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</si>
  <si>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</si>
  <si>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</si>
  <si>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</si>
  <si>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</si>
  <si>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</si>
  <si>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</si>
  <si>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Trafford</t>
  </si>
  <si>
    <t>Wakefield</t>
  </si>
  <si>
    <t>Walsall</t>
  </si>
  <si>
    <t>Waltham Forest</t>
  </si>
  <si>
    <t>Warrington</t>
  </si>
  <si>
    <t>Warwickshire</t>
  </si>
  <si>
    <t>West Berkshire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</si>
  <si>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</si>
  <si>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</si>
  <si>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</si>
  <si>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</si>
  <si>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</si>
  <si>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</si>
  <si>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</si>
  <si>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</si>
  <si>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</si>
  <si>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Academy / Maintained School</t>
  </si>
  <si>
    <t>Frank Barnes School for Deaf Children</t>
  </si>
  <si>
    <t>Community special school</t>
  </si>
  <si>
    <t>Swiss Cottage School - Development &amp; Research Centre</t>
  </si>
  <si>
    <t>King's Oak School</t>
  </si>
  <si>
    <t>Charlton Park Academy</t>
  </si>
  <si>
    <t>Academy special converter</t>
  </si>
  <si>
    <t>Waterside School</t>
  </si>
  <si>
    <t>Willow Dene School</t>
  </si>
  <si>
    <t>Stormont House School</t>
  </si>
  <si>
    <t>The Garden School</t>
  </si>
  <si>
    <t>Ickburgh School</t>
  </si>
  <si>
    <t>Queensmill School</t>
  </si>
  <si>
    <t>Woodlane High School</t>
  </si>
  <si>
    <t>Jack Tizard School</t>
  </si>
  <si>
    <t>Cambridge School</t>
  </si>
  <si>
    <t>Free schools special</t>
  </si>
  <si>
    <t>The Bridge Integrated Learning Space</t>
  </si>
  <si>
    <t>The Bridge Satellite Provision</t>
  </si>
  <si>
    <t>Richard Cloudesley School</t>
  </si>
  <si>
    <t>The Bridge School</t>
  </si>
  <si>
    <t>Samuel Rhodes MLD School</t>
  </si>
  <si>
    <t>Parkwood Hall Co-Operative Academy</t>
  </si>
  <si>
    <t>Turney Primary and Secondary Special School</t>
  </si>
  <si>
    <t>Foundation special school</t>
  </si>
  <si>
    <t>Lansdowne School</t>
  </si>
  <si>
    <t>Elm Court School</t>
  </si>
  <si>
    <t>The Livity School</t>
  </si>
  <si>
    <t>Brent Knoll School</t>
  </si>
  <si>
    <t>New Woodlands School</t>
  </si>
  <si>
    <t>Greenvale School</t>
  </si>
  <si>
    <t>Watergate School</t>
  </si>
  <si>
    <t>Drumbeat School and ASD Service</t>
  </si>
  <si>
    <t>Highshore School</t>
  </si>
  <si>
    <t>Spa School, Bermondsey</t>
  </si>
  <si>
    <t>Newlands Academy</t>
  </si>
  <si>
    <t>Haymerle School</t>
  </si>
  <si>
    <t>Beormund Primary School</t>
  </si>
  <si>
    <t>Tuke School</t>
  </si>
  <si>
    <t>Cherry Garden School</t>
  </si>
  <si>
    <t>Bowden House School</t>
  </si>
  <si>
    <t>Phoenix School</t>
  </si>
  <si>
    <t>Beatrice Tate School</t>
  </si>
  <si>
    <t>Stephen Hawking School</t>
  </si>
  <si>
    <t>Ian Mikardo School</t>
  </si>
  <si>
    <t>Nightingale Community Academy</t>
  </si>
  <si>
    <t>Academy special sponsor led</t>
  </si>
  <si>
    <t>Linden Lodge School</t>
  </si>
  <si>
    <t>Oak Lodge School</t>
  </si>
  <si>
    <t>Bradstow School</t>
  </si>
  <si>
    <t>Greenmead School</t>
  </si>
  <si>
    <t>Paddock School</t>
  </si>
  <si>
    <t>Garratt Park School</t>
  </si>
  <si>
    <t>The St Marylebone Church of England Bridge School</t>
  </si>
  <si>
    <t>College Park School</t>
  </si>
  <si>
    <t>Queen Elizabeth II Jubilee School</t>
  </si>
  <si>
    <t>Riverside Bridge School</t>
  </si>
  <si>
    <t>Trinity School</t>
  </si>
  <si>
    <t>Pathways School</t>
  </si>
  <si>
    <t>Oak Hill School</t>
  </si>
  <si>
    <t>Kisharon School</t>
  </si>
  <si>
    <t>Northway School</t>
  </si>
  <si>
    <t>Oakleigh School &amp; Acorn Assessment Centre</t>
  </si>
  <si>
    <t>Mapledown School</t>
  </si>
  <si>
    <t>Shenstone School</t>
  </si>
  <si>
    <t>Marlborough School</t>
  </si>
  <si>
    <t>Endeavour Academy Bexley</t>
  </si>
  <si>
    <t>Cleeve Meadow School</t>
  </si>
  <si>
    <t>Woodfield School</t>
  </si>
  <si>
    <t>Phoenix Arch School</t>
  </si>
  <si>
    <t>Manor School</t>
  </si>
  <si>
    <t>The Village School</t>
  </si>
  <si>
    <t>Glebe School</t>
  </si>
  <si>
    <t>Bromley Beacon Academy</t>
  </si>
  <si>
    <t>Marjorie McClure School</t>
  </si>
  <si>
    <t>Riverside School</t>
  </si>
  <si>
    <t>Bensham Manor School</t>
  </si>
  <si>
    <t>St Giles School</t>
  </si>
  <si>
    <t>St Nicholas School</t>
  </si>
  <si>
    <t>Red Gates School</t>
  </si>
  <si>
    <t>Priory School</t>
  </si>
  <si>
    <t>Belvue School</t>
  </si>
  <si>
    <t>Castlebar School</t>
  </si>
  <si>
    <t>Mandeville School</t>
  </si>
  <si>
    <t>John Chilton School</t>
  </si>
  <si>
    <t>Springhallow School</t>
  </si>
  <si>
    <t>St Ann's School</t>
  </si>
  <si>
    <t>Durants School</t>
  </si>
  <si>
    <t>Fern House School</t>
  </si>
  <si>
    <t>West Lea School</t>
  </si>
  <si>
    <t>Oaktree School</t>
  </si>
  <si>
    <t>Waverley School</t>
  </si>
  <si>
    <t>Russet House School</t>
  </si>
  <si>
    <t>Blanche Nevile School</t>
  </si>
  <si>
    <t>Vale School</t>
  </si>
  <si>
    <t>The Grove</t>
  </si>
  <si>
    <t>Shaftesbury High School</t>
  </si>
  <si>
    <t>Alexandra School</t>
  </si>
  <si>
    <t>Kingsley High School</t>
  </si>
  <si>
    <t>Woodlands School</t>
  </si>
  <si>
    <t>Corbets Tey School</t>
  </si>
  <si>
    <t>Pentland Field School</t>
  </si>
  <si>
    <t>The Willows School</t>
  </si>
  <si>
    <t>Meadow High School</t>
  </si>
  <si>
    <t>Hedgewood School</t>
  </si>
  <si>
    <t>Moorcroft School</t>
  </si>
  <si>
    <t>Grangewood School</t>
  </si>
  <si>
    <t>The Rise Free School</t>
  </si>
  <si>
    <t>Marjory Kinnon School</t>
  </si>
  <si>
    <t>Oaklands School</t>
  </si>
  <si>
    <t>Lindon Bennett School</t>
  </si>
  <si>
    <t>The Cedars Primary School</t>
  </si>
  <si>
    <t>Bedelsford School</t>
  </si>
  <si>
    <t>St Philip's School</t>
  </si>
  <si>
    <t>Dysart School</t>
  </si>
  <si>
    <t>Melrose School</t>
  </si>
  <si>
    <t>Perseid School</t>
  </si>
  <si>
    <t>Cricket Green School</t>
  </si>
  <si>
    <t>John F Kennedy Special School</t>
  </si>
  <si>
    <t>Little Heath School</t>
  </si>
  <si>
    <t>Newbridge School</t>
  </si>
  <si>
    <t>Clarendon School</t>
  </si>
  <si>
    <t>Capella House School</t>
  </si>
  <si>
    <t>Strathmore School</t>
  </si>
  <si>
    <t>Carew Academy</t>
  </si>
  <si>
    <t>Sherwood Park School</t>
  </si>
  <si>
    <t>Wandle Valley Academy</t>
  </si>
  <si>
    <t>Joseph Clarke School</t>
  </si>
  <si>
    <t>Belmont Park School</t>
  </si>
  <si>
    <t>Hallmoor School</t>
  </si>
  <si>
    <t>Hamilton School</t>
  </si>
  <si>
    <t>Victoria School</t>
  </si>
  <si>
    <t>Longwill A Primary School for Deaf Children</t>
  </si>
  <si>
    <t>Uffculme School</t>
  </si>
  <si>
    <t>Baskerville School</t>
  </si>
  <si>
    <t>Braidwood School for the Deaf</t>
  </si>
  <si>
    <t>Wilson Stuart School</t>
  </si>
  <si>
    <t>Selly Oak Trust School</t>
  </si>
  <si>
    <t>Priestley Smith School</t>
  </si>
  <si>
    <t>The Dame Ellen Pinsent School</t>
  </si>
  <si>
    <t>Queensbury School</t>
  </si>
  <si>
    <t>Brays School</t>
  </si>
  <si>
    <t>Mayfield School</t>
  </si>
  <si>
    <t>The Pines Special School</t>
  </si>
  <si>
    <t>Springfield House Community Special School</t>
  </si>
  <si>
    <t>Cherry Oak School</t>
  </si>
  <si>
    <t>Beaufort School</t>
  </si>
  <si>
    <t>Oscott Manor School</t>
  </si>
  <si>
    <t>Langley School</t>
  </si>
  <si>
    <t>Lindsworth School</t>
  </si>
  <si>
    <t>James Brindley School</t>
  </si>
  <si>
    <t>Riverbank School</t>
  </si>
  <si>
    <t>Sherbourne Fields School</t>
  </si>
  <si>
    <t>Tiverton School</t>
  </si>
  <si>
    <t>Woodfield</t>
  </si>
  <si>
    <t>Castle Wood Special School</t>
  </si>
  <si>
    <t>The Brier School</t>
  </si>
  <si>
    <t>The Old Park School</t>
  </si>
  <si>
    <t>Halesbury School</t>
  </si>
  <si>
    <t>Rosewood School</t>
  </si>
  <si>
    <t>Pens Meadow School</t>
  </si>
  <si>
    <t>Shenstone Lodge School</t>
  </si>
  <si>
    <t>The Meadows School</t>
  </si>
  <si>
    <t>The Orchard School</t>
  </si>
  <si>
    <t>The Westminster School</t>
  </si>
  <si>
    <t>Hazel Oak School</t>
  </si>
  <si>
    <t>Reynalds Cross School</t>
  </si>
  <si>
    <t>Forest Oak School</t>
  </si>
  <si>
    <t>Merstone School</t>
  </si>
  <si>
    <t>Old Hall School</t>
  </si>
  <si>
    <t>Oakwood School</t>
  </si>
  <si>
    <t>Phoenix Academy</t>
  </si>
  <si>
    <t>Elmwood School</t>
  </si>
  <si>
    <t>Wolverhampton Vocational Training Centre</t>
  </si>
  <si>
    <t>Penn Fields School</t>
  </si>
  <si>
    <t>Westcroft School</t>
  </si>
  <si>
    <t>Tettenhall Wood School</t>
  </si>
  <si>
    <t>Green Park School</t>
  </si>
  <si>
    <t>Broadmeadow Special School</t>
  </si>
  <si>
    <t>Penn Hall School</t>
  </si>
  <si>
    <t>Finch Woods Academy</t>
  </si>
  <si>
    <t>Bluebell Park School</t>
  </si>
  <si>
    <t>Alt Bridge School</t>
  </si>
  <si>
    <t>Knowsley Central School</t>
  </si>
  <si>
    <t>Abbot's Lea School</t>
  </si>
  <si>
    <t>Woolton High School</t>
  </si>
  <si>
    <t>Clifford Holroyde Specialist Sen College</t>
  </si>
  <si>
    <t>Ernest Cookson School</t>
  </si>
  <si>
    <t>Palmerston School</t>
  </si>
  <si>
    <t>Redbridge High School</t>
  </si>
  <si>
    <t>Millstead School</t>
  </si>
  <si>
    <t>Sandfield Park School</t>
  </si>
  <si>
    <t>Princes School</t>
  </si>
  <si>
    <t>Hope School</t>
  </si>
  <si>
    <t>Childwall Abbey School</t>
  </si>
  <si>
    <t>Bank View High School</t>
  </si>
  <si>
    <t>Mill Green School</t>
  </si>
  <si>
    <t>Lansbury Bridge School</t>
  </si>
  <si>
    <t>Presfield High School and Specialist College</t>
  </si>
  <si>
    <t>Merefield School</t>
  </si>
  <si>
    <t>Crosby High School</t>
  </si>
  <si>
    <t>Newfield School</t>
  </si>
  <si>
    <t>Rowan Park School</t>
  </si>
  <si>
    <t>Hayfield School</t>
  </si>
  <si>
    <t>Clare Mount Specialist Sports College</t>
  </si>
  <si>
    <t>Kilgarth School</t>
  </si>
  <si>
    <t>Foxfield School</t>
  </si>
  <si>
    <t>Elleray Park School</t>
  </si>
  <si>
    <t>Meadowside School</t>
  </si>
  <si>
    <t>Gilbrook School</t>
  </si>
  <si>
    <t>Stanley School</t>
  </si>
  <si>
    <t>Orrets Meadow School</t>
  </si>
  <si>
    <t>The Observatory School</t>
  </si>
  <si>
    <t>Ladywood School</t>
  </si>
  <si>
    <t>Thomasson Memorial School</t>
  </si>
  <si>
    <t>Rumworth School</t>
  </si>
  <si>
    <t>Firwood High School</t>
  </si>
  <si>
    <t>Lever Park School</t>
  </si>
  <si>
    <t>Green Fold School</t>
  </si>
  <si>
    <t>Cloughside College</t>
  </si>
  <si>
    <t>Millwood Primary Special School</t>
  </si>
  <si>
    <t>Elms Bank</t>
  </si>
  <si>
    <t>Pioneer House High School</t>
  </si>
  <si>
    <t>Grange School</t>
  </si>
  <si>
    <t>Camberwell Park Specialist Support School</t>
  </si>
  <si>
    <t>Lancasterian School</t>
  </si>
  <si>
    <t>Piper Hill High School</t>
  </si>
  <si>
    <t>The Birches School</t>
  </si>
  <si>
    <t>Meade Hill School</t>
  </si>
  <si>
    <t>Melland High School</t>
  </si>
  <si>
    <t>Rodney House School</t>
  </si>
  <si>
    <t>Southern Cross School</t>
  </si>
  <si>
    <t>North Ridge High School</t>
  </si>
  <si>
    <t>Ashgate Specialist Support Primary School</t>
  </si>
  <si>
    <t>Hollinwood Academy</t>
  </si>
  <si>
    <t>The Springboard Project</t>
  </si>
  <si>
    <t>Spring Brook Academy</t>
  </si>
  <si>
    <t>Kingfisher Special School</t>
  </si>
  <si>
    <t>New Bridge School</t>
  </si>
  <si>
    <t>Brownhill School</t>
  </si>
  <si>
    <t>Springside</t>
  </si>
  <si>
    <t>Newlands School</t>
  </si>
  <si>
    <t>Redwood</t>
  </si>
  <si>
    <t>Oakwood Academy</t>
  </si>
  <si>
    <t>Chatsworth High School and Community College</t>
  </si>
  <si>
    <t>Springwood Primary School</t>
  </si>
  <si>
    <t>Valley School</t>
  </si>
  <si>
    <t>Lisburne School</t>
  </si>
  <si>
    <t>Castle Hill High School</t>
  </si>
  <si>
    <t>Heaton School</t>
  </si>
  <si>
    <t>Oakgrove School</t>
  </si>
  <si>
    <t>Windlehurst School</t>
  </si>
  <si>
    <t>Hawthorns School</t>
  </si>
  <si>
    <t>Thomas Ashton School</t>
  </si>
  <si>
    <t>Cromwell High School</t>
  </si>
  <si>
    <t>Samuel Laycock School</t>
  </si>
  <si>
    <t>Oakdale School</t>
  </si>
  <si>
    <t>Pictor Academy</t>
  </si>
  <si>
    <t>Brentwood School</t>
  </si>
  <si>
    <t>The Orchards</t>
  </si>
  <si>
    <t>Longford Park School</t>
  </si>
  <si>
    <t>Delamere School</t>
  </si>
  <si>
    <t>Manor Academy Sale</t>
  </si>
  <si>
    <t>Egerton High School</t>
  </si>
  <si>
    <t>Landgate School, Bryn</t>
  </si>
  <si>
    <t>Willow Grove Primary School</t>
  </si>
  <si>
    <t>Rowan Tree Primary School</t>
  </si>
  <si>
    <t>Oakfield High School and College</t>
  </si>
  <si>
    <t>Newbridge Learning Community</t>
  </si>
  <si>
    <t>Greenacre School</t>
  </si>
  <si>
    <t>Springwell Special Academy</t>
  </si>
  <si>
    <t>Pennine View School</t>
  </si>
  <si>
    <t>Heatherwood School</t>
  </si>
  <si>
    <t>Coppice School</t>
  </si>
  <si>
    <t>Stone Hill School</t>
  </si>
  <si>
    <t>North Ridge Community School</t>
  </si>
  <si>
    <t>Newman School</t>
  </si>
  <si>
    <t>Abbey School</t>
  </si>
  <si>
    <t>Kelford School</t>
  </si>
  <si>
    <t>Milton School</t>
  </si>
  <si>
    <t>Hilltop School</t>
  </si>
  <si>
    <t>Bents Green School</t>
  </si>
  <si>
    <t>The Rowan School</t>
  </si>
  <si>
    <t>Talbot Specialist School</t>
  </si>
  <si>
    <t>Woolley Wood School</t>
  </si>
  <si>
    <t>Mossbrook School</t>
  </si>
  <si>
    <t>Heritage Park School</t>
  </si>
  <si>
    <t>Seven Hills School</t>
  </si>
  <si>
    <t>Oastlers School</t>
  </si>
  <si>
    <t>High Park School</t>
  </si>
  <si>
    <t>Beckfoot Phoenix</t>
  </si>
  <si>
    <t>Chellow Heights Special School</t>
  </si>
  <si>
    <t>Beechcliffe Special School</t>
  </si>
  <si>
    <t>Co-op Academy Southfield</t>
  </si>
  <si>
    <t>Hazelbeck Special School</t>
  </si>
  <si>
    <t>Co-op Academy Delius</t>
  </si>
  <si>
    <t>Wood Bank School</t>
  </si>
  <si>
    <t>Ravenscliffe High School</t>
  </si>
  <si>
    <t>Highbury School</t>
  </si>
  <si>
    <t>Woodley School and College</t>
  </si>
  <si>
    <t>Ravenshall School</t>
  </si>
  <si>
    <t>Southgate School</t>
  </si>
  <si>
    <t>Fairfield School</t>
  </si>
  <si>
    <t>Joseph Norton Academy</t>
  </si>
  <si>
    <t>Lighthouse School Leeds</t>
  </si>
  <si>
    <t>Springwell Leeds Academy</t>
  </si>
  <si>
    <t>John Jamieson School</t>
  </si>
  <si>
    <t>Broomfield South SILC</t>
  </si>
  <si>
    <t>West Specialist Inclusive Learning Centre</t>
  </si>
  <si>
    <t>Highfield School</t>
  </si>
  <si>
    <t>Kingsland Primary School</t>
  </si>
  <si>
    <t>High Well School</t>
  </si>
  <si>
    <t>The Cedars Academy</t>
  </si>
  <si>
    <t>Furrowfield School</t>
  </si>
  <si>
    <t>Gibside School</t>
  </si>
  <si>
    <t>Hill Top School</t>
  </si>
  <si>
    <t>Dryden School</t>
  </si>
  <si>
    <t>Eslington Primary School</t>
  </si>
  <si>
    <t>Trinity Academy Newcastle</t>
  </si>
  <si>
    <t>Hadrian School</t>
  </si>
  <si>
    <t>Sir Charles Parsons School</t>
  </si>
  <si>
    <t>Thomas Bewick School</t>
  </si>
  <si>
    <t>Woodlawn School</t>
  </si>
  <si>
    <t>Southlands School</t>
  </si>
  <si>
    <t>Benton Dene School</t>
  </si>
  <si>
    <t>Silverdale School</t>
  </si>
  <si>
    <t>Beacon Hill School</t>
  </si>
  <si>
    <t>Bamburgh School</t>
  </si>
  <si>
    <t>Epinay Business and Enterprise School</t>
  </si>
  <si>
    <t>Park View School</t>
  </si>
  <si>
    <t>Keelman's Way School</t>
  </si>
  <si>
    <t>Columbia Grange School</t>
  </si>
  <si>
    <t>Trinity Academy New Bridge</t>
  </si>
  <si>
    <t>Barbara Priestman Academy</t>
  </si>
  <si>
    <t>North View Academy</t>
  </si>
  <si>
    <t>Sunningdale School</t>
  </si>
  <si>
    <t>Portland Academy</t>
  </si>
  <si>
    <t>Aspire Academy</t>
  </si>
  <si>
    <t>Fosse Way School</t>
  </si>
  <si>
    <t>Three Ways School</t>
  </si>
  <si>
    <t>Elmfield School for Deaf Children</t>
  </si>
  <si>
    <t>Kingsweston School</t>
  </si>
  <si>
    <t>Claremont School</t>
  </si>
  <si>
    <t>New Fosseway School</t>
  </si>
  <si>
    <t>Notton House Academy</t>
  </si>
  <si>
    <t>Briarwood School</t>
  </si>
  <si>
    <t>Westhaven School</t>
  </si>
  <si>
    <t>Ravenswood School</t>
  </si>
  <si>
    <t>Baytree School</t>
  </si>
  <si>
    <t>Culverhill School</t>
  </si>
  <si>
    <t>SGS Pegasus School</t>
  </si>
  <si>
    <t>Warmley Park School</t>
  </si>
  <si>
    <t>New Siblands School</t>
  </si>
  <si>
    <t>New Horizons Learning Centre</t>
  </si>
  <si>
    <t>Catcote Academy</t>
  </si>
  <si>
    <t>Springwell School</t>
  </si>
  <si>
    <t>Priory Woods School</t>
  </si>
  <si>
    <t>Hollis Academy</t>
  </si>
  <si>
    <t>Discovery Special Academy</t>
  </si>
  <si>
    <t>Beverley School</t>
  </si>
  <si>
    <t>Holmwood School</t>
  </si>
  <si>
    <t>Mo Mowlam Academy</t>
  </si>
  <si>
    <t>Kirkleatham Hall School</t>
  </si>
  <si>
    <t>Kilton Thorpe Specialist Academy</t>
  </si>
  <si>
    <t>Green Gates Academy</t>
  </si>
  <si>
    <t>Westlands Academy</t>
  </si>
  <si>
    <t>Ash Trees Academy</t>
  </si>
  <si>
    <t>Abbey Hill Academy</t>
  </si>
  <si>
    <t>Frederick Holmes School</t>
  </si>
  <si>
    <t>Oakfield</t>
  </si>
  <si>
    <t>Tweendykes School</t>
  </si>
  <si>
    <t>Ganton School</t>
  </si>
  <si>
    <t>Bridgeview Special School</t>
  </si>
  <si>
    <t>Kings Mill School</t>
  </si>
  <si>
    <t>St Anne's School and Sixth Form College</t>
  </si>
  <si>
    <t>Riverside Special School</t>
  </si>
  <si>
    <t>Humberston Park School</t>
  </si>
  <si>
    <t>Cambridge Park Academy</t>
  </si>
  <si>
    <t>St Luke's Primary School</t>
  </si>
  <si>
    <t>Brompton Hall School</t>
  </si>
  <si>
    <t>Welburn Hall School</t>
  </si>
  <si>
    <t>The Woodlands Academy</t>
  </si>
  <si>
    <t>The Dales School</t>
  </si>
  <si>
    <t>Springhead School</t>
  </si>
  <si>
    <t>The Forest School</t>
  </si>
  <si>
    <t>Springwater School</t>
  </si>
  <si>
    <t>Brooklands School</t>
  </si>
  <si>
    <t>Mowbray School</t>
  </si>
  <si>
    <t>Forest Moor School</t>
  </si>
  <si>
    <t>Applefields School</t>
  </si>
  <si>
    <t>Hob Moor Oaks Academy</t>
  </si>
  <si>
    <t>Richmond Hill School</t>
  </si>
  <si>
    <t>Woodlands Secondary School</t>
  </si>
  <si>
    <t>Lady Zia Wernher School</t>
  </si>
  <si>
    <t>St John's School</t>
  </si>
  <si>
    <t>Grange Academy</t>
  </si>
  <si>
    <t>Ridgeway School</t>
  </si>
  <si>
    <t>Weatherfield Academy</t>
  </si>
  <si>
    <t>The Chiltern School</t>
  </si>
  <si>
    <t>Oak Bank School</t>
  </si>
  <si>
    <t>Alfriston School</t>
  </si>
  <si>
    <t>Pebble Brook School</t>
  </si>
  <si>
    <t>Chiltern Way Academy</t>
  </si>
  <si>
    <t>Chiltern Wood School</t>
  </si>
  <si>
    <t>Stony Dean School</t>
  </si>
  <si>
    <t>Stocklake Park Community School</t>
  </si>
  <si>
    <t>Heritage House School</t>
  </si>
  <si>
    <t>Furze Down School</t>
  </si>
  <si>
    <t>Booker Park Community School</t>
  </si>
  <si>
    <t>Westfield School</t>
  </si>
  <si>
    <t>White Spire School</t>
  </si>
  <si>
    <t>Romans Field School</t>
  </si>
  <si>
    <t>Slated Row School</t>
  </si>
  <si>
    <t>The Redway School</t>
  </si>
  <si>
    <t>Stephenson Academy</t>
  </si>
  <si>
    <t>Holly House Special School</t>
  </si>
  <si>
    <t>Holbrook School for Autism</t>
  </si>
  <si>
    <t>Brackenfield Special School</t>
  </si>
  <si>
    <t>Ashgate Croft School</t>
  </si>
  <si>
    <t>Swanwick School and Sports College</t>
  </si>
  <si>
    <t>Stubbin Wood School</t>
  </si>
  <si>
    <t>Bennerley Fields School</t>
  </si>
  <si>
    <t>Peak School</t>
  </si>
  <si>
    <t>Alfreton Park Community Special School</t>
  </si>
  <si>
    <t>Stanton Vale School</t>
  </si>
  <si>
    <t>St Martins School</t>
  </si>
  <si>
    <t>St Clare's School</t>
  </si>
  <si>
    <t>Ivy House School</t>
  </si>
  <si>
    <t>Kingsmead School</t>
  </si>
  <si>
    <t>Beaucroft Foundation School</t>
  </si>
  <si>
    <t>Westfield Arts College</t>
  </si>
  <si>
    <t>The Harbour School</t>
  </si>
  <si>
    <t>Mountjoy School</t>
  </si>
  <si>
    <t>Wyvern Academy</t>
  </si>
  <si>
    <t>Yewstock School</t>
  </si>
  <si>
    <t>Montacute School</t>
  </si>
  <si>
    <t>Winchelsea School</t>
  </si>
  <si>
    <t>Linwood School</t>
  </si>
  <si>
    <t>Tregonwell Academy</t>
  </si>
  <si>
    <t>Elemore Hall School</t>
  </si>
  <si>
    <t>Croft Community School</t>
  </si>
  <si>
    <t>Walworth School</t>
  </si>
  <si>
    <t>Villa Real School</t>
  </si>
  <si>
    <t>Hope Wood Academy</t>
  </si>
  <si>
    <t>Durham Trinity School &amp; Sports College</t>
  </si>
  <si>
    <t>The Oaks Secondary School</t>
  </si>
  <si>
    <t>Evergreen Primary School</t>
  </si>
  <si>
    <t>Marchbank Free School</t>
  </si>
  <si>
    <t>Beaumont Hill Academy</t>
  </si>
  <si>
    <t>St Mary's School</t>
  </si>
  <si>
    <t>Glyne Gap School</t>
  </si>
  <si>
    <t>Grove Park School</t>
  </si>
  <si>
    <t>Torfield School</t>
  </si>
  <si>
    <t>Saxon Mount School</t>
  </si>
  <si>
    <t>The South Downs School</t>
  </si>
  <si>
    <t>The Lindfield School</t>
  </si>
  <si>
    <t>Hazel Court School</t>
  </si>
  <si>
    <t>Cuckmere House School</t>
  </si>
  <si>
    <t>Downs View Special School</t>
  </si>
  <si>
    <t>Hill Park School</t>
  </si>
  <si>
    <t>Osborne School</t>
  </si>
  <si>
    <t>Henry Tyndale School</t>
  </si>
  <si>
    <t>Prospect School</t>
  </si>
  <si>
    <t>Riverside Community Special School</t>
  </si>
  <si>
    <t>Lakeside School</t>
  </si>
  <si>
    <t>Norman Gate School</t>
  </si>
  <si>
    <t>Maple Ridge School</t>
  </si>
  <si>
    <t>Heathfield Special School</t>
  </si>
  <si>
    <t>Icknield School</t>
  </si>
  <si>
    <t>Rachel Madocks School</t>
  </si>
  <si>
    <t>Limington House School</t>
  </si>
  <si>
    <t>Baycroft School</t>
  </si>
  <si>
    <t>St Francis Special School</t>
  </si>
  <si>
    <t>Forest Park School</t>
  </si>
  <si>
    <t>The Waterloo School</t>
  </si>
  <si>
    <t>Saxon Wood School</t>
  </si>
  <si>
    <t>Wolverdene Special School</t>
  </si>
  <si>
    <t>Glenwood School</t>
  </si>
  <si>
    <t>The Mark Way School</t>
  </si>
  <si>
    <t>Shepherds Down Special School</t>
  </si>
  <si>
    <t>Hollywater School</t>
  </si>
  <si>
    <t>Redwood Park Academy</t>
  </si>
  <si>
    <t>Great Oaks School</t>
  </si>
  <si>
    <t>The Cedar School</t>
  </si>
  <si>
    <t>The Polygon School</t>
  </si>
  <si>
    <t>Vermont School</t>
  </si>
  <si>
    <t>Rosewood Free School</t>
  </si>
  <si>
    <t>Maplewell Hall School</t>
  </si>
  <si>
    <t>Wigston Birkett House Community Special School</t>
  </si>
  <si>
    <t>Ashmount School</t>
  </si>
  <si>
    <t>Forest Way School</t>
  </si>
  <si>
    <t>Birch Wood (Melton Area Special School)</t>
  </si>
  <si>
    <t>Dorothy Goodman School Hinckley</t>
  </si>
  <si>
    <t>Ash Field Academy</t>
  </si>
  <si>
    <t>Nether Hall School</t>
  </si>
  <si>
    <t>Millgate School</t>
  </si>
  <si>
    <t>Ellesmere College</t>
  </si>
  <si>
    <t>Keyham Lodge School</t>
  </si>
  <si>
    <t>West Gate School</t>
  </si>
  <si>
    <t>Chasetown Community School</t>
  </si>
  <si>
    <t>Walton Hall Academy</t>
  </si>
  <si>
    <t>Horton Lodge Community Special School</t>
  </si>
  <si>
    <t>Cicely Haughton School</t>
  </si>
  <si>
    <t>The Fountains High School</t>
  </si>
  <si>
    <t>The Fountains Primary School</t>
  </si>
  <si>
    <t>Hednesford Valley High School</t>
  </si>
  <si>
    <t>Loxley Hall School</t>
  </si>
  <si>
    <t>Blackfriars Academy</t>
  </si>
  <si>
    <t>Coppice Academy</t>
  </si>
  <si>
    <t>Two Rivers High School</t>
  </si>
  <si>
    <t>Sherbrook Primary School</t>
  </si>
  <si>
    <t>Springfield School</t>
  </si>
  <si>
    <t>Cherry Trees School</t>
  </si>
  <si>
    <t>Rocklands School</t>
  </si>
  <si>
    <t>Marshlands School</t>
  </si>
  <si>
    <t>Merryfields School</t>
  </si>
  <si>
    <t>Saxon Hill Academy</t>
  </si>
  <si>
    <t>Queen's Croft High School</t>
  </si>
  <si>
    <t>Two Rivers Primary School</t>
  </si>
  <si>
    <t>Wightwick Hall School</t>
  </si>
  <si>
    <t>Watermill School</t>
  </si>
  <si>
    <t>Kemball School</t>
  </si>
  <si>
    <t>The Springfields Academy</t>
  </si>
  <si>
    <t>Downland School</t>
  </si>
  <si>
    <t>Exeter House Special School</t>
  </si>
  <si>
    <t>Nyland School</t>
  </si>
  <si>
    <t>St Luke's Academy</t>
  </si>
  <si>
    <t>Churchward School</t>
  </si>
  <si>
    <t>The Chalet School</t>
  </si>
  <si>
    <t>Crowdys Hill School</t>
  </si>
  <si>
    <t>Uplands School</t>
  </si>
  <si>
    <t>Brimble Hill Special School</t>
  </si>
  <si>
    <t>Kennel Lane School</t>
  </si>
  <si>
    <t>Forest Bridge School</t>
  </si>
  <si>
    <t>Manor Green School</t>
  </si>
  <si>
    <t>The Castle School</t>
  </si>
  <si>
    <t>Brookfields Special School</t>
  </si>
  <si>
    <t>Thames Valley School</t>
  </si>
  <si>
    <t>The Avenue Special School</t>
  </si>
  <si>
    <t>The Holy Brook School</t>
  </si>
  <si>
    <t>Arbour Vale School</t>
  </si>
  <si>
    <t>Littledown School</t>
  </si>
  <si>
    <t>Addington School</t>
  </si>
  <si>
    <t>Highfield Littleport Academy</t>
  </si>
  <si>
    <t>Highfield Ely Academy</t>
  </si>
  <si>
    <t>Spring Common Academy</t>
  </si>
  <si>
    <t>Meadowgate Academy</t>
  </si>
  <si>
    <t>Samuel Pepys School</t>
  </si>
  <si>
    <t>Granta School</t>
  </si>
  <si>
    <t>Castle School, Cambridge</t>
  </si>
  <si>
    <t>The Centre School</t>
  </si>
  <si>
    <t>Medeshamstede Academy</t>
  </si>
  <si>
    <t>Marshfields School</t>
  </si>
  <si>
    <t>Heltwate School</t>
  </si>
  <si>
    <t>The Cavendish High Academy</t>
  </si>
  <si>
    <t>Chesnut Lodge Special School</t>
  </si>
  <si>
    <t>Ashley High School</t>
  </si>
  <si>
    <t>Brookfields School</t>
  </si>
  <si>
    <t>Green Lane Community Special School</t>
  </si>
  <si>
    <t>Fox Wood Special School</t>
  </si>
  <si>
    <t>Woolston Brook School</t>
  </si>
  <si>
    <t>Ellen Tinkham School</t>
  </si>
  <si>
    <t>Southbrook School</t>
  </si>
  <si>
    <t>Mill Water School</t>
  </si>
  <si>
    <t>Barley Lane School</t>
  </si>
  <si>
    <t>ACE Tiverton Special School</t>
  </si>
  <si>
    <t>The Lampard Community School</t>
  </si>
  <si>
    <t>Pathfield School</t>
  </si>
  <si>
    <t>Bidwell Brook School</t>
  </si>
  <si>
    <t>Orchard Manor School</t>
  </si>
  <si>
    <t>Marland School</t>
  </si>
  <si>
    <t>Cann Bridge School</t>
  </si>
  <si>
    <t>Courtlands School</t>
  </si>
  <si>
    <t>Brook Green Centre for Learning</t>
  </si>
  <si>
    <t>Mount Tamar School</t>
  </si>
  <si>
    <t>Longcause Community Special School</t>
  </si>
  <si>
    <t>Mill Ford School</t>
  </si>
  <si>
    <t>Combe Pafford School</t>
  </si>
  <si>
    <t>Langham Oaks</t>
  </si>
  <si>
    <t>The Pioneer School</t>
  </si>
  <si>
    <t>Grove House School</t>
  </si>
  <si>
    <t>Ramsden Hall Academy</t>
  </si>
  <si>
    <t>Southview School</t>
  </si>
  <si>
    <t>Wells Park School</t>
  </si>
  <si>
    <t>Kingswode Hoe School</t>
  </si>
  <si>
    <t>Cedar Hall School</t>
  </si>
  <si>
    <t>Oak View School</t>
  </si>
  <si>
    <t>Castledon School</t>
  </si>
  <si>
    <t>The Edith Borthwick School</t>
  </si>
  <si>
    <t>Shorefields School</t>
  </si>
  <si>
    <t>Thriftwood School</t>
  </si>
  <si>
    <t>Market Field School</t>
  </si>
  <si>
    <t>Lexden Springs School</t>
  </si>
  <si>
    <t>Harlow Fields School and College</t>
  </si>
  <si>
    <t>Columbus School and College</t>
  </si>
  <si>
    <t>The St Christopher School</t>
  </si>
  <si>
    <t>Sutton House Academy</t>
  </si>
  <si>
    <t>Kingsdown School</t>
  </si>
  <si>
    <t>Lancaster School</t>
  </si>
  <si>
    <t>Treetops School</t>
  </si>
  <si>
    <t>Beacon Hill Academy</t>
  </si>
  <si>
    <t>Barrs Court School</t>
  </si>
  <si>
    <t>Blackmarston School</t>
  </si>
  <si>
    <t>The Brookfield School</t>
  </si>
  <si>
    <t>Kingfisher School</t>
  </si>
  <si>
    <t>Rigby Hall Day Special School</t>
  </si>
  <si>
    <t>Riversides School</t>
  </si>
  <si>
    <t>Pitcheroak School</t>
  </si>
  <si>
    <t>Vale of Evesham School</t>
  </si>
  <si>
    <t>Chadsgrove School</t>
  </si>
  <si>
    <t>Regency High School</t>
  </si>
  <si>
    <t>Fort Royal</t>
  </si>
  <si>
    <t>Wyre Forest School</t>
  </si>
  <si>
    <t>Broomhill Bank School</t>
  </si>
  <si>
    <t>Valence School</t>
  </si>
  <si>
    <t>Bower Grove School</t>
  </si>
  <si>
    <t>St Anthony's School</t>
  </si>
  <si>
    <t>Ifield School</t>
  </si>
  <si>
    <t>Foreland Fields School</t>
  </si>
  <si>
    <t>Goldwyn School</t>
  </si>
  <si>
    <t>The Beacon Folkestone</t>
  </si>
  <si>
    <t>Rowhill School</t>
  </si>
  <si>
    <t>Elms School</t>
  </si>
  <si>
    <t>Nexus Foundation Special School</t>
  </si>
  <si>
    <t>Grange Park School</t>
  </si>
  <si>
    <t>Five Acre Wood School</t>
  </si>
  <si>
    <t>Stone Bay School</t>
  </si>
  <si>
    <t>St Nicholas' School</t>
  </si>
  <si>
    <t>Portal House School</t>
  </si>
  <si>
    <t>The Wyvern School (Buxford)</t>
  </si>
  <si>
    <t>Oakley School</t>
  </si>
  <si>
    <t>Meadowfield School</t>
  </si>
  <si>
    <t>Laleham Gap School</t>
  </si>
  <si>
    <t>INSPIRE Free Special School</t>
  </si>
  <si>
    <t>Rivermead School</t>
  </si>
  <si>
    <t>Danecourt School</t>
  </si>
  <si>
    <t>Bradfields Academy</t>
  </si>
  <si>
    <t>Abbey Court Foundation Special School</t>
  </si>
  <si>
    <t>Bleasdale School</t>
  </si>
  <si>
    <t>Moorbrook School</t>
  </si>
  <si>
    <t>Morecambe Road School</t>
  </si>
  <si>
    <t>Chorley Astley Park School</t>
  </si>
  <si>
    <t>Great Arley School</t>
  </si>
  <si>
    <t>Rawtenstall Cribden House Community Special School</t>
  </si>
  <si>
    <t>Broadfield Specialist School</t>
  </si>
  <si>
    <t>Kirkham Pear Tree School</t>
  </si>
  <si>
    <t>Tor View School</t>
  </si>
  <si>
    <t>The Loyne Specialist School</t>
  </si>
  <si>
    <t>The Coppice School</t>
  </si>
  <si>
    <t>Oswaldtwistle White Ash School</t>
  </si>
  <si>
    <t>Brookfield School</t>
  </si>
  <si>
    <t>Thornton-Cleveleys Red Marsh School</t>
  </si>
  <si>
    <t>Hope High School</t>
  </si>
  <si>
    <t>Hillside Specialist School and College</t>
  </si>
  <si>
    <t>Royal Cross Primary School</t>
  </si>
  <si>
    <t>The Rose School</t>
  </si>
  <si>
    <t>Pendle View Primary School</t>
  </si>
  <si>
    <t>Ridgewood Community High School</t>
  </si>
  <si>
    <t>Holly Grove School</t>
  </si>
  <si>
    <t>Pendle Community High School &amp; College</t>
  </si>
  <si>
    <t>West Lancashire Community High School</t>
  </si>
  <si>
    <t>Kingsbury Primary Special School</t>
  </si>
  <si>
    <t>Sir Tom Finney Community High School</t>
  </si>
  <si>
    <t>Acorns Primary School</t>
  </si>
  <si>
    <t>Elm Tree Community Primary School</t>
  </si>
  <si>
    <t>Eden School</t>
  </si>
  <si>
    <t>Crosshill Special School</t>
  </si>
  <si>
    <t>Park Community Academy</t>
  </si>
  <si>
    <t>Highfurlong School</t>
  </si>
  <si>
    <t>Foxwood Academy</t>
  </si>
  <si>
    <t>The Beech Academy</t>
  </si>
  <si>
    <t>Redgate Primary Academy</t>
  </si>
  <si>
    <t>Yeoman Park Academy</t>
  </si>
  <si>
    <t>Carlton Digby School</t>
  </si>
  <si>
    <t>Ash Lea School</t>
  </si>
  <si>
    <t>Bracken Hill School</t>
  </si>
  <si>
    <t>Newark Orchard School</t>
  </si>
  <si>
    <t>Nethergate Academy</t>
  </si>
  <si>
    <t>Woodlands Academy</t>
  </si>
  <si>
    <t>Rosehill School</t>
  </si>
  <si>
    <t>Westbury Academy</t>
  </si>
  <si>
    <t>Oak Field School</t>
  </si>
  <si>
    <t>Severndale Specialist Academy</t>
  </si>
  <si>
    <t>Queensway</t>
  </si>
  <si>
    <t>Haughton School</t>
  </si>
  <si>
    <t>Southall School</t>
  </si>
  <si>
    <t>The Bridge at HLC</t>
  </si>
  <si>
    <t>Adelaide Heath Academy</t>
  </si>
  <si>
    <t>Park Lane School</t>
  </si>
  <si>
    <t>Adelaide School</t>
  </si>
  <si>
    <t>Dee Banks School</t>
  </si>
  <si>
    <t>Cloughwood Academy</t>
  </si>
  <si>
    <t>Greenbank School</t>
  </si>
  <si>
    <t>Hebden Green Community School</t>
  </si>
  <si>
    <t>The Russett School</t>
  </si>
  <si>
    <t>Hinderton School</t>
  </si>
  <si>
    <t>Dorin Park School &amp; Specialist SEN College</t>
  </si>
  <si>
    <t>Rosebank School</t>
  </si>
  <si>
    <t>Pencalenick School</t>
  </si>
  <si>
    <t>Doubletrees School</t>
  </si>
  <si>
    <t>Curnow School</t>
  </si>
  <si>
    <t>Nancealverne School</t>
  </si>
  <si>
    <t>George Hastwell School Special Academy</t>
  </si>
  <si>
    <t>Cumbria Academy for Autism</t>
  </si>
  <si>
    <t>Sandgate School</t>
  </si>
  <si>
    <t>Sandside Lodge School</t>
  </si>
  <si>
    <t>James Rennie School</t>
  </si>
  <si>
    <t>Peak Academy</t>
  </si>
  <si>
    <t>The Ridge Academy</t>
  </si>
  <si>
    <t>Paternoster School</t>
  </si>
  <si>
    <t>Bettridge School</t>
  </si>
  <si>
    <t>The Shrubberies School</t>
  </si>
  <si>
    <t>Alderman Knight School</t>
  </si>
  <si>
    <t>Battledown Centre for Children and Families</t>
  </si>
  <si>
    <t>Belmont School</t>
  </si>
  <si>
    <t>The Milestone School</t>
  </si>
  <si>
    <t>Heart of the Forest Community Special School</t>
  </si>
  <si>
    <t>Pinewood School</t>
  </si>
  <si>
    <t>Knightsfield School</t>
  </si>
  <si>
    <t>Garston Manor School</t>
  </si>
  <si>
    <t>The Valley School</t>
  </si>
  <si>
    <t>Colnbrook School</t>
  </si>
  <si>
    <t>St Luke's School</t>
  </si>
  <si>
    <t>The Collett School</t>
  </si>
  <si>
    <t>Hailey Hall School</t>
  </si>
  <si>
    <t>Batchwood School</t>
  </si>
  <si>
    <t>Middleton School</t>
  </si>
  <si>
    <t>Lonsdale School</t>
  </si>
  <si>
    <t>Breakspeare School</t>
  </si>
  <si>
    <t>Watling View School</t>
  </si>
  <si>
    <t>Amwell View School</t>
  </si>
  <si>
    <t>Heathlands School</t>
  </si>
  <si>
    <t>Falconer School</t>
  </si>
  <si>
    <t>Larwood School</t>
  </si>
  <si>
    <t>Woolgrove School, Special Needs Academy</t>
  </si>
  <si>
    <t>Greenside School</t>
  </si>
  <si>
    <t>Meadow Wood School</t>
  </si>
  <si>
    <t>Southfield School</t>
  </si>
  <si>
    <t>Brandles School</t>
  </si>
  <si>
    <t>Haywood Grove School</t>
  </si>
  <si>
    <t>St George's School</t>
  </si>
  <si>
    <t>Medina House School</t>
  </si>
  <si>
    <t>Gosberton House Academy</t>
  </si>
  <si>
    <t>The Pilgrim School</t>
  </si>
  <si>
    <t>The Lincoln St Christopher's School</t>
  </si>
  <si>
    <t>The St Francis Special School, Lincoln</t>
  </si>
  <si>
    <t>The Eresby School, Spilsby</t>
  </si>
  <si>
    <t>Willoughby Academy</t>
  </si>
  <si>
    <t>Greenfields Academy</t>
  </si>
  <si>
    <t>Fortuna School</t>
  </si>
  <si>
    <t>Athena School</t>
  </si>
  <si>
    <t>Warren Wood - A Specialist Academy</t>
  </si>
  <si>
    <t>Aegir - A Specialist Academy</t>
  </si>
  <si>
    <t>Sidestrand Hall School</t>
  </si>
  <si>
    <t>The Wherry School</t>
  </si>
  <si>
    <t>Fred Nicholson School</t>
  </si>
  <si>
    <t>Hall School</t>
  </si>
  <si>
    <t>Sheringham Woodfields School</t>
  </si>
  <si>
    <t>Chapel Green School</t>
  </si>
  <si>
    <t>The Clare School</t>
  </si>
  <si>
    <t>The Parkside School, Norwich</t>
  </si>
  <si>
    <t>Eaton Hall Specialist Academy</t>
  </si>
  <si>
    <t>Harford Manor School, Norwich</t>
  </si>
  <si>
    <t>John Grant School, Caister-on-Sea</t>
  </si>
  <si>
    <t>Churchill Park Complex Needs School</t>
  </si>
  <si>
    <t>Daventry Hill School</t>
  </si>
  <si>
    <t>Purple Oaks Academy</t>
  </si>
  <si>
    <t>Red Kite Academy</t>
  </si>
  <si>
    <t>Wren Spinney Community School</t>
  </si>
  <si>
    <t>Fairfields School</t>
  </si>
  <si>
    <t>The Gateway School</t>
  </si>
  <si>
    <t>Greenfields Specialist School for Communication</t>
  </si>
  <si>
    <t>Billing Brook Special School</t>
  </si>
  <si>
    <t>Kings Meadow School</t>
  </si>
  <si>
    <t>Friars Academy</t>
  </si>
  <si>
    <t>Maplefields Academy</t>
  </si>
  <si>
    <t>NCEA Castle School</t>
  </si>
  <si>
    <t>Cleaswell Hill School</t>
  </si>
  <si>
    <t>Cramlington Hillcrest School</t>
  </si>
  <si>
    <t>The Grove Special School</t>
  </si>
  <si>
    <t>Hexham Priory School</t>
  </si>
  <si>
    <t>Collingwood School &amp; Media Arts College</t>
  </si>
  <si>
    <t>Woodeaton Manor School</t>
  </si>
  <si>
    <t>Endeavour Academy, Oxford</t>
  </si>
  <si>
    <t>Frank Wise School</t>
  </si>
  <si>
    <t>John Watson School</t>
  </si>
  <si>
    <t>The Iffley Academy</t>
  </si>
  <si>
    <t>Mabel Prichard School</t>
  </si>
  <si>
    <t>Fitzwaryn School</t>
  </si>
  <si>
    <t>Bardwell School</t>
  </si>
  <si>
    <t>Bishopswood School</t>
  </si>
  <si>
    <t>The Mendip School</t>
  </si>
  <si>
    <t>Fairmead School</t>
  </si>
  <si>
    <t>Selworthy Special School</t>
  </si>
  <si>
    <t>Fiveways Special School</t>
  </si>
  <si>
    <t>Avalon School</t>
  </si>
  <si>
    <t>Critchill Special School</t>
  </si>
  <si>
    <t>Riverwalk School</t>
  </si>
  <si>
    <t>Hillside Special School</t>
  </si>
  <si>
    <t>The Ashley School</t>
  </si>
  <si>
    <t>Thomas Wolsey Ormiston Academy</t>
  </si>
  <si>
    <t>Churchill Special Free School</t>
  </si>
  <si>
    <t>Stone Lodge Academy</t>
  </si>
  <si>
    <t>Warren School</t>
  </si>
  <si>
    <t>Gosden House School</t>
  </si>
  <si>
    <t>St Dominic's School</t>
  </si>
  <si>
    <t>Sunnydown School</t>
  </si>
  <si>
    <t>Limpsfield Grange School</t>
  </si>
  <si>
    <t>The Park School</t>
  </si>
  <si>
    <t>Wishmore Cross Academy</t>
  </si>
  <si>
    <t>West Hill School</t>
  </si>
  <si>
    <t>Carwarden House Community School</t>
  </si>
  <si>
    <t>Pond Meadow School</t>
  </si>
  <si>
    <t>Walton Leigh School</t>
  </si>
  <si>
    <t>Clifton Hill School</t>
  </si>
  <si>
    <t>The Ridgeway School</t>
  </si>
  <si>
    <t>Manor Mead School</t>
  </si>
  <si>
    <t>Portesbery School</t>
  </si>
  <si>
    <t>Linden Bridge School</t>
  </si>
  <si>
    <t>The Abbey School</t>
  </si>
  <si>
    <t>Freemantles School</t>
  </si>
  <si>
    <t>Philip Southcote School</t>
  </si>
  <si>
    <t>Grafham Grange School</t>
  </si>
  <si>
    <t>Exhall Grange Specialist School</t>
  </si>
  <si>
    <t>Oak Wood Primary School</t>
  </si>
  <si>
    <t>Discovery Academy</t>
  </si>
  <si>
    <t>Quest Academy</t>
  </si>
  <si>
    <t>Brooke School</t>
  </si>
  <si>
    <t>Welcombe Hills School</t>
  </si>
  <si>
    <t>Oak Wood Secondary School</t>
  </si>
  <si>
    <t>Woodlands</t>
  </si>
  <si>
    <t>Littlegreen Academy</t>
  </si>
  <si>
    <t>Manor Green College</t>
  </si>
  <si>
    <t>Palatine Primary School</t>
  </si>
  <si>
    <t>Queen Elizabeth II Silver Jubilee School, Horsham</t>
  </si>
  <si>
    <t>Oak Grove College</t>
  </si>
  <si>
    <t>Manor Green Primary School</t>
  </si>
  <si>
    <t>Fordwater School, Chichester</t>
  </si>
  <si>
    <t>Woodlands Meed</t>
  </si>
  <si>
    <t>Brantridge School</t>
  </si>
  <si>
    <t>Herons Dale School</t>
  </si>
  <si>
    <t>Cornfield School, Littlehampton</t>
  </si>
  <si>
    <t>North Northamptonshire</t>
  </si>
  <si>
    <t>West Northamptonshire</t>
  </si>
  <si>
    <t>Spa School Camberwell</t>
  </si>
  <si>
    <t>Woodside Academy</t>
  </si>
  <si>
    <t>Addington Valley Academy</t>
  </si>
  <si>
    <t>Lime Academy Ravensbourne</t>
  </si>
  <si>
    <t>Lime Academy Forest Approach</t>
  </si>
  <si>
    <t>Eko Pathways</t>
  </si>
  <si>
    <t>New Rush Hall School</t>
  </si>
  <si>
    <t>Lime Academy Hornbeam</t>
  </si>
  <si>
    <t>Kingsbury Academy</t>
  </si>
  <si>
    <t>Woodsetton School</t>
  </si>
  <si>
    <t>Castlewood School</t>
  </si>
  <si>
    <t>Castle School</t>
  </si>
  <si>
    <t>Pine Green Academy</t>
  </si>
  <si>
    <t>Prospect House Specialist Support Primary School</t>
  </si>
  <si>
    <t>New Park Academy</t>
  </si>
  <si>
    <t>Harry Watts Academy</t>
  </si>
  <si>
    <t>Soundwell Academy</t>
  </si>
  <si>
    <t>St Andrew's Academy</t>
  </si>
  <si>
    <t>The Ropemakers' Academy</t>
  </si>
  <si>
    <t>New Horizons School (Part of the Sabden Multi Academy Trust)</t>
  </si>
  <si>
    <t>Cliffdale Primary Academy</t>
  </si>
  <si>
    <t>Mary Rose Academy</t>
  </si>
  <si>
    <t>The Fusion Academy</t>
  </si>
  <si>
    <t>The Martin Bacon Academy</t>
  </si>
  <si>
    <t>Lime Academy Orton</t>
  </si>
  <si>
    <t>Glendinning Academy</t>
  </si>
  <si>
    <t>Aspire School</t>
  </si>
  <si>
    <t>Snowfields Academy</t>
  </si>
  <si>
    <t>The Axis Academy</t>
  </si>
  <si>
    <t>Kingsley Special Academy</t>
  </si>
  <si>
    <t>Northern House Academy</t>
  </si>
  <si>
    <t>Orion Academy</t>
  </si>
  <si>
    <t>Sir Bobby Robson School</t>
  </si>
  <si>
    <t>Unified Academy</t>
  </si>
  <si>
    <t>Bramley Oak Academy</t>
  </si>
  <si>
    <t>Brooklands School - Split Site</t>
  </si>
  <si>
    <t>Venture Academy</t>
  </si>
  <si>
    <t>Evergreen School</t>
  </si>
  <si>
    <t>County Durham</t>
  </si>
  <si>
    <t>Herefordshire, County of</t>
  </si>
  <si>
    <t>Kensington Queensmill School</t>
  </si>
  <si>
    <t>Cornerstone School</t>
  </si>
  <si>
    <t>Chaffinch Brook School</t>
  </si>
  <si>
    <t>Beckmead College</t>
  </si>
  <si>
    <t>Beckmead Park Academy</t>
  </si>
  <si>
    <t>The Brook Special Primary School</t>
  </si>
  <si>
    <t>Hatchside School</t>
  </si>
  <si>
    <t>Leycroft Academy</t>
  </si>
  <si>
    <t>Lea Hall Academy</t>
  </si>
  <si>
    <t>Calthorpe Academy</t>
  </si>
  <si>
    <t>Sutton School</t>
  </si>
  <si>
    <t>High Point Academy</t>
  </si>
  <si>
    <t>Archdale School</t>
  </si>
  <si>
    <t>Becton School</t>
  </si>
  <si>
    <t>Penny Field School</t>
  </si>
  <si>
    <t>Green Meadows Academy</t>
  </si>
  <si>
    <t>West Oaks School</t>
  </si>
  <si>
    <t>Oakfield Park School</t>
  </si>
  <si>
    <t>Knowle DGE Academy</t>
  </si>
  <si>
    <t>St Hugh's Special School</t>
  </si>
  <si>
    <t>Windmill Hill School</t>
  </si>
  <si>
    <t>St Giles' Spencer Academy</t>
  </si>
  <si>
    <t>Harbour School Dorset</t>
  </si>
  <si>
    <t>The Flagship School</t>
  </si>
  <si>
    <t>Samuel Cody School</t>
  </si>
  <si>
    <t>Foxfields Academy</t>
  </si>
  <si>
    <t>Silverwood School</t>
  </si>
  <si>
    <t>Chiltern Way Academy Wokingham</t>
  </si>
  <si>
    <t>Riverside Meadows Academy</t>
  </si>
  <si>
    <t>The Cavendish School</t>
  </si>
  <si>
    <t>Chatten Free School</t>
  </si>
  <si>
    <t>Treetops Free School</t>
  </si>
  <si>
    <t>The Beacon College</t>
  </si>
  <si>
    <t>Archers Brook SEMH Residential School</t>
  </si>
  <si>
    <t>Boston Endeavour Academy</t>
  </si>
  <si>
    <t>St Lawrence School</t>
  </si>
  <si>
    <t>St Bernard's School</t>
  </si>
  <si>
    <t>Bure Park Specialist Academy</t>
  </si>
  <si>
    <t>Polden Bower School</t>
  </si>
  <si>
    <t>The Sky Academy</t>
  </si>
  <si>
    <t>Fox Grove School</t>
  </si>
  <si>
    <t>Chelveston Road School</t>
  </si>
  <si>
    <t>Isebrook School</t>
  </si>
  <si>
    <t>YG N1-6 Plus YG X aged 4 to 10</t>
  </si>
  <si>
    <t>all pupils in independent schools with a SEN/EHC plan or SEN support for whom the full cost of tuition is paid for by the authority in conjunction with social services and health authorities.</t>
  </si>
  <si>
    <t>Please select your authority from the list below then select any of the five blue tabs below :</t>
  </si>
  <si>
    <t>Cumberland</t>
  </si>
  <si>
    <t>Westmorland and Furness</t>
  </si>
  <si>
    <t>The Avenue School</t>
  </si>
  <si>
    <t>Salmons Brook School</t>
  </si>
  <si>
    <t>The Link School</t>
  </si>
  <si>
    <t>Corley Academy</t>
  </si>
  <si>
    <t>Elm Tree Primary Academy</t>
  </si>
  <si>
    <t>Willow Bank School</t>
  </si>
  <si>
    <t>Halcyon Way School</t>
  </si>
  <si>
    <t>Elements Academy</t>
  </si>
  <si>
    <t>North Star 240°</t>
  </si>
  <si>
    <t>North Star 82°</t>
  </si>
  <si>
    <t>Lime Hills Academy</t>
  </si>
  <si>
    <t>River Tees Academy Grangetown</t>
  </si>
  <si>
    <t>Northcott School and Sixth Form College</t>
  </si>
  <si>
    <t>Ivel Valley School &amp; College</t>
  </si>
  <si>
    <t>Longspee Academy</t>
  </si>
  <si>
    <t>Summerdown School</t>
  </si>
  <si>
    <t>Greenhall</t>
  </si>
  <si>
    <t>The Promise School</t>
  </si>
  <si>
    <t>Endeavour Co-Operative Academy</t>
  </si>
  <si>
    <t>Applebee Wood Community Specialist School</t>
  </si>
  <si>
    <t>Fountaindale School</t>
  </si>
  <si>
    <t>The Keystone Academy</t>
  </si>
  <si>
    <t>Brook Academy</t>
  </si>
  <si>
    <t>Tulip Academy</t>
  </si>
  <si>
    <t>Duke of Lancaster School</t>
  </si>
  <si>
    <t>Emily Wilding Davison School</t>
  </si>
  <si>
    <t>Woodbridge Road Academy</t>
  </si>
  <si>
    <t>Sir Peter Hall School</t>
  </si>
  <si>
    <t>Sunrise Academy</t>
  </si>
  <si>
    <t>The Warwickshire Academy</t>
  </si>
  <si>
    <t>Harmood School</t>
  </si>
  <si>
    <t>Vanguard School</t>
  </si>
  <si>
    <t>Heron Academy</t>
  </si>
  <si>
    <t>The Windmill School</t>
  </si>
  <si>
    <t>The Compass School</t>
  </si>
  <si>
    <t>The PRIDE Academy</t>
  </si>
  <si>
    <t>Connaught Special School</t>
  </si>
  <si>
    <t>Whitefield School</t>
  </si>
  <si>
    <t>Fox Hollies School</t>
  </si>
  <si>
    <t>The Heights Academy</t>
  </si>
  <si>
    <t>Mary Elliot Academy</t>
  </si>
  <si>
    <t>Kenwood Academy</t>
  </si>
  <si>
    <t>Co-op Academy Brierley</t>
  </si>
  <si>
    <t>Trent View College</t>
  </si>
  <si>
    <t>Dove House Academy</t>
  </si>
  <si>
    <t>The Wymering School</t>
  </si>
  <si>
    <t>Portland School</t>
  </si>
  <si>
    <t>Abbey Hill Academy &amp; College</t>
  </si>
  <si>
    <t>SAIL (Salisbury Academy for Inspirational Learning)</t>
  </si>
  <si>
    <t>Oak Tree School</t>
  </si>
  <si>
    <t>NeneGate</t>
  </si>
  <si>
    <t>The Hawthorns School</t>
  </si>
  <si>
    <t>The Greenwell Academy</t>
  </si>
  <si>
    <t>Church Lawton School</t>
  </si>
  <si>
    <t>Sladewood Academy</t>
  </si>
  <si>
    <t>James Marks Academy</t>
  </si>
  <si>
    <t>The Bridge Easton</t>
  </si>
  <si>
    <t>Gilbert Ward Academy</t>
  </si>
  <si>
    <t>Northgate School Academy Trust</t>
  </si>
  <si>
    <t>Total funded pupils  (a+b)</t>
  </si>
  <si>
    <t xml:space="preserve">c.   </t>
  </si>
  <si>
    <t xml:space="preserve"> - For each pupil the total number of hours in a PVI that are funded by the LA are divided by 15.</t>
  </si>
  <si>
    <t>Estimated Number of pupils eligible for DAF</t>
  </si>
  <si>
    <t>Pupils aged 4 at 31 August 2023 (PTE) in YG N1-N2 only (born between 01/01/19 and 31/08/19)</t>
  </si>
  <si>
    <t>Pupils in PVIs aged 4 at 31 August 2023 (PTE) (born between 01/01/19 and 31/08/19)</t>
  </si>
  <si>
    <t>Pupils from January School Census 2024:</t>
  </si>
  <si>
    <t>Pupils from the January Early Years Census 2024:</t>
  </si>
  <si>
    <t>Pupils from January Alternative Provision 2024:</t>
  </si>
  <si>
    <t>The 4 year olds (PTE) (born between 01/01/19 and 31/08/19) figures in the EYC form are calculated as follows:</t>
  </si>
  <si>
    <t>The 2 year old (PTE) (born between 01/01/21 and 31/12/21) figures in the EYC form are calculated as follows:</t>
  </si>
  <si>
    <t>Eligilbe pupils aged 4 at 31 August 2023 (PTE) in YG N1-N2 only (born between 01/01/19 and 31/08/19)</t>
  </si>
  <si>
    <t>Eligible pupils in PVIs aged 4 at 31 August 2023 (PTE) (born between 01/01/19 and 31/08/19)</t>
  </si>
  <si>
    <t>Includes pupils in all special schools and all academies as at January School Census 2024.</t>
  </si>
  <si>
    <t>The  3 year old (PTE) (born between 01/01/20 and 31/12/20 and Rising 4s (PTE) (born between 01/09/19 and 31/12/19) figures in the EYC form are calculated as follows:</t>
  </si>
  <si>
    <t>The 4 year olds (FTE) (born between 01/01/19 and 31/08/19) figures in the EYC form are calculated as follows:</t>
  </si>
  <si>
    <t>October 2024 Census</t>
  </si>
  <si>
    <t>The Courtyard Islington</t>
  </si>
  <si>
    <t>Wembley Manor</t>
  </si>
  <si>
    <t>Spring School</t>
  </si>
  <si>
    <t>Hatton Special School</t>
  </si>
  <si>
    <t>Baginton Fields Academy</t>
  </si>
  <si>
    <t>Jane Lane School</t>
  </si>
  <si>
    <t>Brookhaven School</t>
  </si>
  <si>
    <t>Pear Tree Specialist Support High School</t>
  </si>
  <si>
    <t>Bader Academy</t>
  </si>
  <si>
    <t>Lotus Academy</t>
  </si>
  <si>
    <t>Castle Hill School</t>
  </si>
  <si>
    <t>North Star 180°</t>
  </si>
  <si>
    <t>E-Act Venturers' Academy</t>
  </si>
  <si>
    <t>Two Bridges Academy</t>
  </si>
  <si>
    <t>Hartlepool Free School</t>
  </si>
  <si>
    <t>The Woodlands School</t>
  </si>
  <si>
    <t>Chiltern Way Academy Austen</t>
  </si>
  <si>
    <t>Chiltern Way Academy Basingstoke</t>
  </si>
  <si>
    <t>King's Academy Lord Wilson</t>
  </si>
  <si>
    <t>Bowman Academy</t>
  </si>
  <si>
    <t>Manor Abbey School</t>
  </si>
  <si>
    <t>Prestley Wood Academy</t>
  </si>
  <si>
    <t>The Raise Academy</t>
  </si>
  <si>
    <t>Brunel School</t>
  </si>
  <si>
    <t>Leigh Academy Milestone</t>
  </si>
  <si>
    <t>The Maple School</t>
  </si>
  <si>
    <t>Endeavour Academy</t>
  </si>
  <si>
    <t>Grantham Additional Needs Fellowship</t>
  </si>
  <si>
    <t>Fen Rivers Academy</t>
  </si>
  <si>
    <t>Barndale School</t>
  </si>
  <si>
    <t>Bloxham Grove Academy</t>
  </si>
  <si>
    <t>Hill View School</t>
  </si>
  <si>
    <t>Castle EAST School</t>
  </si>
  <si>
    <t>Hopescourt School</t>
  </si>
  <si>
    <t>Rowan Gate Primary School -Three Sites and Two Satellites</t>
  </si>
  <si>
    <t>October 2024 School Census</t>
  </si>
  <si>
    <t>pupils in independent schools with a SEN/EHC plan or SEN support (Jan 24 AP census)</t>
  </si>
  <si>
    <t>Eligible pupils from January Alternative Provision 2024:</t>
  </si>
  <si>
    <t>LA code</t>
  </si>
  <si>
    <t>LA name</t>
  </si>
  <si>
    <t>Under 2s 
Working Parents</t>
  </si>
  <si>
    <t>2YO 
Working Parents</t>
  </si>
  <si>
    <t>Under 2s 
EYPP</t>
  </si>
  <si>
    <t>2YO
EYPP</t>
  </si>
  <si>
    <t>Under 2s 
DAF</t>
  </si>
  <si>
    <t>2YO 
DAF</t>
  </si>
  <si>
    <t>3-4YO 
DAF</t>
  </si>
  <si>
    <t>2025-26</t>
  </si>
  <si>
    <t>Summer-24</t>
  </si>
  <si>
    <t>Feb-24 DLA</t>
  </si>
  <si>
    <t>Estimates</t>
  </si>
  <si>
    <t>Actuals</t>
  </si>
  <si>
    <t>Estimates 
(9% * 2YO EYPP)</t>
  </si>
  <si>
    <t>Apr - Aug PTEs</t>
  </si>
  <si>
    <t>Sep - Mar PTEs</t>
  </si>
  <si>
    <t>PTEs</t>
  </si>
  <si>
    <t>Headcount</t>
  </si>
  <si>
    <t>Rounded 2 d.p.</t>
  </si>
  <si>
    <t>Rounded 0 d.p.</t>
  </si>
  <si>
    <t>ENGLAND TOTAL</t>
  </si>
  <si>
    <t>St Helens</t>
  </si>
  <si>
    <t>Bristol City of</t>
  </si>
  <si>
    <t>Kingston upon Hull City of</t>
  </si>
  <si>
    <t>Bedford Borough</t>
  </si>
  <si>
    <t>Bournemouth, Christchurch &amp; Poole</t>
  </si>
  <si>
    <t>Cumberland (April 2023)</t>
  </si>
  <si>
    <t>Westmorland &amp; Furness (April 2023)</t>
  </si>
  <si>
    <t>Early Years 2 yrs and under 2s</t>
  </si>
  <si>
    <t>Sole and dual-main registered pupils aged 2 and over, with unresolved duplicates apportioned across school/LA</t>
  </si>
  <si>
    <t>Updated with January 2025 PTE data</t>
  </si>
  <si>
    <t>January 2025 School Census</t>
  </si>
  <si>
    <t>January 2025 AP census</t>
  </si>
  <si>
    <t>January 2025 Early Years census</t>
  </si>
  <si>
    <t>January 2025 AP Census</t>
  </si>
  <si>
    <t>January 2025 Early Years Census</t>
  </si>
  <si>
    <t>Early Years Additional hours</t>
  </si>
  <si>
    <t>Local authority dedicated schools grant allocations: pupil numbers for the 2025 to 2026 DSG allocations</t>
  </si>
  <si>
    <t xml:space="preserve">This workbook can be used to view your local authority's final pupil numbers from the October 2024 (schools block and high needs basic entitlement ) and January 2025 (early years block) pupil data collections for the 2025 to 2026 DSG. </t>
  </si>
  <si>
    <t xml:space="preserve">
This tool should be used by local authorities only, and not by schools, as local formulae will be used to determine an individual school's allocation.</t>
  </si>
  <si>
    <t>Please refer to "2025-26 DSG Pupil Number information" on the GOV.UK website for further information on the pupil numbers used to calculate the DSG schools and early years blocks.</t>
  </si>
  <si>
    <t>This shows the number of pupils in your local authority in each of the following as recorded on the school census October 2024.</t>
  </si>
  <si>
    <t>This shows the number of pupils in maintained special schools and special academies based on the October 2024 school census and January 2024 AP Census.</t>
  </si>
  <si>
    <t>2025 to 2026 financial year schools block and central school services</t>
  </si>
  <si>
    <t>Includes pupils in academies as at October school census 2024</t>
  </si>
  <si>
    <t>Pupils from October school census 2024:</t>
  </si>
  <si>
    <t>Pupils aged 4 to 16+ at 31 August 2024 (headcount) in YG R-6 including those in YG 'X'</t>
  </si>
  <si>
    <t>Pupils aged 4 to 16+ at 31 August 2024 (headcount) in YG 7-11 including those in YG 'X'</t>
  </si>
  <si>
    <t>Pupils from January school census 2024:</t>
  </si>
  <si>
    <r>
      <t>Pupils from the January early years census 2024</t>
    </r>
    <r>
      <rPr>
        <b/>
        <vertAlign val="superscript"/>
        <sz val="11"/>
        <rFont val="Arial"/>
        <family val="2"/>
      </rPr>
      <t>4,5</t>
    </r>
    <r>
      <rPr>
        <b/>
        <sz val="11"/>
        <rFont val="Arial"/>
        <family val="2"/>
      </rPr>
      <t>:</t>
    </r>
  </si>
  <si>
    <t>Pupils aged 3 at 31 December 2023 (born between 01/01/20 and 31/12/20) (PTE) including those in YG R and 'X'</t>
  </si>
  <si>
    <t>Pupils in PVIs aged 3 at 31 December 2023 (born between 01/01/20 and 31/12/20) (PTE)</t>
  </si>
  <si>
    <t>Pupils aged 3 at 31 December 2023 (born between 01/01/20 and 31/12/20 (PTE) without a statement of SEN</t>
  </si>
  <si>
    <t>This shows the number of 3 and 4 year old pupils in your local authority in each of the following: school census January 2025, alternative provision (AP) census January 2025, and early years census January 2025.</t>
  </si>
  <si>
    <t>This shows the number of eligible 2 year old pupils in your local authority in each of the following: school census January 2025, alternative provision (AP) census January 2025, and early years census January 2025. The tab also shows estimted 2 years old and under 2s for working parents.</t>
  </si>
  <si>
    <t>This shows the number of early years pupils eligible for pupil premium (from school census January 2025 and early years census January 2025) and disability access fund (DAF).</t>
  </si>
  <si>
    <t>Pupils from January alternative provision 2024:</t>
  </si>
  <si>
    <t>Pupils from the January early years census 2024:</t>
  </si>
  <si>
    <t xml:space="preserve"> - For each pupil the total number of hours in a PVI that are funded by the local authority are divided by 15.</t>
  </si>
  <si>
    <t>2025 to 2026 financial year early years block (indicative allocations): 3 and 4 year old funding</t>
  </si>
  <si>
    <t>2025 to 2026 financial year early years block (indicative allocations): 2 year old funding</t>
  </si>
  <si>
    <t xml:space="preserve">Figures shown on these tables are part-time equivalent (PTE). </t>
  </si>
  <si>
    <t>Pupils aged 3 at 31 August 2023, but 4 by 31 December 2023 - rising 4s (born between 01/09/19 and 31/12/19 (PTE) without a statement of SEN</t>
  </si>
  <si>
    <t>The  3 year old (PTE) (born between 01/01/20 and 31/12/20 and rising 4s (PTE) (born between 01/09/18 and 31/12/18) figures in the EYC form are calculated as follows:</t>
  </si>
  <si>
    <t>Pupils aged 3 at 31 August 2023, but 4 by 31 December 2023 - rising 4s (born between 01/09/19 and 31/12/19) (PTE) including those in YG R or 'X'</t>
  </si>
  <si>
    <t>Pupils in PVIs aged 3 at 31 August 2023, but 4 by 31 December 2023 - rising 4s (born between 01/09/19 and 31/12/19) (PTE)</t>
  </si>
  <si>
    <t>Includes pupils in all academies as at January school census 2024.</t>
  </si>
  <si>
    <t>Eligible pupils aged 2 at 31 December 2023 (born between 01/01/21 and 31/12/21 recorded on the January 2024 school census</t>
  </si>
  <si>
    <r>
      <t>Pupils from the January early years census 2024</t>
    </r>
    <r>
      <rPr>
        <b/>
        <vertAlign val="superscript"/>
        <sz val="11"/>
        <rFont val="Arial"/>
        <family val="2"/>
      </rPr>
      <t>4</t>
    </r>
    <r>
      <rPr>
        <b/>
        <sz val="11"/>
        <rFont val="Arial"/>
        <family val="2"/>
      </rPr>
      <t>:</t>
    </r>
  </si>
  <si>
    <t>Eligible pupils aged 2 at 31 December 2023 (born between 01/01/21 and 31/12/21 recorded on the January 2024 early years census</t>
  </si>
  <si>
    <t>Eligible pupils aged 2 at 31 December 2023 (born between 01/01/21 and 31/12/21 recorded on the January 2024 AP census</t>
  </si>
  <si>
    <t xml:space="preserve"> - for each pupil the total number of hours in a PVI that are funded by the local authority are divided by 15.</t>
  </si>
  <si>
    <t xml:space="preserve"> - each pupil only counts a maximum of 15 hours or 1.0 PTE for DSG funding purposes.</t>
  </si>
  <si>
    <t xml:space="preserve"> - the PTEs for all pupils are added together.</t>
  </si>
  <si>
    <t xml:space="preserve"> - each pupil only counts a maximum of 15 hours or 1 FTE for DSG funding purposes.</t>
  </si>
  <si>
    <t>2025 to 2026 financial year pupils eligible for early  years pupil premium and disability access fund (DAF).</t>
  </si>
  <si>
    <t xml:space="preserve">Figures shown on these tables (except for DAF table) are part-time equivalent (PTE).  </t>
  </si>
  <si>
    <t>Early years pupil premium</t>
  </si>
  <si>
    <t>Eligible pupils from January school census 2024:</t>
  </si>
  <si>
    <t>Eligible pupils aged 3 at 31 December 2023 (born between 01/01/20 and 31/12/20) (PTE) including those in YG R and 'X'</t>
  </si>
  <si>
    <t>Eligible pupils aged 3 at 31 August 2023, but 4 by 31 December 2023 - rising 4s (born between 01/09/19 and 31/12/19) (PTE) including those in YG R or 'X'</t>
  </si>
  <si>
    <r>
      <t>Eligible pupils from the January early years census 2024</t>
    </r>
    <r>
      <rPr>
        <b/>
        <vertAlign val="superscript"/>
        <sz val="11"/>
        <rFont val="Arial"/>
        <family val="2"/>
      </rPr>
      <t>4,5</t>
    </r>
    <r>
      <rPr>
        <b/>
        <sz val="11"/>
        <rFont val="Arial"/>
        <family val="2"/>
      </rPr>
      <t>:</t>
    </r>
  </si>
  <si>
    <t>Eligible pupils in PVIs aged 3 at 31 December 2023 (born between 01/01/20 and 31/12/20) (PTE)</t>
  </si>
  <si>
    <t>Eligible pupils in PVIs aged 3 at 31 August 2023, but 4 by 31 December 2023 - rising 4s (born between 01/09/19 and 31/12/19) (PTE)</t>
  </si>
  <si>
    <t>Eligible pupils aged 3 at 31 December 2023 (born between 01/01/20 and 31/12/20 (PTE) without a statement of SEN</t>
  </si>
  <si>
    <t>Eligible pupils aged 3 at 31 August 2023, but 4 by 31 December 2023 - rising 4s (born between 01/09/19 and 31/12/19 (PTE) without a statement of SEN</t>
  </si>
  <si>
    <t>2025 to 2026 financial year high needs block basic entitlement</t>
  </si>
  <si>
    <t>Pupils aged 2 to 18 at 31 August 2023 (headcount) in YG R-6 including those in YG 'X'</t>
  </si>
  <si>
    <t>Pupils aged 2 to 18 at 31  August 2023 (headcount) in YG 7-11 including those in YG 'X'</t>
  </si>
  <si>
    <r>
      <t>Special academies</t>
    </r>
    <r>
      <rPr>
        <b/>
        <vertAlign val="superscript"/>
        <sz val="11"/>
        <rFont val="Arial"/>
        <family val="2"/>
      </rPr>
      <t>1</t>
    </r>
  </si>
  <si>
    <t>Maintained special schools</t>
  </si>
  <si>
    <t>Includes pupils in academies as at October school census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</si>
</sst>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F800]dddd\,\ mmmm\ dd\,\ yyyy"/>
    <numFmt numFmtId="165" formatCode="#,##0.000"/>
    <numFmt numFmtId="166" formatCode="#,##0.0"/>
    <numFmt numFmtId="167" formatCode="#,##0.0_ ;\-#,##0.0\ "/>
    <numFmt numFmtId="168" formatCode="#,##0.00_ ;\-#,##0.00\ "/>
    <numFmt numFmtId="169" formatCode="dd\ mmmm\ yyyy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u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theme="0"/>
      <name val="Arial"/>
      <family val="2"/>
    </font>
    <font>
      <b/>
      <i/>
      <sz val="12"/>
      <name val="Arial"/>
      <family val="2"/>
    </font>
    <font>
      <b/>
      <i/>
      <sz val="12"/>
      <color indexed="20"/>
      <name val="Arial"/>
      <family val="2"/>
    </font>
    <font>
      <b/>
      <sz val="10"/>
      <color indexed="9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1"/>
      <color indexed="18"/>
      <name val="Arial"/>
      <family val="2"/>
    </font>
    <font>
      <b/>
      <sz val="11"/>
      <color indexed="12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u/>
      <sz val="10"/>
      <color indexed="12"/>
      <name val="Arial"/>
      <family val="2"/>
    </font>
    <font>
      <b/>
      <sz val="10"/>
      <color rgb="FF000000"/>
      <name val="Arial"/>
      <family val="2"/>
    </font>
    <font>
      <sz val="10"/>
      <color rgb="FF0070C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43" fontId="3" fillId="0" borderId="0" applyFont="0" applyFill="0" applyBorder="0" applyAlignment="0" applyProtection="0"/>
    <xf numFmtId="0" fontId="31" fillId="0" borderId="0"/>
  </cellStyleXfs>
  <cellXfs count="319">
    <xf numFmtId="0" fontId="0" fillId="0" borderId="0" xfId="0"/>
    <xf numFmtId="0" fontId="4" fillId="2" borderId="0" xfId="1" applyFont="1" applyFill="1"/>
    <xf numFmtId="0" fontId="5" fillId="2" borderId="0" xfId="1" applyFont="1" applyFill="1" applyProtection="1">
      <protection hidden="1"/>
    </xf>
    <xf numFmtId="0" fontId="4" fillId="2" borderId="0" xfId="1" applyFont="1" applyFill="1" applyProtection="1"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4" fillId="3" borderId="0" xfId="1" applyFont="1" applyFill="1" applyAlignment="1" applyProtection="1">
      <alignment vertical="top" wrapText="1"/>
      <protection hidden="1"/>
    </xf>
    <xf numFmtId="0" fontId="3" fillId="3" borderId="0" xfId="1" applyFill="1" applyAlignment="1">
      <alignment vertical="top" wrapText="1"/>
    </xf>
    <xf numFmtId="0" fontId="6" fillId="3" borderId="0" xfId="1" applyFont="1" applyFill="1" applyAlignment="1">
      <alignment vertical="top"/>
    </xf>
    <xf numFmtId="0" fontId="7" fillId="3" borderId="0" xfId="1" applyFont="1" applyFill="1" applyAlignment="1">
      <alignment vertical="top" wrapText="1"/>
    </xf>
    <xf numFmtId="0" fontId="4" fillId="2" borderId="0" xfId="1" applyFont="1" applyFill="1" applyAlignment="1" applyProtection="1">
      <alignment horizontal="left" vertical="top" wrapText="1"/>
      <protection hidden="1"/>
    </xf>
    <xf numFmtId="0" fontId="4" fillId="2" borderId="0" xfId="1" applyFont="1" applyFill="1" applyAlignment="1">
      <alignment horizontal="left"/>
    </xf>
    <xf numFmtId="0" fontId="6" fillId="4" borderId="1" xfId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left" wrapText="1"/>
      <protection hidden="1"/>
    </xf>
    <xf numFmtId="0" fontId="4" fillId="3" borderId="0" xfId="1" applyFont="1" applyFill="1" applyAlignment="1">
      <alignment horizontal="left"/>
    </xf>
    <xf numFmtId="0" fontId="6" fillId="2" borderId="0" xfId="1" applyFont="1" applyFill="1" applyAlignment="1" applyProtection="1">
      <alignment horizontal="left"/>
      <protection locked="0"/>
    </xf>
    <xf numFmtId="0" fontId="9" fillId="2" borderId="0" xfId="2" applyFont="1" applyFill="1" applyAlignment="1" applyProtection="1">
      <alignment horizontal="left" vertical="top"/>
    </xf>
    <xf numFmtId="0" fontId="4" fillId="2" borderId="0" xfId="3" applyFont="1" applyFill="1" applyAlignment="1" applyProtection="1">
      <alignment horizontal="left"/>
      <protection hidden="1"/>
    </xf>
    <xf numFmtId="0" fontId="6" fillId="2" borderId="0" xfId="1" applyFont="1" applyFill="1" applyAlignment="1">
      <alignment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0" xfId="1" applyFont="1" applyFill="1" applyAlignment="1">
      <alignment vertical="top"/>
    </xf>
    <xf numFmtId="0" fontId="6" fillId="2" borderId="0" xfId="1" applyFont="1" applyFill="1" applyProtection="1">
      <protection hidden="1"/>
    </xf>
    <xf numFmtId="0" fontId="6" fillId="2" borderId="0" xfId="3" applyFont="1" applyFill="1" applyProtection="1">
      <protection hidden="1"/>
    </xf>
    <xf numFmtId="164" fontId="6" fillId="2" borderId="0" xfId="3" applyNumberFormat="1" applyFont="1" applyFill="1" applyAlignment="1" applyProtection="1">
      <alignment horizontal="left"/>
      <protection hidden="1"/>
    </xf>
    <xf numFmtId="0" fontId="11" fillId="0" borderId="0" xfId="1" applyFont="1" applyProtection="1">
      <protection hidden="1"/>
    </xf>
    <xf numFmtId="0" fontId="3" fillId="0" borderId="0" xfId="1" applyProtection="1"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12" fillId="0" borderId="0" xfId="1" applyFont="1" applyProtection="1">
      <protection hidden="1"/>
    </xf>
    <xf numFmtId="0" fontId="14" fillId="0" borderId="0" xfId="1" applyFont="1" applyAlignment="1" applyProtection="1">
      <alignment horizontal="left" vertical="center"/>
      <protection hidden="1"/>
    </xf>
    <xf numFmtId="0" fontId="15" fillId="0" borderId="0" xfId="1" applyFont="1" applyProtection="1">
      <protection hidden="1"/>
    </xf>
    <xf numFmtId="0" fontId="6" fillId="0" borderId="0" xfId="1" applyFont="1" applyAlignment="1" applyProtection="1">
      <alignment horizontal="left" vertical="top" wrapText="1"/>
      <protection hidden="1"/>
    </xf>
    <xf numFmtId="0" fontId="16" fillId="0" borderId="0" xfId="1" applyFont="1" applyProtection="1">
      <protection locked="0"/>
    </xf>
    <xf numFmtId="0" fontId="6" fillId="0" borderId="0" xfId="1" applyFont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vertical="top" wrapText="1"/>
      <protection hidden="1"/>
    </xf>
    <xf numFmtId="0" fontId="17" fillId="0" borderId="0" xfId="1" applyFont="1" applyAlignment="1" applyProtection="1">
      <alignment horizontal="right" vertical="top" wrapText="1"/>
      <protection hidden="1"/>
    </xf>
    <xf numFmtId="165" fontId="6" fillId="5" borderId="5" xfId="1" applyNumberFormat="1" applyFont="1" applyFill="1" applyBorder="1" applyAlignment="1" applyProtection="1">
      <alignment horizontal="center" vertical="center" wrapText="1"/>
      <protection hidden="1"/>
    </xf>
    <xf numFmtId="165" fontId="6" fillId="5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166" fontId="19" fillId="3" borderId="6" xfId="4" applyNumberFormat="1" applyFont="1" applyFill="1" applyBorder="1" applyAlignment="1" applyProtection="1">
      <alignment horizontal="center" vertical="center" wrapText="1"/>
    </xf>
    <xf numFmtId="166" fontId="20" fillId="6" borderId="7" xfId="4" applyNumberFormat="1" applyFont="1" applyFill="1" applyBorder="1" applyAlignment="1" applyProtection="1">
      <alignment horizontal="center" vertical="center" wrapText="1"/>
    </xf>
    <xf numFmtId="1" fontId="3" fillId="0" borderId="0" xfId="1" applyNumberFormat="1" applyProtection="1">
      <protection hidden="1"/>
    </xf>
    <xf numFmtId="166" fontId="19" fillId="3" borderId="8" xfId="4" applyNumberFormat="1" applyFont="1" applyFill="1" applyBorder="1" applyAlignment="1" applyProtection="1">
      <alignment horizontal="center" vertical="center" wrapText="1"/>
    </xf>
    <xf numFmtId="166" fontId="20" fillId="6" borderId="9" xfId="4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166" fontId="20" fillId="6" borderId="10" xfId="4" applyNumberFormat="1" applyFont="1" applyFill="1" applyBorder="1" applyAlignment="1" applyProtection="1">
      <alignment horizontal="center" vertical="center" wrapText="1"/>
    </xf>
    <xf numFmtId="166" fontId="20" fillId="6" borderId="11" xfId="4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 applyProtection="1">
      <alignment horizontal="left" vertical="center" wrapText="1"/>
      <protection hidden="1"/>
    </xf>
    <xf numFmtId="165" fontId="10" fillId="0" borderId="0" xfId="1" applyNumberFormat="1" applyFont="1" applyAlignment="1" applyProtection="1">
      <alignment horizontal="left" vertical="top"/>
      <protection hidden="1"/>
    </xf>
    <xf numFmtId="0" fontId="22" fillId="3" borderId="0" xfId="1" applyFont="1" applyFill="1" applyAlignment="1" applyProtection="1">
      <alignment horizontal="left" vertical="center" wrapText="1"/>
      <protection hidden="1"/>
    </xf>
    <xf numFmtId="1" fontId="3" fillId="3" borderId="0" xfId="1" applyNumberFormat="1" applyFill="1" applyProtection="1">
      <protection hidden="1"/>
    </xf>
    <xf numFmtId="0" fontId="4" fillId="3" borderId="0" xfId="1" quotePrefix="1" applyFont="1" applyFill="1" applyAlignment="1" applyProtection="1">
      <alignment horizontal="center" vertical="center" wrapText="1"/>
      <protection hidden="1"/>
    </xf>
    <xf numFmtId="1" fontId="3" fillId="3" borderId="0" xfId="1" applyNumberFormat="1" applyFill="1" applyAlignment="1" applyProtection="1">
      <alignment vertical="top"/>
      <protection hidden="1"/>
    </xf>
    <xf numFmtId="0" fontId="4" fillId="3" borderId="0" xfId="1" quotePrefix="1" applyFont="1" applyFill="1" applyAlignment="1" applyProtection="1">
      <alignment horizontal="center" vertical="top" wrapText="1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3" fontId="10" fillId="3" borderId="0" xfId="1" applyNumberFormat="1" applyFont="1" applyFill="1" applyProtection="1">
      <protection hidden="1"/>
    </xf>
    <xf numFmtId="0" fontId="3" fillId="3" borderId="0" xfId="1" applyFill="1"/>
    <xf numFmtId="0" fontId="3" fillId="0" borderId="0" xfId="1"/>
    <xf numFmtId="1" fontId="4" fillId="3" borderId="0" xfId="1" applyNumberFormat="1" applyFont="1" applyFill="1" applyAlignment="1" applyProtection="1">
      <alignment horizontal="left" vertical="top" wrapText="1"/>
      <protection hidden="1"/>
    </xf>
    <xf numFmtId="1" fontId="4" fillId="0" borderId="0" xfId="1" applyNumberFormat="1" applyFont="1" applyAlignment="1" applyProtection="1">
      <alignment horizontal="left" vertical="top" wrapText="1"/>
      <protection hidden="1"/>
    </xf>
    <xf numFmtId="1" fontId="7" fillId="3" borderId="0" xfId="1" applyNumberFormat="1" applyFont="1" applyFill="1" applyProtection="1">
      <protection hidden="1"/>
    </xf>
    <xf numFmtId="3" fontId="10" fillId="0" borderId="0" xfId="1" applyNumberFormat="1" applyFont="1" applyProtection="1">
      <protection hidden="1"/>
    </xf>
    <xf numFmtId="1" fontId="7" fillId="0" borderId="0" xfId="1" applyNumberFormat="1" applyFont="1" applyProtection="1">
      <protection hidden="1"/>
    </xf>
    <xf numFmtId="1" fontId="23" fillId="0" borderId="0" xfId="1" applyNumberFormat="1" applyFont="1" applyProtection="1">
      <protection hidden="1"/>
    </xf>
    <xf numFmtId="0" fontId="14" fillId="0" borderId="0" xfId="1" applyFont="1" applyProtection="1">
      <protection hidden="1"/>
    </xf>
    <xf numFmtId="0" fontId="24" fillId="0" borderId="0" xfId="1" applyFont="1" applyAlignment="1" applyProtection="1">
      <alignment vertical="top"/>
      <protection hidden="1"/>
    </xf>
    <xf numFmtId="0" fontId="16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7" fillId="0" borderId="0" xfId="1" applyFont="1" applyProtection="1">
      <protection hidden="1"/>
    </xf>
    <xf numFmtId="0" fontId="4" fillId="0" borderId="0" xfId="1" applyFont="1" applyAlignment="1" applyProtection="1">
      <alignment horizontal="center" vertical="top" wrapText="1"/>
      <protection hidden="1"/>
    </xf>
    <xf numFmtId="166" fontId="19" fillId="0" borderId="8" xfId="4" applyNumberFormat="1" applyFont="1" applyFill="1" applyBorder="1" applyAlignment="1" applyProtection="1">
      <alignment horizontal="center" vertical="center" wrapText="1"/>
    </xf>
    <xf numFmtId="166" fontId="20" fillId="6" borderId="8" xfId="4" applyNumberFormat="1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/>
      <protection hidden="1"/>
    </xf>
    <xf numFmtId="166" fontId="20" fillId="6" borderId="12" xfId="4" applyNumberFormat="1" applyFont="1" applyFill="1" applyBorder="1" applyAlignment="1" applyProtection="1">
      <alignment horizontal="center" vertical="center" wrapText="1"/>
    </xf>
    <xf numFmtId="165" fontId="10" fillId="0" borderId="0" xfId="1" applyNumberFormat="1" applyFont="1" applyAlignment="1">
      <alignment horizontal="left" vertical="top" wrapText="1"/>
    </xf>
    <xf numFmtId="165" fontId="10" fillId="0" borderId="0" xfId="1" applyNumberFormat="1" applyFont="1" applyAlignment="1" applyProtection="1">
      <alignment horizontal="left" vertical="top" wrapText="1"/>
      <protection hidden="1"/>
    </xf>
    <xf numFmtId="0" fontId="6" fillId="0" borderId="0" xfId="1" applyFont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vertical="center" wrapText="1"/>
      <protection hidden="1"/>
    </xf>
    <xf numFmtId="0" fontId="4" fillId="0" borderId="0" xfId="1" applyFont="1" applyProtection="1">
      <protection hidden="1"/>
    </xf>
    <xf numFmtId="0" fontId="6" fillId="2" borderId="0" xfId="1" applyFont="1" applyFill="1" applyAlignment="1" applyProtection="1">
      <alignment horizontal="left" vertical="center" wrapText="1"/>
      <protection hidden="1"/>
    </xf>
    <xf numFmtId="1" fontId="3" fillId="0" borderId="0" xfId="1" applyNumberFormat="1"/>
    <xf numFmtId="166" fontId="20" fillId="3" borderId="0" xfId="1" applyNumberFormat="1" applyFont="1" applyFill="1" applyAlignment="1">
      <alignment horizontal="center" vertical="center" wrapText="1"/>
    </xf>
    <xf numFmtId="0" fontId="6" fillId="0" borderId="15" xfId="1" applyFont="1" applyBorder="1" applyAlignment="1" applyProtection="1">
      <alignment vertical="center" wrapText="1"/>
      <protection hidden="1"/>
    </xf>
    <xf numFmtId="0" fontId="22" fillId="0" borderId="0" xfId="1" applyFont="1" applyAlignment="1" applyProtection="1">
      <alignment horizontal="left" vertical="center" wrapText="1"/>
      <protection hidden="1"/>
    </xf>
    <xf numFmtId="0" fontId="21" fillId="0" borderId="0" xfId="1" applyFont="1" applyAlignment="1" applyProtection="1">
      <alignment horizontal="left" vertical="center" wrapText="1"/>
      <protection hidden="1"/>
    </xf>
    <xf numFmtId="1" fontId="25" fillId="0" borderId="0" xfId="1" applyNumberFormat="1" applyFont="1" applyAlignment="1" applyProtection="1">
      <alignment horizontal="center" vertical="center" wrapText="1"/>
      <protection hidden="1"/>
    </xf>
    <xf numFmtId="0" fontId="26" fillId="0" borderId="0" xfId="1" applyFont="1" applyAlignment="1" applyProtection="1">
      <alignment horizontal="left" vertical="top" wrapText="1"/>
      <protection hidden="1"/>
    </xf>
    <xf numFmtId="0" fontId="21" fillId="0" borderId="0" xfId="1" applyFont="1" applyAlignment="1" applyProtection="1">
      <alignment horizontal="left" vertical="top" wrapText="1"/>
      <protection hidden="1"/>
    </xf>
    <xf numFmtId="0" fontId="4" fillId="0" borderId="0" xfId="1" quotePrefix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top"/>
      <protection hidden="1"/>
    </xf>
    <xf numFmtId="0" fontId="4" fillId="0" borderId="0" xfId="1" quotePrefix="1" applyFont="1" applyAlignment="1" applyProtection="1">
      <alignment horizontal="center" vertical="center"/>
      <protection hidden="1"/>
    </xf>
    <xf numFmtId="1" fontId="4" fillId="0" borderId="0" xfId="1" applyNumberFormat="1" applyFont="1" applyAlignment="1" applyProtection="1">
      <alignment vertical="top"/>
      <protection hidden="1"/>
    </xf>
    <xf numFmtId="1" fontId="6" fillId="0" borderId="0" xfId="1" applyNumberFormat="1" applyFont="1" applyAlignment="1" applyProtection="1">
      <alignment vertical="top"/>
      <protection hidden="1"/>
    </xf>
    <xf numFmtId="1" fontId="4" fillId="0" borderId="0" xfId="1" applyNumberFormat="1" applyFont="1" applyAlignment="1" applyProtection="1">
      <alignment horizontal="left" vertical="top"/>
      <protection hidden="1"/>
    </xf>
    <xf numFmtId="1" fontId="4" fillId="0" borderId="0" xfId="1" applyNumberFormat="1" applyFont="1" applyAlignment="1" applyProtection="1">
      <alignment vertical="top" wrapText="1"/>
      <protection hidden="1"/>
    </xf>
    <xf numFmtId="0" fontId="6" fillId="0" borderId="0" xfId="1" applyFont="1" applyAlignment="1" applyProtection="1">
      <alignment horizontal="left"/>
      <protection hidden="1"/>
    </xf>
    <xf numFmtId="0" fontId="21" fillId="0" borderId="0" xfId="1" applyFont="1" applyAlignment="1" applyProtection="1">
      <alignment horizontal="left"/>
      <protection hidden="1"/>
    </xf>
    <xf numFmtId="0" fontId="4" fillId="0" borderId="0" xfId="1" applyFont="1" applyAlignment="1" applyProtection="1">
      <alignment horizontal="left" wrapText="1"/>
      <protection hidden="1"/>
    </xf>
    <xf numFmtId="165" fontId="6" fillId="5" borderId="24" xfId="1" applyNumberFormat="1" applyFont="1" applyFill="1" applyBorder="1" applyAlignment="1">
      <alignment horizontal="center" vertical="top" wrapText="1"/>
    </xf>
    <xf numFmtId="165" fontId="6" fillId="5" borderId="25" xfId="1" applyNumberFormat="1" applyFont="1" applyFill="1" applyBorder="1" applyAlignment="1">
      <alignment horizontal="center" vertical="top" wrapText="1"/>
    </xf>
    <xf numFmtId="165" fontId="6" fillId="5" borderId="3" xfId="1" applyNumberFormat="1" applyFont="1" applyFill="1" applyBorder="1" applyAlignment="1">
      <alignment horizontal="center" vertical="top" wrapText="1"/>
    </xf>
    <xf numFmtId="165" fontId="6" fillId="5" borderId="26" xfId="1" applyNumberFormat="1" applyFont="1" applyFill="1" applyBorder="1" applyAlignment="1">
      <alignment horizontal="center" vertical="top" wrapText="1"/>
    </xf>
    <xf numFmtId="165" fontId="6" fillId="5" borderId="10" xfId="1" applyNumberFormat="1" applyFont="1" applyFill="1" applyBorder="1" applyAlignment="1">
      <alignment horizontal="center" vertical="top" wrapText="1"/>
    </xf>
    <xf numFmtId="166" fontId="19" fillId="3" borderId="2" xfId="4" applyNumberFormat="1" applyFont="1" applyFill="1" applyBorder="1" applyAlignment="1" applyProtection="1">
      <alignment horizontal="center" vertical="center" wrapText="1"/>
    </xf>
    <xf numFmtId="166" fontId="19" fillId="3" borderId="26" xfId="4" applyNumberFormat="1" applyFont="1" applyFill="1" applyBorder="1" applyAlignment="1" applyProtection="1">
      <alignment horizontal="center" vertical="center" wrapText="1"/>
    </xf>
    <xf numFmtId="166" fontId="19" fillId="3" borderId="27" xfId="4" applyNumberFormat="1" applyFont="1" applyFill="1" applyBorder="1" applyAlignment="1" applyProtection="1">
      <alignment horizontal="center" vertical="center" wrapText="1"/>
    </xf>
    <xf numFmtId="166" fontId="19" fillId="3" borderId="4" xfId="4" applyNumberFormat="1" applyFont="1" applyFill="1" applyBorder="1" applyAlignment="1" applyProtection="1">
      <alignment horizontal="center" vertical="center" wrapText="1"/>
    </xf>
    <xf numFmtId="166" fontId="20" fillId="6" borderId="4" xfId="4" applyNumberFormat="1" applyFont="1" applyFill="1" applyBorder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top"/>
      <protection hidden="1"/>
    </xf>
    <xf numFmtId="0" fontId="6" fillId="0" borderId="0" xfId="1" applyFont="1" applyAlignment="1" applyProtection="1">
      <alignment horizontal="right" vertical="center" wrapText="1"/>
      <protection hidden="1"/>
    </xf>
    <xf numFmtId="1" fontId="10" fillId="0" borderId="0" xfId="1" applyNumberFormat="1" applyFont="1" applyAlignment="1" applyProtection="1">
      <alignment horizontal="center" vertical="top"/>
      <protection hidden="1"/>
    </xf>
    <xf numFmtId="0" fontId="10" fillId="3" borderId="0" xfId="1" applyFont="1" applyFill="1" applyProtection="1">
      <protection hidden="1"/>
    </xf>
    <xf numFmtId="0" fontId="4" fillId="3" borderId="0" xfId="1" applyFont="1" applyFill="1" applyAlignment="1" applyProtection="1">
      <alignment horizontal="center" vertical="top"/>
      <protection hidden="1"/>
    </xf>
    <xf numFmtId="0" fontId="4" fillId="3" borderId="0" xfId="1" applyFont="1" applyFill="1" applyAlignment="1" applyProtection="1">
      <alignment horizontal="left" vertical="top" wrapText="1"/>
      <protection hidden="1"/>
    </xf>
    <xf numFmtId="0" fontId="3" fillId="3" borderId="0" xfId="1" applyFill="1" applyProtection="1">
      <protection hidden="1"/>
    </xf>
    <xf numFmtId="166" fontId="19" fillId="3" borderId="0" xfId="4" applyNumberFormat="1" applyFont="1" applyFill="1" applyBorder="1" applyAlignment="1" applyProtection="1">
      <alignment horizontal="center" vertical="center" wrapText="1"/>
    </xf>
    <xf numFmtId="165" fontId="10" fillId="3" borderId="0" xfId="1" applyNumberFormat="1" applyFont="1" applyFill="1" applyAlignment="1">
      <alignment horizontal="left" vertical="top" wrapText="1"/>
    </xf>
    <xf numFmtId="1" fontId="3" fillId="3" borderId="0" xfId="1" applyNumberFormat="1" applyFill="1"/>
    <xf numFmtId="0" fontId="6" fillId="3" borderId="0" xfId="1" applyFont="1" applyFill="1" applyAlignment="1" applyProtection="1">
      <alignment horizontal="right" vertical="center" wrapText="1"/>
      <protection hidden="1"/>
    </xf>
    <xf numFmtId="1" fontId="10" fillId="3" borderId="0" xfId="1" applyNumberFormat="1" applyFont="1" applyFill="1" applyAlignment="1" applyProtection="1">
      <alignment horizontal="center" vertical="top"/>
      <protection hidden="1"/>
    </xf>
    <xf numFmtId="0" fontId="3" fillId="0" borderId="0" xfId="1" applyAlignment="1" applyProtection="1">
      <alignment horizontal="center" vertical="top" wrapText="1"/>
      <protection hidden="1"/>
    </xf>
    <xf numFmtId="166" fontId="20" fillId="0" borderId="0" xfId="1" applyNumberFormat="1" applyFont="1" applyAlignment="1">
      <alignment horizontal="center" vertical="center" wrapText="1"/>
    </xf>
    <xf numFmtId="0" fontId="10" fillId="0" borderId="0" xfId="1" quotePrefix="1" applyFont="1" applyProtection="1">
      <protection hidden="1"/>
    </xf>
    <xf numFmtId="0" fontId="24" fillId="0" borderId="0" xfId="1" applyFont="1" applyProtection="1">
      <protection hidden="1"/>
    </xf>
    <xf numFmtId="0" fontId="3" fillId="0" borderId="28" xfId="1" applyBorder="1" applyProtection="1">
      <protection hidden="1"/>
    </xf>
    <xf numFmtId="0" fontId="11" fillId="0" borderId="23" xfId="1" applyFont="1" applyBorder="1" applyProtection="1">
      <protection hidden="1"/>
    </xf>
    <xf numFmtId="0" fontId="3" fillId="0" borderId="23" xfId="1" applyBorder="1" applyProtection="1">
      <protection hidden="1"/>
    </xf>
    <xf numFmtId="0" fontId="12" fillId="0" borderId="23" xfId="1" applyFont="1" applyBorder="1" applyProtection="1">
      <protection hidden="1"/>
    </xf>
    <xf numFmtId="0" fontId="3" fillId="0" borderId="29" xfId="1" applyBorder="1" applyProtection="1">
      <protection hidden="1"/>
    </xf>
    <xf numFmtId="0" fontId="14" fillId="0" borderId="32" xfId="1" applyFont="1" applyBorder="1" applyAlignment="1" applyProtection="1">
      <alignment horizontal="left"/>
      <protection hidden="1"/>
    </xf>
    <xf numFmtId="0" fontId="3" fillId="0" borderId="15" xfId="1" applyBorder="1"/>
    <xf numFmtId="0" fontId="6" fillId="0" borderId="32" xfId="1" applyFont="1" applyBorder="1" applyAlignment="1" applyProtection="1">
      <alignment horizontal="center" vertical="top" wrapText="1"/>
      <protection hidden="1"/>
    </xf>
    <xf numFmtId="165" fontId="6" fillId="5" borderId="5" xfId="1" applyNumberFormat="1" applyFont="1" applyFill="1" applyBorder="1" applyAlignment="1">
      <alignment horizontal="center" vertical="center" wrapText="1"/>
    </xf>
    <xf numFmtId="0" fontId="4" fillId="0" borderId="32" xfId="1" applyFont="1" applyBorder="1" applyAlignment="1" applyProtection="1">
      <alignment horizontal="center" vertical="top" wrapText="1"/>
      <protection hidden="1"/>
    </xf>
    <xf numFmtId="0" fontId="3" fillId="0" borderId="34" xfId="1" applyBorder="1"/>
    <xf numFmtId="0" fontId="3" fillId="0" borderId="35" xfId="1" applyBorder="1"/>
    <xf numFmtId="0" fontId="4" fillId="0" borderId="32" xfId="1" applyFont="1" applyBorder="1" applyAlignment="1" applyProtection="1">
      <alignment horizontal="center" vertical="center" wrapText="1"/>
      <protection hidden="1"/>
    </xf>
    <xf numFmtId="0" fontId="6" fillId="0" borderId="32" xfId="1" applyFont="1" applyBorder="1" applyAlignment="1" applyProtection="1">
      <alignment vertical="center" wrapText="1"/>
      <protection hidden="1"/>
    </xf>
    <xf numFmtId="166" fontId="20" fillId="6" borderId="36" xfId="4" applyNumberFormat="1" applyFont="1" applyFill="1" applyBorder="1" applyAlignment="1" applyProtection="1">
      <alignment horizontal="center" vertical="center" wrapText="1"/>
    </xf>
    <xf numFmtId="1" fontId="3" fillId="0" borderId="15" xfId="1" applyNumberFormat="1" applyBorder="1"/>
    <xf numFmtId="0" fontId="6" fillId="0" borderId="32" xfId="1" applyFont="1" applyBorder="1" applyAlignment="1" applyProtection="1">
      <alignment horizontal="left" vertical="center" wrapText="1"/>
      <protection hidden="1"/>
    </xf>
    <xf numFmtId="165" fontId="10" fillId="0" borderId="32" xfId="1" applyNumberFormat="1" applyFont="1" applyBorder="1" applyAlignment="1" applyProtection="1">
      <alignment horizontal="left" vertical="top" wrapText="1"/>
      <protection hidden="1"/>
    </xf>
    <xf numFmtId="0" fontId="4" fillId="2" borderId="32" xfId="1" applyFont="1" applyFill="1" applyBorder="1" applyAlignment="1" applyProtection="1">
      <alignment horizontal="center" vertical="center" wrapText="1"/>
      <protection hidden="1"/>
    </xf>
    <xf numFmtId="165" fontId="6" fillId="0" borderId="32" xfId="1" applyNumberFormat="1" applyFont="1" applyBorder="1" applyAlignment="1" applyProtection="1">
      <alignment horizontal="left" vertical="center"/>
      <protection hidden="1"/>
    </xf>
    <xf numFmtId="0" fontId="3" fillId="0" borderId="32" xfId="1" applyBorder="1" applyProtection="1">
      <protection hidden="1"/>
    </xf>
    <xf numFmtId="0" fontId="6" fillId="0" borderId="33" xfId="1" applyFont="1" applyBorder="1" applyAlignment="1" applyProtection="1">
      <alignment vertical="center" wrapText="1"/>
      <protection hidden="1"/>
    </xf>
    <xf numFmtId="0" fontId="6" fillId="0" borderId="34" xfId="1" applyFont="1" applyBorder="1" applyAlignment="1" applyProtection="1">
      <alignment vertical="center"/>
      <protection hidden="1"/>
    </xf>
    <xf numFmtId="0" fontId="6" fillId="0" borderId="34" xfId="1" applyFont="1" applyBorder="1" applyAlignment="1" applyProtection="1">
      <alignment vertical="center" wrapText="1"/>
      <protection hidden="1"/>
    </xf>
    <xf numFmtId="166" fontId="20" fillId="3" borderId="34" xfId="4" applyNumberFormat="1" applyFont="1" applyFill="1" applyBorder="1" applyAlignment="1" applyProtection="1">
      <alignment horizontal="center" vertical="center" wrapText="1"/>
    </xf>
    <xf numFmtId="2" fontId="4" fillId="0" borderId="0" xfId="1" applyNumberFormat="1" applyFont="1" applyAlignment="1" applyProtection="1">
      <alignment horizontal="left" vertical="top" wrapText="1"/>
      <protection hidden="1"/>
    </xf>
    <xf numFmtId="0" fontId="27" fillId="0" borderId="0" xfId="1" applyFont="1" applyProtection="1">
      <protection hidden="1"/>
    </xf>
    <xf numFmtId="165" fontId="6" fillId="5" borderId="4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Alignment="1">
      <alignment horizontal="left" vertical="top"/>
    </xf>
    <xf numFmtId="0" fontId="6" fillId="7" borderId="1" xfId="1" applyFont="1" applyFill="1" applyBorder="1" applyAlignment="1" applyProtection="1">
      <alignment horizontal="left" vertical="center" wrapText="1"/>
      <protection hidden="1"/>
    </xf>
    <xf numFmtId="0" fontId="6" fillId="0" borderId="1" xfId="1" applyFont="1" applyBorder="1" applyAlignment="1" applyProtection="1">
      <alignment horizontal="center" vertical="center" wrapText="1"/>
      <protection hidden="1"/>
    </xf>
    <xf numFmtId="0" fontId="28" fillId="7" borderId="1" xfId="1" applyFont="1" applyFill="1" applyBorder="1" applyAlignment="1">
      <alignment wrapText="1"/>
    </xf>
    <xf numFmtId="0" fontId="7" fillId="7" borderId="1" xfId="1" applyFont="1" applyFill="1" applyBorder="1" applyAlignment="1">
      <alignment vertical="center" wrapText="1"/>
    </xf>
    <xf numFmtId="0" fontId="29" fillId="0" borderId="0" xfId="1" applyFont="1" applyAlignment="1" applyProtection="1">
      <alignment horizontal="center" vertical="center" wrapText="1"/>
      <protection hidden="1"/>
    </xf>
    <xf numFmtId="0" fontId="30" fillId="3" borderId="1" xfId="1" applyFont="1" applyFill="1" applyBorder="1" applyAlignment="1">
      <alignment horizontal="left" wrapText="1"/>
    </xf>
    <xf numFmtId="0" fontId="10" fillId="3" borderId="0" xfId="1" applyFont="1" applyFill="1"/>
    <xf numFmtId="0" fontId="19" fillId="3" borderId="0" xfId="5" applyFont="1" applyFill="1" applyAlignment="1">
      <alignment horizontal="center"/>
    </xf>
    <xf numFmtId="0" fontId="19" fillId="3" borderId="0" xfId="5" applyFont="1" applyFill="1" applyAlignment="1">
      <alignment horizontal="left"/>
    </xf>
    <xf numFmtId="0" fontId="19" fillId="3" borderId="0" xfId="5" applyFont="1" applyFill="1" applyAlignment="1">
      <alignment horizontal="right"/>
    </xf>
    <xf numFmtId="0" fontId="2" fillId="3" borderId="0" xfId="1" applyFont="1" applyFill="1"/>
    <xf numFmtId="0" fontId="20" fillId="8" borderId="43" xfId="5" applyFont="1" applyFill="1" applyBorder="1" applyAlignment="1">
      <alignment horizontal="centerContinuous"/>
    </xf>
    <xf numFmtId="0" fontId="20" fillId="9" borderId="37" xfId="5" applyFont="1" applyFill="1" applyBorder="1"/>
    <xf numFmtId="0" fontId="20" fillId="9" borderId="42" xfId="5" applyFont="1" applyFill="1" applyBorder="1"/>
    <xf numFmtId="0" fontId="20" fillId="10" borderId="43" xfId="5" applyFont="1" applyFill="1" applyBorder="1" applyAlignment="1">
      <alignment horizontal="centerContinuous"/>
    </xf>
    <xf numFmtId="0" fontId="20" fillId="3" borderId="0" xfId="5" applyFont="1" applyFill="1" applyAlignment="1">
      <alignment vertical="center" wrapText="1"/>
    </xf>
    <xf numFmtId="0" fontId="33" fillId="3" borderId="0" xfId="1" applyFont="1" applyFill="1"/>
    <xf numFmtId="0" fontId="20" fillId="3" borderId="0" xfId="5" applyFont="1" applyFill="1" applyAlignment="1">
      <alignment horizontal="center"/>
    </xf>
    <xf numFmtId="0" fontId="20" fillId="3" borderId="0" xfId="5" applyFont="1" applyFill="1" applyAlignment="1">
      <alignment horizontal="left"/>
    </xf>
    <xf numFmtId="0" fontId="20" fillId="8" borderId="1" xfId="5" applyFont="1" applyFill="1" applyBorder="1" applyAlignment="1">
      <alignment horizontal="center" wrapText="1"/>
    </xf>
    <xf numFmtId="0" fontId="6" fillId="9" borderId="1" xfId="1" applyFont="1" applyFill="1" applyBorder="1" applyAlignment="1">
      <alignment horizontal="centerContinuous"/>
    </xf>
    <xf numFmtId="0" fontId="6" fillId="9" borderId="37" xfId="1" applyFont="1" applyFill="1" applyBorder="1" applyAlignment="1">
      <alignment horizontal="centerContinuous"/>
    </xf>
    <xf numFmtId="0" fontId="6" fillId="9" borderId="42" xfId="1" applyFont="1" applyFill="1" applyBorder="1" applyAlignment="1">
      <alignment horizontal="centerContinuous"/>
    </xf>
    <xf numFmtId="0" fontId="6" fillId="9" borderId="38" xfId="1" applyFont="1" applyFill="1" applyBorder="1" applyAlignment="1">
      <alignment horizontal="centerContinuous"/>
    </xf>
    <xf numFmtId="0" fontId="6" fillId="9" borderId="39" xfId="1" applyFont="1" applyFill="1" applyBorder="1" applyAlignment="1">
      <alignment horizontal="center"/>
    </xf>
    <xf numFmtId="0" fontId="20" fillId="9" borderId="40" xfId="5" applyFont="1" applyFill="1" applyBorder="1" applyAlignment="1">
      <alignment horizontal="center"/>
    </xf>
    <xf numFmtId="0" fontId="20" fillId="9" borderId="38" xfId="5" applyFont="1" applyFill="1" applyBorder="1" applyAlignment="1">
      <alignment horizontal="center"/>
    </xf>
    <xf numFmtId="0" fontId="32" fillId="9" borderId="40" xfId="5" applyFont="1" applyFill="1" applyBorder="1" applyAlignment="1">
      <alignment horizontal="center"/>
    </xf>
    <xf numFmtId="0" fontId="20" fillId="9" borderId="41" xfId="5" applyFont="1" applyFill="1" applyBorder="1" applyAlignment="1">
      <alignment horizontal="center"/>
    </xf>
    <xf numFmtId="0" fontId="6" fillId="9" borderId="44" xfId="1" applyFont="1" applyFill="1" applyBorder="1" applyAlignment="1">
      <alignment horizontal="center" vertical="center" wrapText="1"/>
    </xf>
    <xf numFmtId="0" fontId="1" fillId="3" borderId="0" xfId="1" applyFont="1" applyFill="1"/>
    <xf numFmtId="0" fontId="1" fillId="3" borderId="0" xfId="1" applyFont="1" applyFill="1" applyAlignment="1">
      <alignment horizontal="center"/>
    </xf>
    <xf numFmtId="0" fontId="20" fillId="11" borderId="1" xfId="5" applyFont="1" applyFill="1" applyBorder="1" applyAlignment="1">
      <alignment horizontal="center" vertical="center"/>
    </xf>
    <xf numFmtId="0" fontId="7" fillId="8" borderId="1" xfId="1" applyFont="1" applyFill="1" applyBorder="1" applyAlignment="1">
      <alignment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 applyProtection="1">
      <alignment horizontal="center" vertical="center" wrapText="1"/>
      <protection hidden="1"/>
    </xf>
    <xf numFmtId="0" fontId="7" fillId="10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wrapText="1"/>
    </xf>
    <xf numFmtId="0" fontId="20" fillId="3" borderId="0" xfId="5" applyFont="1" applyFill="1" applyAlignment="1">
      <alignment horizontal="center" vertical="center"/>
    </xf>
    <xf numFmtId="0" fontId="20" fillId="10" borderId="1" xfId="5" applyFont="1" applyFill="1" applyBorder="1" applyAlignment="1">
      <alignment horizontal="center" vertical="center"/>
    </xf>
    <xf numFmtId="0" fontId="33" fillId="3" borderId="1" xfId="1" applyFont="1" applyFill="1" applyBorder="1"/>
    <xf numFmtId="0" fontId="29" fillId="3" borderId="0" xfId="5" applyFont="1" applyFill="1" applyAlignment="1">
      <alignment horizontal="center" vertical="center"/>
    </xf>
    <xf numFmtId="0" fontId="19" fillId="0" borderId="1" xfId="5" applyFont="1" applyBorder="1" applyAlignment="1">
      <alignment horizontal="center"/>
    </xf>
    <xf numFmtId="0" fontId="19" fillId="0" borderId="1" xfId="5" applyFont="1" applyBorder="1" applyAlignment="1">
      <alignment horizontal="left"/>
    </xf>
    <xf numFmtId="4" fontId="19" fillId="0" borderId="1" xfId="4" quotePrefix="1" applyNumberFormat="1" applyFont="1" applyFill="1" applyBorder="1" applyAlignment="1">
      <alignment horizontal="right"/>
    </xf>
    <xf numFmtId="0" fontId="29" fillId="3" borderId="0" xfId="5" applyFont="1" applyFill="1" applyAlignment="1">
      <alignment horizontal="center"/>
    </xf>
    <xf numFmtId="0" fontId="29" fillId="3" borderId="0" xfId="5" applyFont="1" applyFill="1" applyAlignment="1">
      <alignment horizontal="right"/>
    </xf>
    <xf numFmtId="0" fontId="34" fillId="3" borderId="0" xfId="5" applyFont="1" applyFill="1" applyAlignment="1">
      <alignment horizontal="center"/>
    </xf>
    <xf numFmtId="0" fontId="35" fillId="2" borderId="0" xfId="2" applyFont="1" applyFill="1" applyAlignment="1" applyProtection="1">
      <alignment vertical="top" wrapText="1"/>
    </xf>
    <xf numFmtId="0" fontId="35" fillId="2" borderId="0" xfId="2" applyFont="1" applyFill="1" applyAlignment="1" applyProtection="1"/>
    <xf numFmtId="0" fontId="19" fillId="3" borderId="45" xfId="5" applyFont="1" applyFill="1" applyBorder="1" applyAlignment="1">
      <alignment horizontal="center"/>
    </xf>
    <xf numFmtId="0" fontId="19" fillId="3" borderId="45" xfId="5" applyFont="1" applyFill="1" applyBorder="1" applyAlignment="1">
      <alignment horizontal="left"/>
    </xf>
    <xf numFmtId="167" fontId="19" fillId="3" borderId="45" xfId="4" quotePrefix="1" applyNumberFormat="1" applyFont="1" applyFill="1" applyBorder="1" applyAlignment="1">
      <alignment horizontal="right"/>
    </xf>
    <xf numFmtId="168" fontId="4" fillId="3" borderId="45" xfId="4" applyNumberFormat="1" applyFont="1" applyFill="1" applyBorder="1" applyAlignment="1" applyProtection="1">
      <alignment horizontal="right" vertical="center" wrapText="1"/>
      <protection hidden="1"/>
    </xf>
    <xf numFmtId="0" fontId="19" fillId="3" borderId="45" xfId="5" applyFont="1" applyFill="1" applyBorder="1" applyAlignment="1">
      <alignment horizontal="right"/>
    </xf>
    <xf numFmtId="4" fontId="19" fillId="3" borderId="0" xfId="5" applyNumberFormat="1" applyFont="1" applyFill="1" applyAlignment="1">
      <alignment horizontal="left"/>
    </xf>
    <xf numFmtId="166" fontId="33" fillId="3" borderId="1" xfId="1" applyNumberFormat="1" applyFont="1" applyFill="1" applyBorder="1"/>
    <xf numFmtId="0" fontId="13" fillId="0" borderId="0" xfId="1" applyFont="1"/>
    <xf numFmtId="0" fontId="16" fillId="0" borderId="0" xfId="1" applyFont="1"/>
    <xf numFmtId="0" fontId="35" fillId="0" borderId="0" xfId="2" applyFont="1" applyAlignment="1" applyProtection="1"/>
    <xf numFmtId="14" fontId="10" fillId="0" borderId="0" xfId="1" applyNumberFormat="1" applyFont="1" applyAlignment="1">
      <alignment horizontal="left" vertical="top" wrapText="1"/>
    </xf>
    <xf numFmtId="14" fontId="3" fillId="0" borderId="0" xfId="1" applyNumberFormat="1" applyAlignment="1">
      <alignment horizontal="left" vertical="top" wrapText="1"/>
    </xf>
    <xf numFmtId="169" fontId="6" fillId="2" borderId="0" xfId="3" applyNumberFormat="1" applyFont="1" applyFill="1" applyAlignment="1" applyProtection="1">
      <alignment horizontal="left" vertical="top"/>
      <protection hidden="1"/>
    </xf>
    <xf numFmtId="49" fontId="0" fillId="0" borderId="1" xfId="0" applyNumberFormat="1" applyBorder="1"/>
    <xf numFmtId="0" fontId="23" fillId="0" borderId="0" xfId="1" applyFont="1" applyProtection="1">
      <protection hidden="1"/>
    </xf>
    <xf numFmtId="0" fontId="8" fillId="0" borderId="0" xfId="2" applyAlignment="1" applyProtection="1">
      <protection hidden="1"/>
    </xf>
    <xf numFmtId="0" fontId="0" fillId="0" borderId="1" xfId="0" applyBorder="1"/>
    <xf numFmtId="166" fontId="20" fillId="3" borderId="0" xfId="4" applyNumberFormat="1" applyFont="1" applyFill="1" applyBorder="1" applyAlignment="1" applyProtection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17" fontId="3" fillId="6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left" vertical="center"/>
    </xf>
    <xf numFmtId="4" fontId="36" fillId="0" borderId="1" xfId="0" applyNumberFormat="1" applyFont="1" applyBorder="1" applyAlignment="1">
      <alignment vertical="center"/>
    </xf>
    <xf numFmtId="0" fontId="0" fillId="6" borderId="1" xfId="0" applyFill="1" applyBorder="1"/>
    <xf numFmtId="4" fontId="37" fillId="0" borderId="1" xfId="0" applyNumberFormat="1" applyFont="1" applyBorder="1" applyAlignment="1">
      <alignment vertical="center"/>
    </xf>
    <xf numFmtId="0" fontId="0" fillId="12" borderId="1" xfId="0" applyFill="1" applyBorder="1"/>
    <xf numFmtId="166" fontId="19" fillId="3" borderId="46" xfId="4" applyNumberFormat="1" applyFont="1" applyFill="1" applyBorder="1" applyAlignment="1" applyProtection="1">
      <alignment horizontal="center" vertical="center" wrapText="1"/>
    </xf>
    <xf numFmtId="166" fontId="19" fillId="3" borderId="10" xfId="4" applyNumberFormat="1" applyFont="1" applyFill="1" applyBorder="1" applyAlignment="1" applyProtection="1">
      <alignment horizontal="center" vertical="center" wrapText="1"/>
    </xf>
    <xf numFmtId="166" fontId="19" fillId="0" borderId="10" xfId="4" applyNumberFormat="1" applyFont="1" applyFill="1" applyBorder="1" applyAlignment="1" applyProtection="1">
      <alignment horizontal="center" vertical="center" wrapText="1"/>
    </xf>
    <xf numFmtId="0" fontId="28" fillId="7" borderId="24" xfId="0" applyFont="1" applyFill="1" applyBorder="1" applyAlignment="1">
      <alignment horizontal="center" vertical="center" wrapText="1"/>
    </xf>
    <xf numFmtId="0" fontId="28" fillId="7" borderId="46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28" fillId="7" borderId="10" xfId="0" applyFont="1" applyFill="1" applyBorder="1" applyAlignment="1">
      <alignment horizontal="center" vertical="center" wrapText="1"/>
    </xf>
    <xf numFmtId="0" fontId="31" fillId="3" borderId="1" xfId="5" applyFill="1" applyBorder="1" applyAlignment="1">
      <alignment horizontal="right"/>
    </xf>
    <xf numFmtId="0" fontId="31" fillId="3" borderId="1" xfId="5" applyFill="1" applyBorder="1" applyAlignment="1">
      <alignment horizontal="left"/>
    </xf>
    <xf numFmtId="0" fontId="38" fillId="3" borderId="1" xfId="1" applyFont="1" applyFill="1" applyBorder="1" applyAlignment="1">
      <alignment horizontal="left"/>
    </xf>
    <xf numFmtId="166" fontId="38" fillId="3" borderId="1" xfId="1" applyNumberFormat="1" applyFont="1" applyFill="1" applyBorder="1" applyAlignment="1">
      <alignment horizontal="right"/>
    </xf>
    <xf numFmtId="0" fontId="34" fillId="13" borderId="0" xfId="5" applyFont="1" applyFill="1" applyAlignment="1">
      <alignment horizontal="center" vertical="center"/>
    </xf>
    <xf numFmtId="0" fontId="4" fillId="2" borderId="0" xfId="1" applyFont="1" applyFill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4" fillId="3" borderId="0" xfId="1" applyFont="1" applyFill="1" applyAlignment="1" applyProtection="1">
      <alignment horizontal="left" vertical="top" wrapText="1"/>
      <protection hidden="1"/>
    </xf>
    <xf numFmtId="0" fontId="4" fillId="2" borderId="0" xfId="3" applyFont="1" applyFill="1" applyAlignment="1" applyProtection="1">
      <alignment horizontal="left"/>
      <protection hidden="1"/>
    </xf>
    <xf numFmtId="0" fontId="6" fillId="5" borderId="2" xfId="1" applyFont="1" applyFill="1" applyBorder="1" applyAlignment="1" applyProtection="1">
      <alignment horizontal="center" vertical="center" wrapText="1"/>
      <protection hidden="1"/>
    </xf>
    <xf numFmtId="0" fontId="6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4" xfId="1" applyFont="1" applyFill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left" vertical="center" wrapText="1"/>
      <protection hidden="1"/>
    </xf>
    <xf numFmtId="0" fontId="21" fillId="3" borderId="0" xfId="1" applyFont="1" applyFill="1" applyAlignment="1" applyProtection="1">
      <alignment horizontal="left" vertical="center" wrapText="1"/>
      <protection hidden="1"/>
    </xf>
    <xf numFmtId="0" fontId="4" fillId="0" borderId="0" xfId="1" applyFont="1" applyAlignment="1" applyProtection="1">
      <alignment horizontal="left" vertical="top" wrapText="1"/>
      <protection hidden="1"/>
    </xf>
    <xf numFmtId="0" fontId="3" fillId="0" borderId="0" xfId="1" applyAlignment="1">
      <alignment vertical="top"/>
    </xf>
    <xf numFmtId="0" fontId="4" fillId="0" borderId="0" xfId="1" applyFont="1" applyAlignment="1" applyProtection="1">
      <alignment horizontal="left" vertical="top"/>
      <protection hidden="1"/>
    </xf>
    <xf numFmtId="0" fontId="21" fillId="0" borderId="0" xfId="1" applyFont="1" applyAlignment="1" applyProtection="1">
      <alignment horizontal="left" vertical="top" wrapText="1"/>
      <protection hidden="1"/>
    </xf>
    <xf numFmtId="1" fontId="4" fillId="0" borderId="0" xfId="1" applyNumberFormat="1" applyFont="1" applyAlignment="1" applyProtection="1">
      <alignment horizontal="left" vertical="top" wrapText="1"/>
      <protection hidden="1"/>
    </xf>
    <xf numFmtId="0" fontId="21" fillId="0" borderId="0" xfId="1" applyFont="1" applyAlignment="1" applyProtection="1">
      <alignment horizontal="left"/>
      <protection hidden="1"/>
    </xf>
    <xf numFmtId="166" fontId="20" fillId="6" borderId="18" xfId="1" applyNumberFormat="1" applyFont="1" applyFill="1" applyBorder="1" applyAlignment="1">
      <alignment horizontal="center" vertical="center" wrapText="1"/>
    </xf>
    <xf numFmtId="166" fontId="20" fillId="6" borderId="19" xfId="1" applyNumberFormat="1" applyFont="1" applyFill="1" applyBorder="1" applyAlignment="1">
      <alignment horizontal="center" vertical="center" wrapText="1"/>
    </xf>
    <xf numFmtId="166" fontId="20" fillId="6" borderId="2" xfId="1" applyNumberFormat="1" applyFont="1" applyFill="1" applyBorder="1" applyAlignment="1">
      <alignment horizontal="center" vertical="center" wrapText="1"/>
    </xf>
    <xf numFmtId="166" fontId="20" fillId="6" borderId="4" xfId="1" applyNumberFormat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5" borderId="16" xfId="1" applyFont="1" applyFill="1" applyBorder="1" applyAlignment="1">
      <alignment horizontal="center" vertical="center" wrapText="1"/>
    </xf>
    <xf numFmtId="0" fontId="6" fillId="5" borderId="17" xfId="1" applyFont="1" applyFill="1" applyBorder="1" applyAlignment="1">
      <alignment horizontal="center" vertical="center" wrapText="1"/>
    </xf>
    <xf numFmtId="166" fontId="19" fillId="3" borderId="16" xfId="4" applyNumberFormat="1" applyFont="1" applyFill="1" applyBorder="1" applyAlignment="1" applyProtection="1">
      <alignment horizontal="center" vertical="center" wrapText="1"/>
    </xf>
    <xf numFmtId="166" fontId="19" fillId="3" borderId="17" xfId="4" applyNumberFormat="1" applyFont="1" applyFill="1" applyBorder="1" applyAlignment="1" applyProtection="1">
      <alignment horizontal="center" vertical="center" wrapText="1"/>
    </xf>
    <xf numFmtId="166" fontId="20" fillId="6" borderId="21" xfId="4" applyNumberFormat="1" applyFont="1" applyFill="1" applyBorder="1" applyAlignment="1" applyProtection="1">
      <alignment horizontal="center" vertical="center" wrapText="1"/>
    </xf>
    <xf numFmtId="166" fontId="20" fillId="6" borderId="22" xfId="4" applyNumberFormat="1" applyFont="1" applyFill="1" applyBorder="1" applyAlignment="1" applyProtection="1">
      <alignment horizontal="center" vertical="center" wrapText="1"/>
    </xf>
    <xf numFmtId="166" fontId="20" fillId="0" borderId="23" xfId="1" applyNumberFormat="1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4" fillId="2" borderId="0" xfId="1" applyFont="1" applyFill="1" applyAlignment="1" applyProtection="1">
      <alignment horizontal="left" vertical="center" wrapText="1"/>
      <protection hidden="1"/>
    </xf>
    <xf numFmtId="0" fontId="4" fillId="2" borderId="15" xfId="1" applyFont="1" applyFill="1" applyBorder="1" applyAlignment="1" applyProtection="1">
      <alignment horizontal="left" vertical="center" wrapText="1"/>
      <protection hidden="1"/>
    </xf>
    <xf numFmtId="0" fontId="6" fillId="5" borderId="13" xfId="1" applyFont="1" applyFill="1" applyBorder="1" applyAlignment="1">
      <alignment horizontal="center" vertical="top" wrapText="1"/>
    </xf>
    <xf numFmtId="0" fontId="6" fillId="5" borderId="14" xfId="1" applyFont="1" applyFill="1" applyBorder="1" applyAlignment="1">
      <alignment horizontal="center" vertical="top" wrapText="1"/>
    </xf>
    <xf numFmtId="0" fontId="3" fillId="5" borderId="4" xfId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top" wrapText="1"/>
      <protection hidden="1"/>
    </xf>
    <xf numFmtId="0" fontId="6" fillId="5" borderId="2" xfId="1" applyFont="1" applyFill="1" applyBorder="1" applyAlignment="1">
      <alignment horizontal="center" vertical="center" wrapText="1"/>
    </xf>
    <xf numFmtId="0" fontId="6" fillId="5" borderId="4" xfId="1" applyFont="1" applyFill="1" applyBorder="1" applyAlignment="1">
      <alignment horizontal="center" vertical="center" wrapText="1"/>
    </xf>
    <xf numFmtId="0" fontId="4" fillId="0" borderId="15" xfId="1" applyFont="1" applyBorder="1" applyAlignment="1" applyProtection="1">
      <alignment horizontal="left" vertical="top" wrapText="1"/>
      <protection hidden="1"/>
    </xf>
    <xf numFmtId="166" fontId="20" fillId="3" borderId="30" xfId="4" applyNumberFormat="1" applyFont="1" applyFill="1" applyBorder="1" applyAlignment="1" applyProtection="1">
      <alignment horizontal="center" vertical="center" wrapText="1"/>
    </xf>
    <xf numFmtId="166" fontId="20" fillId="3" borderId="31" xfId="4" applyNumberFormat="1" applyFont="1" applyFill="1" applyBorder="1" applyAlignment="1" applyProtection="1">
      <alignment horizontal="center" vertical="center" wrapText="1"/>
    </xf>
    <xf numFmtId="166" fontId="20" fillId="3" borderId="18" xfId="4" applyNumberFormat="1" applyFont="1" applyFill="1" applyBorder="1" applyAlignment="1" applyProtection="1">
      <alignment horizontal="center" vertical="center" wrapText="1"/>
    </xf>
    <xf numFmtId="166" fontId="20" fillId="3" borderId="19" xfId="4" applyNumberFormat="1" applyFont="1" applyFill="1" applyBorder="1" applyAlignment="1" applyProtection="1">
      <alignment horizontal="center" vertical="center" wrapText="1"/>
    </xf>
    <xf numFmtId="0" fontId="28" fillId="7" borderId="2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66" fontId="20" fillId="6" borderId="18" xfId="4" applyNumberFormat="1" applyFont="1" applyFill="1" applyBorder="1" applyAlignment="1" applyProtection="1">
      <alignment horizontal="center" vertical="center" wrapText="1"/>
    </xf>
    <xf numFmtId="166" fontId="20" fillId="6" borderId="19" xfId="4" applyNumberFormat="1" applyFont="1" applyFill="1" applyBorder="1" applyAlignment="1" applyProtection="1">
      <alignment horizontal="center" vertical="center" wrapText="1"/>
    </xf>
    <xf numFmtId="0" fontId="6" fillId="5" borderId="3" xfId="1" applyFont="1" applyFill="1" applyBorder="1" applyAlignment="1">
      <alignment horizontal="center" vertical="center" wrapText="1"/>
    </xf>
    <xf numFmtId="166" fontId="19" fillId="3" borderId="18" xfId="4" applyNumberFormat="1" applyFont="1" applyFill="1" applyBorder="1" applyAlignment="1" applyProtection="1">
      <alignment horizontal="center" vertical="center" wrapText="1"/>
    </xf>
    <xf numFmtId="166" fontId="19" fillId="3" borderId="19" xfId="4" applyNumberFormat="1" applyFont="1" applyFill="1" applyBorder="1" applyAlignment="1" applyProtection="1">
      <alignment horizontal="center" vertical="center" wrapText="1"/>
    </xf>
    <xf numFmtId="0" fontId="20" fillId="10" borderId="37" xfId="5" applyFont="1" applyFill="1" applyBorder="1" applyAlignment="1">
      <alignment horizontal="center"/>
    </xf>
    <xf numFmtId="0" fontId="20" fillId="10" borderId="42" xfId="5" applyFont="1" applyFill="1" applyBorder="1" applyAlignment="1">
      <alignment horizontal="center"/>
    </xf>
    <xf numFmtId="0" fontId="20" fillId="10" borderId="38" xfId="5" applyFont="1" applyFill="1" applyBorder="1" applyAlignment="1">
      <alignment horizontal="center"/>
    </xf>
    <xf numFmtId="0" fontId="20" fillId="10" borderId="1" xfId="5" applyFont="1" applyFill="1" applyBorder="1" applyAlignment="1">
      <alignment horizontal="center" vertical="center" wrapText="1"/>
    </xf>
    <xf numFmtId="0" fontId="20" fillId="9" borderId="37" xfId="5" applyFont="1" applyFill="1" applyBorder="1" applyAlignment="1">
      <alignment horizontal="center"/>
    </xf>
    <xf numFmtId="0" fontId="20" fillId="9" borderId="42" xfId="5" applyFont="1" applyFill="1" applyBorder="1" applyAlignment="1">
      <alignment horizontal="center"/>
    </xf>
    <xf numFmtId="0" fontId="20" fillId="9" borderId="38" xfId="5" applyFont="1" applyFill="1" applyBorder="1" applyAlignment="1">
      <alignment horizontal="center"/>
    </xf>
    <xf numFmtId="0" fontId="6" fillId="9" borderId="37" xfId="1" applyFont="1" applyFill="1" applyBorder="1" applyAlignment="1">
      <alignment horizontal="center"/>
    </xf>
    <xf numFmtId="0" fontId="6" fillId="9" borderId="42" xfId="1" applyFont="1" applyFill="1" applyBorder="1" applyAlignment="1">
      <alignment horizontal="center"/>
    </xf>
    <xf numFmtId="0" fontId="6" fillId="9" borderId="38" xfId="1" applyFont="1" applyFill="1" applyBorder="1" applyAlignment="1">
      <alignment horizontal="center"/>
    </xf>
    <xf numFmtId="0" fontId="6" fillId="9" borderId="1" xfId="1" applyFont="1" applyFill="1" applyBorder="1" applyAlignment="1">
      <alignment horizontal="center" vertical="center" wrapText="1"/>
    </xf>
    <xf numFmtId="0" fontId="6" fillId="9" borderId="37" xfId="1" applyFont="1" applyFill="1" applyBorder="1" applyAlignment="1">
      <alignment horizontal="center" vertical="center" wrapText="1"/>
    </xf>
    <xf numFmtId="0" fontId="6" fillId="9" borderId="42" xfId="1" applyFont="1" applyFill="1" applyBorder="1" applyAlignment="1">
      <alignment horizontal="center" vertical="center" wrapText="1"/>
    </xf>
    <xf numFmtId="0" fontId="6" fillId="9" borderId="38" xfId="1" applyFont="1" applyFill="1" applyBorder="1" applyAlignment="1">
      <alignment horizontal="center" vertical="center" wrapText="1"/>
    </xf>
    <xf numFmtId="0" fontId="20" fillId="8" borderId="37" xfId="5" applyFont="1" applyFill="1" applyBorder="1" applyAlignment="1">
      <alignment horizontal="center"/>
    </xf>
    <xf numFmtId="0" fontId="20" fillId="8" borderId="38" xfId="5" applyFont="1" applyFill="1" applyBorder="1" applyAlignment="1">
      <alignment horizontal="center"/>
    </xf>
    <xf numFmtId="0" fontId="20" fillId="9" borderId="1" xfId="5" applyFont="1" applyFill="1" applyBorder="1" applyAlignment="1">
      <alignment horizontal="center"/>
    </xf>
    <xf numFmtId="0" fontId="20" fillId="9" borderId="39" xfId="5" applyFont="1" applyFill="1" applyBorder="1" applyAlignment="1">
      <alignment horizontal="center"/>
    </xf>
    <xf numFmtId="0" fontId="20" fillId="9" borderId="40" xfId="5" applyFont="1" applyFill="1" applyBorder="1" applyAlignment="1">
      <alignment horizontal="center"/>
    </xf>
    <xf numFmtId="0" fontId="20" fillId="9" borderId="41" xfId="5" applyFont="1" applyFill="1" applyBorder="1" applyAlignment="1">
      <alignment horizontal="center"/>
    </xf>
    <xf numFmtId="17" fontId="20" fillId="9" borderId="37" xfId="5" quotePrefix="1" applyNumberFormat="1" applyFont="1" applyFill="1" applyBorder="1" applyAlignment="1">
      <alignment horizontal="center"/>
    </xf>
    <xf numFmtId="17" fontId="20" fillId="9" borderId="42" xfId="5" quotePrefix="1" applyNumberFormat="1" applyFont="1" applyFill="1" applyBorder="1" applyAlignment="1">
      <alignment horizontal="center"/>
    </xf>
    <xf numFmtId="17" fontId="20" fillId="9" borderId="38" xfId="5" quotePrefix="1" applyNumberFormat="1" applyFont="1" applyFill="1" applyBorder="1" applyAlignment="1">
      <alignment horizontal="center"/>
    </xf>
    <xf numFmtId="0" fontId="41" fillId="0" borderId="0" xfId="1" applyFont="1" applyProtection="1">
      <protection hidden="1"/>
    </xf>
    <xf numFmtId="0" fontId="3" fillId="0" borderId="0" xfId="1" applyAlignment="1">
      <alignment vertical="center"/>
    </xf>
    <xf numFmtId="0" fontId="41" fillId="0" borderId="0" xfId="1" applyFont="1" applyAlignment="1" applyProtection="1">
      <alignment vertical="center"/>
      <protection hidden="1"/>
    </xf>
  </cellXfs>
  <cellStyles count="6">
    <cellStyle name="%" xfId="3" xr:uid="{00000000-0005-0000-0000-000000000000}"/>
    <cellStyle name="Comma 2" xfId="4" xr:uid="{00000000-0005-0000-0000-000001000000}"/>
    <cellStyle name="Hyperlink" xfId="2" builtinId="8"/>
    <cellStyle name="Normal" xfId="0" builtinId="0"/>
    <cellStyle name="Normal 2" xfId="1" xr:uid="{00000000-0005-0000-0000-000004000000}"/>
    <cellStyle name="Normal_Request1(4)_Final (SS version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0" dropStyle="combo" dx="22" fmlaLink="'Schools&amp;Central School Services'!$A$4" fmlaRange="'Source data'!$B$5:$B$156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144780</xdr:rowOff>
        </xdr:from>
        <xdr:to>
          <xdr:col>7</xdr:col>
          <xdr:colOff>243840</xdr:colOff>
          <xdr:row>11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5"/>
  </sheetPr>
  <dimension ref="C1:R36"/>
  <sheetViews>
    <sheetView tabSelected="1" zoomScale="85" zoomScaleNormal="85" workbookViewId="0"/>
  </sheetViews>
  <sheetFormatPr defaultRowHeight="13.8" x14ac:dyDescent="0.25"/>
  <cols>
    <col min="1" max="1" width="4" style="1" customWidth="1"/>
    <col min="2" max="2" width="2.21875" style="1" customWidth="1"/>
    <col min="3" max="3" width="34.33203125" style="1" customWidth="1"/>
    <col min="4" max="4" width="19.109375" style="1" bestFit="1" customWidth="1"/>
    <col min="5" max="13" width="9.109375" style="1"/>
    <col min="14" max="14" width="10" style="1" customWidth="1"/>
    <col min="15" max="256" width="9.109375" style="1"/>
    <col min="257" max="257" width="4" style="1" customWidth="1"/>
    <col min="258" max="258" width="2.21875" style="1" customWidth="1"/>
    <col min="259" max="259" width="34.33203125" style="1" customWidth="1"/>
    <col min="260" max="260" width="19.109375" style="1" bestFit="1" customWidth="1"/>
    <col min="261" max="269" width="9.109375" style="1"/>
    <col min="270" max="270" width="10" style="1" customWidth="1"/>
    <col min="271" max="512" width="9.109375" style="1"/>
    <col min="513" max="513" width="4" style="1" customWidth="1"/>
    <col min="514" max="514" width="2.21875" style="1" customWidth="1"/>
    <col min="515" max="515" width="34.33203125" style="1" customWidth="1"/>
    <col min="516" max="516" width="19.109375" style="1" bestFit="1" customWidth="1"/>
    <col min="517" max="525" width="9.109375" style="1"/>
    <col min="526" max="526" width="10" style="1" customWidth="1"/>
    <col min="527" max="768" width="9.109375" style="1"/>
    <col min="769" max="769" width="4" style="1" customWidth="1"/>
    <col min="770" max="770" width="2.21875" style="1" customWidth="1"/>
    <col min="771" max="771" width="34.33203125" style="1" customWidth="1"/>
    <col min="772" max="772" width="19.109375" style="1" bestFit="1" customWidth="1"/>
    <col min="773" max="781" width="9.109375" style="1"/>
    <col min="782" max="782" width="10" style="1" customWidth="1"/>
    <col min="783" max="1024" width="9.109375" style="1"/>
    <col min="1025" max="1025" width="4" style="1" customWidth="1"/>
    <col min="1026" max="1026" width="2.21875" style="1" customWidth="1"/>
    <col min="1027" max="1027" width="34.33203125" style="1" customWidth="1"/>
    <col min="1028" max="1028" width="19.109375" style="1" bestFit="1" customWidth="1"/>
    <col min="1029" max="1037" width="9.109375" style="1"/>
    <col min="1038" max="1038" width="10" style="1" customWidth="1"/>
    <col min="1039" max="1280" width="9.109375" style="1"/>
    <col min="1281" max="1281" width="4" style="1" customWidth="1"/>
    <col min="1282" max="1282" width="2.21875" style="1" customWidth="1"/>
    <col min="1283" max="1283" width="34.33203125" style="1" customWidth="1"/>
    <col min="1284" max="1284" width="19.109375" style="1" bestFit="1" customWidth="1"/>
    <col min="1285" max="1293" width="9.109375" style="1"/>
    <col min="1294" max="1294" width="10" style="1" customWidth="1"/>
    <col min="1295" max="1536" width="9.109375" style="1"/>
    <col min="1537" max="1537" width="4" style="1" customWidth="1"/>
    <col min="1538" max="1538" width="2.21875" style="1" customWidth="1"/>
    <col min="1539" max="1539" width="34.33203125" style="1" customWidth="1"/>
    <col min="1540" max="1540" width="19.109375" style="1" bestFit="1" customWidth="1"/>
    <col min="1541" max="1549" width="9.109375" style="1"/>
    <col min="1550" max="1550" width="10" style="1" customWidth="1"/>
    <col min="1551" max="1792" width="9.109375" style="1"/>
    <col min="1793" max="1793" width="4" style="1" customWidth="1"/>
    <col min="1794" max="1794" width="2.21875" style="1" customWidth="1"/>
    <col min="1795" max="1795" width="34.33203125" style="1" customWidth="1"/>
    <col min="1796" max="1796" width="19.109375" style="1" bestFit="1" customWidth="1"/>
    <col min="1797" max="1805" width="9.109375" style="1"/>
    <col min="1806" max="1806" width="10" style="1" customWidth="1"/>
    <col min="1807" max="2048" width="9.109375" style="1"/>
    <col min="2049" max="2049" width="4" style="1" customWidth="1"/>
    <col min="2050" max="2050" width="2.21875" style="1" customWidth="1"/>
    <col min="2051" max="2051" width="34.33203125" style="1" customWidth="1"/>
    <col min="2052" max="2052" width="19.109375" style="1" bestFit="1" customWidth="1"/>
    <col min="2053" max="2061" width="9.109375" style="1"/>
    <col min="2062" max="2062" width="10" style="1" customWidth="1"/>
    <col min="2063" max="2304" width="9.109375" style="1"/>
    <col min="2305" max="2305" width="4" style="1" customWidth="1"/>
    <col min="2306" max="2306" width="2.21875" style="1" customWidth="1"/>
    <col min="2307" max="2307" width="34.33203125" style="1" customWidth="1"/>
    <col min="2308" max="2308" width="19.109375" style="1" bestFit="1" customWidth="1"/>
    <col min="2309" max="2317" width="9.109375" style="1"/>
    <col min="2318" max="2318" width="10" style="1" customWidth="1"/>
    <col min="2319" max="2560" width="9.109375" style="1"/>
    <col min="2561" max="2561" width="4" style="1" customWidth="1"/>
    <col min="2562" max="2562" width="2.21875" style="1" customWidth="1"/>
    <col min="2563" max="2563" width="34.33203125" style="1" customWidth="1"/>
    <col min="2564" max="2564" width="19.109375" style="1" bestFit="1" customWidth="1"/>
    <col min="2565" max="2573" width="9.109375" style="1"/>
    <col min="2574" max="2574" width="10" style="1" customWidth="1"/>
    <col min="2575" max="2816" width="9.109375" style="1"/>
    <col min="2817" max="2817" width="4" style="1" customWidth="1"/>
    <col min="2818" max="2818" width="2.21875" style="1" customWidth="1"/>
    <col min="2819" max="2819" width="34.33203125" style="1" customWidth="1"/>
    <col min="2820" max="2820" width="19.109375" style="1" bestFit="1" customWidth="1"/>
    <col min="2821" max="2829" width="9.109375" style="1"/>
    <col min="2830" max="2830" width="10" style="1" customWidth="1"/>
    <col min="2831" max="3072" width="9.109375" style="1"/>
    <col min="3073" max="3073" width="4" style="1" customWidth="1"/>
    <col min="3074" max="3074" width="2.21875" style="1" customWidth="1"/>
    <col min="3075" max="3075" width="34.33203125" style="1" customWidth="1"/>
    <col min="3076" max="3076" width="19.109375" style="1" bestFit="1" customWidth="1"/>
    <col min="3077" max="3085" width="9.109375" style="1"/>
    <col min="3086" max="3086" width="10" style="1" customWidth="1"/>
    <col min="3087" max="3328" width="9.109375" style="1"/>
    <col min="3329" max="3329" width="4" style="1" customWidth="1"/>
    <col min="3330" max="3330" width="2.21875" style="1" customWidth="1"/>
    <col min="3331" max="3331" width="34.33203125" style="1" customWidth="1"/>
    <col min="3332" max="3332" width="19.109375" style="1" bestFit="1" customWidth="1"/>
    <col min="3333" max="3341" width="9.109375" style="1"/>
    <col min="3342" max="3342" width="10" style="1" customWidth="1"/>
    <col min="3343" max="3584" width="9.109375" style="1"/>
    <col min="3585" max="3585" width="4" style="1" customWidth="1"/>
    <col min="3586" max="3586" width="2.21875" style="1" customWidth="1"/>
    <col min="3587" max="3587" width="34.33203125" style="1" customWidth="1"/>
    <col min="3588" max="3588" width="19.109375" style="1" bestFit="1" customWidth="1"/>
    <col min="3589" max="3597" width="9.109375" style="1"/>
    <col min="3598" max="3598" width="10" style="1" customWidth="1"/>
    <col min="3599" max="3840" width="9.109375" style="1"/>
    <col min="3841" max="3841" width="4" style="1" customWidth="1"/>
    <col min="3842" max="3842" width="2.21875" style="1" customWidth="1"/>
    <col min="3843" max="3843" width="34.33203125" style="1" customWidth="1"/>
    <col min="3844" max="3844" width="19.109375" style="1" bestFit="1" customWidth="1"/>
    <col min="3845" max="3853" width="9.109375" style="1"/>
    <col min="3854" max="3854" width="10" style="1" customWidth="1"/>
    <col min="3855" max="4096" width="9.109375" style="1"/>
    <col min="4097" max="4097" width="4" style="1" customWidth="1"/>
    <col min="4098" max="4098" width="2.21875" style="1" customWidth="1"/>
    <col min="4099" max="4099" width="34.33203125" style="1" customWidth="1"/>
    <col min="4100" max="4100" width="19.109375" style="1" bestFit="1" customWidth="1"/>
    <col min="4101" max="4109" width="9.109375" style="1"/>
    <col min="4110" max="4110" width="10" style="1" customWidth="1"/>
    <col min="4111" max="4352" width="9.109375" style="1"/>
    <col min="4353" max="4353" width="4" style="1" customWidth="1"/>
    <col min="4354" max="4354" width="2.21875" style="1" customWidth="1"/>
    <col min="4355" max="4355" width="34.33203125" style="1" customWidth="1"/>
    <col min="4356" max="4356" width="19.109375" style="1" bestFit="1" customWidth="1"/>
    <col min="4357" max="4365" width="9.109375" style="1"/>
    <col min="4366" max="4366" width="10" style="1" customWidth="1"/>
    <col min="4367" max="4608" width="9.109375" style="1"/>
    <col min="4609" max="4609" width="4" style="1" customWidth="1"/>
    <col min="4610" max="4610" width="2.21875" style="1" customWidth="1"/>
    <col min="4611" max="4611" width="34.33203125" style="1" customWidth="1"/>
    <col min="4612" max="4612" width="19.109375" style="1" bestFit="1" customWidth="1"/>
    <col min="4613" max="4621" width="9.109375" style="1"/>
    <col min="4622" max="4622" width="10" style="1" customWidth="1"/>
    <col min="4623" max="4864" width="9.109375" style="1"/>
    <col min="4865" max="4865" width="4" style="1" customWidth="1"/>
    <col min="4866" max="4866" width="2.21875" style="1" customWidth="1"/>
    <col min="4867" max="4867" width="34.33203125" style="1" customWidth="1"/>
    <col min="4868" max="4868" width="19.109375" style="1" bestFit="1" customWidth="1"/>
    <col min="4869" max="4877" width="9.109375" style="1"/>
    <col min="4878" max="4878" width="10" style="1" customWidth="1"/>
    <col min="4879" max="5120" width="9.109375" style="1"/>
    <col min="5121" max="5121" width="4" style="1" customWidth="1"/>
    <col min="5122" max="5122" width="2.21875" style="1" customWidth="1"/>
    <col min="5123" max="5123" width="34.33203125" style="1" customWidth="1"/>
    <col min="5124" max="5124" width="19.109375" style="1" bestFit="1" customWidth="1"/>
    <col min="5125" max="5133" width="9.109375" style="1"/>
    <col min="5134" max="5134" width="10" style="1" customWidth="1"/>
    <col min="5135" max="5376" width="9.109375" style="1"/>
    <col min="5377" max="5377" width="4" style="1" customWidth="1"/>
    <col min="5378" max="5378" width="2.21875" style="1" customWidth="1"/>
    <col min="5379" max="5379" width="34.33203125" style="1" customWidth="1"/>
    <col min="5380" max="5380" width="19.109375" style="1" bestFit="1" customWidth="1"/>
    <col min="5381" max="5389" width="9.109375" style="1"/>
    <col min="5390" max="5390" width="10" style="1" customWidth="1"/>
    <col min="5391" max="5632" width="9.109375" style="1"/>
    <col min="5633" max="5633" width="4" style="1" customWidth="1"/>
    <col min="5634" max="5634" width="2.21875" style="1" customWidth="1"/>
    <col min="5635" max="5635" width="34.33203125" style="1" customWidth="1"/>
    <col min="5636" max="5636" width="19.109375" style="1" bestFit="1" customWidth="1"/>
    <col min="5637" max="5645" width="9.109375" style="1"/>
    <col min="5646" max="5646" width="10" style="1" customWidth="1"/>
    <col min="5647" max="5888" width="9.109375" style="1"/>
    <col min="5889" max="5889" width="4" style="1" customWidth="1"/>
    <col min="5890" max="5890" width="2.21875" style="1" customWidth="1"/>
    <col min="5891" max="5891" width="34.33203125" style="1" customWidth="1"/>
    <col min="5892" max="5892" width="19.109375" style="1" bestFit="1" customWidth="1"/>
    <col min="5893" max="5901" width="9.109375" style="1"/>
    <col min="5902" max="5902" width="10" style="1" customWidth="1"/>
    <col min="5903" max="6144" width="9.109375" style="1"/>
    <col min="6145" max="6145" width="4" style="1" customWidth="1"/>
    <col min="6146" max="6146" width="2.21875" style="1" customWidth="1"/>
    <col min="6147" max="6147" width="34.33203125" style="1" customWidth="1"/>
    <col min="6148" max="6148" width="19.109375" style="1" bestFit="1" customWidth="1"/>
    <col min="6149" max="6157" width="9.109375" style="1"/>
    <col min="6158" max="6158" width="10" style="1" customWidth="1"/>
    <col min="6159" max="6400" width="9.109375" style="1"/>
    <col min="6401" max="6401" width="4" style="1" customWidth="1"/>
    <col min="6402" max="6402" width="2.21875" style="1" customWidth="1"/>
    <col min="6403" max="6403" width="34.33203125" style="1" customWidth="1"/>
    <col min="6404" max="6404" width="19.109375" style="1" bestFit="1" customWidth="1"/>
    <col min="6405" max="6413" width="9.109375" style="1"/>
    <col min="6414" max="6414" width="10" style="1" customWidth="1"/>
    <col min="6415" max="6656" width="9.109375" style="1"/>
    <col min="6657" max="6657" width="4" style="1" customWidth="1"/>
    <col min="6658" max="6658" width="2.21875" style="1" customWidth="1"/>
    <col min="6659" max="6659" width="34.33203125" style="1" customWidth="1"/>
    <col min="6660" max="6660" width="19.109375" style="1" bestFit="1" customWidth="1"/>
    <col min="6661" max="6669" width="9.109375" style="1"/>
    <col min="6670" max="6670" width="10" style="1" customWidth="1"/>
    <col min="6671" max="6912" width="9.109375" style="1"/>
    <col min="6913" max="6913" width="4" style="1" customWidth="1"/>
    <col min="6914" max="6914" width="2.21875" style="1" customWidth="1"/>
    <col min="6915" max="6915" width="34.33203125" style="1" customWidth="1"/>
    <col min="6916" max="6916" width="19.109375" style="1" bestFit="1" customWidth="1"/>
    <col min="6917" max="6925" width="9.109375" style="1"/>
    <col min="6926" max="6926" width="10" style="1" customWidth="1"/>
    <col min="6927" max="7168" width="9.109375" style="1"/>
    <col min="7169" max="7169" width="4" style="1" customWidth="1"/>
    <col min="7170" max="7170" width="2.21875" style="1" customWidth="1"/>
    <col min="7171" max="7171" width="34.33203125" style="1" customWidth="1"/>
    <col min="7172" max="7172" width="19.109375" style="1" bestFit="1" customWidth="1"/>
    <col min="7173" max="7181" width="9.109375" style="1"/>
    <col min="7182" max="7182" width="10" style="1" customWidth="1"/>
    <col min="7183" max="7424" width="9.109375" style="1"/>
    <col min="7425" max="7425" width="4" style="1" customWidth="1"/>
    <col min="7426" max="7426" width="2.21875" style="1" customWidth="1"/>
    <col min="7427" max="7427" width="34.33203125" style="1" customWidth="1"/>
    <col min="7428" max="7428" width="19.109375" style="1" bestFit="1" customWidth="1"/>
    <col min="7429" max="7437" width="9.109375" style="1"/>
    <col min="7438" max="7438" width="10" style="1" customWidth="1"/>
    <col min="7439" max="7680" width="9.109375" style="1"/>
    <col min="7681" max="7681" width="4" style="1" customWidth="1"/>
    <col min="7682" max="7682" width="2.21875" style="1" customWidth="1"/>
    <col min="7683" max="7683" width="34.33203125" style="1" customWidth="1"/>
    <col min="7684" max="7684" width="19.109375" style="1" bestFit="1" customWidth="1"/>
    <col min="7685" max="7693" width="9.109375" style="1"/>
    <col min="7694" max="7694" width="10" style="1" customWidth="1"/>
    <col min="7695" max="7936" width="9.109375" style="1"/>
    <col min="7937" max="7937" width="4" style="1" customWidth="1"/>
    <col min="7938" max="7938" width="2.21875" style="1" customWidth="1"/>
    <col min="7939" max="7939" width="34.33203125" style="1" customWidth="1"/>
    <col min="7940" max="7940" width="19.109375" style="1" bestFit="1" customWidth="1"/>
    <col min="7941" max="7949" width="9.109375" style="1"/>
    <col min="7950" max="7950" width="10" style="1" customWidth="1"/>
    <col min="7951" max="8192" width="9.109375" style="1"/>
    <col min="8193" max="8193" width="4" style="1" customWidth="1"/>
    <col min="8194" max="8194" width="2.21875" style="1" customWidth="1"/>
    <col min="8195" max="8195" width="34.33203125" style="1" customWidth="1"/>
    <col min="8196" max="8196" width="19.109375" style="1" bestFit="1" customWidth="1"/>
    <col min="8197" max="8205" width="9.109375" style="1"/>
    <col min="8206" max="8206" width="10" style="1" customWidth="1"/>
    <col min="8207" max="8448" width="9.109375" style="1"/>
    <col min="8449" max="8449" width="4" style="1" customWidth="1"/>
    <col min="8450" max="8450" width="2.21875" style="1" customWidth="1"/>
    <col min="8451" max="8451" width="34.33203125" style="1" customWidth="1"/>
    <col min="8452" max="8452" width="19.109375" style="1" bestFit="1" customWidth="1"/>
    <col min="8453" max="8461" width="9.109375" style="1"/>
    <col min="8462" max="8462" width="10" style="1" customWidth="1"/>
    <col min="8463" max="8704" width="9.109375" style="1"/>
    <col min="8705" max="8705" width="4" style="1" customWidth="1"/>
    <col min="8706" max="8706" width="2.21875" style="1" customWidth="1"/>
    <col min="8707" max="8707" width="34.33203125" style="1" customWidth="1"/>
    <col min="8708" max="8708" width="19.109375" style="1" bestFit="1" customWidth="1"/>
    <col min="8709" max="8717" width="9.109375" style="1"/>
    <col min="8718" max="8718" width="10" style="1" customWidth="1"/>
    <col min="8719" max="8960" width="9.109375" style="1"/>
    <col min="8961" max="8961" width="4" style="1" customWidth="1"/>
    <col min="8962" max="8962" width="2.21875" style="1" customWidth="1"/>
    <col min="8963" max="8963" width="34.33203125" style="1" customWidth="1"/>
    <col min="8964" max="8964" width="19.109375" style="1" bestFit="1" customWidth="1"/>
    <col min="8965" max="8973" width="9.109375" style="1"/>
    <col min="8974" max="8974" width="10" style="1" customWidth="1"/>
    <col min="8975" max="9216" width="9.109375" style="1"/>
    <col min="9217" max="9217" width="4" style="1" customWidth="1"/>
    <col min="9218" max="9218" width="2.21875" style="1" customWidth="1"/>
    <col min="9219" max="9219" width="34.33203125" style="1" customWidth="1"/>
    <col min="9220" max="9220" width="19.109375" style="1" bestFit="1" customWidth="1"/>
    <col min="9221" max="9229" width="9.109375" style="1"/>
    <col min="9230" max="9230" width="10" style="1" customWidth="1"/>
    <col min="9231" max="9472" width="9.109375" style="1"/>
    <col min="9473" max="9473" width="4" style="1" customWidth="1"/>
    <col min="9474" max="9474" width="2.21875" style="1" customWidth="1"/>
    <col min="9475" max="9475" width="34.33203125" style="1" customWidth="1"/>
    <col min="9476" max="9476" width="19.109375" style="1" bestFit="1" customWidth="1"/>
    <col min="9477" max="9485" width="9.109375" style="1"/>
    <col min="9486" max="9486" width="10" style="1" customWidth="1"/>
    <col min="9487" max="9728" width="9.109375" style="1"/>
    <col min="9729" max="9729" width="4" style="1" customWidth="1"/>
    <col min="9730" max="9730" width="2.21875" style="1" customWidth="1"/>
    <col min="9731" max="9731" width="34.33203125" style="1" customWidth="1"/>
    <col min="9732" max="9732" width="19.109375" style="1" bestFit="1" customWidth="1"/>
    <col min="9733" max="9741" width="9.109375" style="1"/>
    <col min="9742" max="9742" width="10" style="1" customWidth="1"/>
    <col min="9743" max="9984" width="9.109375" style="1"/>
    <col min="9985" max="9985" width="4" style="1" customWidth="1"/>
    <col min="9986" max="9986" width="2.21875" style="1" customWidth="1"/>
    <col min="9987" max="9987" width="34.33203125" style="1" customWidth="1"/>
    <col min="9988" max="9988" width="19.109375" style="1" bestFit="1" customWidth="1"/>
    <col min="9989" max="9997" width="9.109375" style="1"/>
    <col min="9998" max="9998" width="10" style="1" customWidth="1"/>
    <col min="9999" max="10240" width="9.109375" style="1"/>
    <col min="10241" max="10241" width="4" style="1" customWidth="1"/>
    <col min="10242" max="10242" width="2.21875" style="1" customWidth="1"/>
    <col min="10243" max="10243" width="34.33203125" style="1" customWidth="1"/>
    <col min="10244" max="10244" width="19.109375" style="1" bestFit="1" customWidth="1"/>
    <col min="10245" max="10253" width="9.109375" style="1"/>
    <col min="10254" max="10254" width="10" style="1" customWidth="1"/>
    <col min="10255" max="10496" width="9.109375" style="1"/>
    <col min="10497" max="10497" width="4" style="1" customWidth="1"/>
    <col min="10498" max="10498" width="2.21875" style="1" customWidth="1"/>
    <col min="10499" max="10499" width="34.33203125" style="1" customWidth="1"/>
    <col min="10500" max="10500" width="19.109375" style="1" bestFit="1" customWidth="1"/>
    <col min="10501" max="10509" width="9.109375" style="1"/>
    <col min="10510" max="10510" width="10" style="1" customWidth="1"/>
    <col min="10511" max="10752" width="9.109375" style="1"/>
    <col min="10753" max="10753" width="4" style="1" customWidth="1"/>
    <col min="10754" max="10754" width="2.21875" style="1" customWidth="1"/>
    <col min="10755" max="10755" width="34.33203125" style="1" customWidth="1"/>
    <col min="10756" max="10756" width="19.109375" style="1" bestFit="1" customWidth="1"/>
    <col min="10757" max="10765" width="9.109375" style="1"/>
    <col min="10766" max="10766" width="10" style="1" customWidth="1"/>
    <col min="10767" max="11008" width="9.109375" style="1"/>
    <col min="11009" max="11009" width="4" style="1" customWidth="1"/>
    <col min="11010" max="11010" width="2.21875" style="1" customWidth="1"/>
    <col min="11011" max="11011" width="34.33203125" style="1" customWidth="1"/>
    <col min="11012" max="11012" width="19.109375" style="1" bestFit="1" customWidth="1"/>
    <col min="11013" max="11021" width="9.109375" style="1"/>
    <col min="11022" max="11022" width="10" style="1" customWidth="1"/>
    <col min="11023" max="11264" width="9.109375" style="1"/>
    <col min="11265" max="11265" width="4" style="1" customWidth="1"/>
    <col min="11266" max="11266" width="2.21875" style="1" customWidth="1"/>
    <col min="11267" max="11267" width="34.33203125" style="1" customWidth="1"/>
    <col min="11268" max="11268" width="19.109375" style="1" bestFit="1" customWidth="1"/>
    <col min="11269" max="11277" width="9.109375" style="1"/>
    <col min="11278" max="11278" width="10" style="1" customWidth="1"/>
    <col min="11279" max="11520" width="9.109375" style="1"/>
    <col min="11521" max="11521" width="4" style="1" customWidth="1"/>
    <col min="11522" max="11522" width="2.21875" style="1" customWidth="1"/>
    <col min="11523" max="11523" width="34.33203125" style="1" customWidth="1"/>
    <col min="11524" max="11524" width="19.109375" style="1" bestFit="1" customWidth="1"/>
    <col min="11525" max="11533" width="9.109375" style="1"/>
    <col min="11534" max="11534" width="10" style="1" customWidth="1"/>
    <col min="11535" max="11776" width="9.109375" style="1"/>
    <col min="11777" max="11777" width="4" style="1" customWidth="1"/>
    <col min="11778" max="11778" width="2.21875" style="1" customWidth="1"/>
    <col min="11779" max="11779" width="34.33203125" style="1" customWidth="1"/>
    <col min="11780" max="11780" width="19.109375" style="1" bestFit="1" customWidth="1"/>
    <col min="11781" max="11789" width="9.109375" style="1"/>
    <col min="11790" max="11790" width="10" style="1" customWidth="1"/>
    <col min="11791" max="12032" width="9.109375" style="1"/>
    <col min="12033" max="12033" width="4" style="1" customWidth="1"/>
    <col min="12034" max="12034" width="2.21875" style="1" customWidth="1"/>
    <col min="12035" max="12035" width="34.33203125" style="1" customWidth="1"/>
    <col min="12036" max="12036" width="19.109375" style="1" bestFit="1" customWidth="1"/>
    <col min="12037" max="12045" width="9.109375" style="1"/>
    <col min="12046" max="12046" width="10" style="1" customWidth="1"/>
    <col min="12047" max="12288" width="9.109375" style="1"/>
    <col min="12289" max="12289" width="4" style="1" customWidth="1"/>
    <col min="12290" max="12290" width="2.21875" style="1" customWidth="1"/>
    <col min="12291" max="12291" width="34.33203125" style="1" customWidth="1"/>
    <col min="12292" max="12292" width="19.109375" style="1" bestFit="1" customWidth="1"/>
    <col min="12293" max="12301" width="9.109375" style="1"/>
    <col min="12302" max="12302" width="10" style="1" customWidth="1"/>
    <col min="12303" max="12544" width="9.109375" style="1"/>
    <col min="12545" max="12545" width="4" style="1" customWidth="1"/>
    <col min="12546" max="12546" width="2.21875" style="1" customWidth="1"/>
    <col min="12547" max="12547" width="34.33203125" style="1" customWidth="1"/>
    <col min="12548" max="12548" width="19.109375" style="1" bestFit="1" customWidth="1"/>
    <col min="12549" max="12557" width="9.109375" style="1"/>
    <col min="12558" max="12558" width="10" style="1" customWidth="1"/>
    <col min="12559" max="12800" width="9.109375" style="1"/>
    <col min="12801" max="12801" width="4" style="1" customWidth="1"/>
    <col min="12802" max="12802" width="2.21875" style="1" customWidth="1"/>
    <col min="12803" max="12803" width="34.33203125" style="1" customWidth="1"/>
    <col min="12804" max="12804" width="19.109375" style="1" bestFit="1" customWidth="1"/>
    <col min="12805" max="12813" width="9.109375" style="1"/>
    <col min="12814" max="12814" width="10" style="1" customWidth="1"/>
    <col min="12815" max="13056" width="9.109375" style="1"/>
    <col min="13057" max="13057" width="4" style="1" customWidth="1"/>
    <col min="13058" max="13058" width="2.21875" style="1" customWidth="1"/>
    <col min="13059" max="13059" width="34.33203125" style="1" customWidth="1"/>
    <col min="13060" max="13060" width="19.109375" style="1" bestFit="1" customWidth="1"/>
    <col min="13061" max="13069" width="9.109375" style="1"/>
    <col min="13070" max="13070" width="10" style="1" customWidth="1"/>
    <col min="13071" max="13312" width="9.109375" style="1"/>
    <col min="13313" max="13313" width="4" style="1" customWidth="1"/>
    <col min="13314" max="13314" width="2.21875" style="1" customWidth="1"/>
    <col min="13315" max="13315" width="34.33203125" style="1" customWidth="1"/>
    <col min="13316" max="13316" width="19.109375" style="1" bestFit="1" customWidth="1"/>
    <col min="13317" max="13325" width="9.109375" style="1"/>
    <col min="13326" max="13326" width="10" style="1" customWidth="1"/>
    <col min="13327" max="13568" width="9.109375" style="1"/>
    <col min="13569" max="13569" width="4" style="1" customWidth="1"/>
    <col min="13570" max="13570" width="2.21875" style="1" customWidth="1"/>
    <col min="13571" max="13571" width="34.33203125" style="1" customWidth="1"/>
    <col min="13572" max="13572" width="19.109375" style="1" bestFit="1" customWidth="1"/>
    <col min="13573" max="13581" width="9.109375" style="1"/>
    <col min="13582" max="13582" width="10" style="1" customWidth="1"/>
    <col min="13583" max="13824" width="9.109375" style="1"/>
    <col min="13825" max="13825" width="4" style="1" customWidth="1"/>
    <col min="13826" max="13826" width="2.21875" style="1" customWidth="1"/>
    <col min="13827" max="13827" width="34.33203125" style="1" customWidth="1"/>
    <col min="13828" max="13828" width="19.109375" style="1" bestFit="1" customWidth="1"/>
    <col min="13829" max="13837" width="9.109375" style="1"/>
    <col min="13838" max="13838" width="10" style="1" customWidth="1"/>
    <col min="13839" max="14080" width="9.109375" style="1"/>
    <col min="14081" max="14081" width="4" style="1" customWidth="1"/>
    <col min="14082" max="14082" width="2.21875" style="1" customWidth="1"/>
    <col min="14083" max="14083" width="34.33203125" style="1" customWidth="1"/>
    <col min="14084" max="14084" width="19.109375" style="1" bestFit="1" customWidth="1"/>
    <col min="14085" max="14093" width="9.109375" style="1"/>
    <col min="14094" max="14094" width="10" style="1" customWidth="1"/>
    <col min="14095" max="14336" width="9.109375" style="1"/>
    <col min="14337" max="14337" width="4" style="1" customWidth="1"/>
    <col min="14338" max="14338" width="2.21875" style="1" customWidth="1"/>
    <col min="14339" max="14339" width="34.33203125" style="1" customWidth="1"/>
    <col min="14340" max="14340" width="19.109375" style="1" bestFit="1" customWidth="1"/>
    <col min="14341" max="14349" width="9.109375" style="1"/>
    <col min="14350" max="14350" width="10" style="1" customWidth="1"/>
    <col min="14351" max="14592" width="9.109375" style="1"/>
    <col min="14593" max="14593" width="4" style="1" customWidth="1"/>
    <col min="14594" max="14594" width="2.21875" style="1" customWidth="1"/>
    <col min="14595" max="14595" width="34.33203125" style="1" customWidth="1"/>
    <col min="14596" max="14596" width="19.109375" style="1" bestFit="1" customWidth="1"/>
    <col min="14597" max="14605" width="9.109375" style="1"/>
    <col min="14606" max="14606" width="10" style="1" customWidth="1"/>
    <col min="14607" max="14848" width="9.109375" style="1"/>
    <col min="14849" max="14849" width="4" style="1" customWidth="1"/>
    <col min="14850" max="14850" width="2.21875" style="1" customWidth="1"/>
    <col min="14851" max="14851" width="34.33203125" style="1" customWidth="1"/>
    <col min="14852" max="14852" width="19.109375" style="1" bestFit="1" customWidth="1"/>
    <col min="14853" max="14861" width="9.109375" style="1"/>
    <col min="14862" max="14862" width="10" style="1" customWidth="1"/>
    <col min="14863" max="15104" width="9.109375" style="1"/>
    <col min="15105" max="15105" width="4" style="1" customWidth="1"/>
    <col min="15106" max="15106" width="2.21875" style="1" customWidth="1"/>
    <col min="15107" max="15107" width="34.33203125" style="1" customWidth="1"/>
    <col min="15108" max="15108" width="19.109375" style="1" bestFit="1" customWidth="1"/>
    <col min="15109" max="15117" width="9.109375" style="1"/>
    <col min="15118" max="15118" width="10" style="1" customWidth="1"/>
    <col min="15119" max="15360" width="9.109375" style="1"/>
    <col min="15361" max="15361" width="4" style="1" customWidth="1"/>
    <col min="15362" max="15362" width="2.21875" style="1" customWidth="1"/>
    <col min="15363" max="15363" width="34.33203125" style="1" customWidth="1"/>
    <col min="15364" max="15364" width="19.109375" style="1" bestFit="1" customWidth="1"/>
    <col min="15365" max="15373" width="9.109375" style="1"/>
    <col min="15374" max="15374" width="10" style="1" customWidth="1"/>
    <col min="15375" max="15616" width="9.109375" style="1"/>
    <col min="15617" max="15617" width="4" style="1" customWidth="1"/>
    <col min="15618" max="15618" width="2.21875" style="1" customWidth="1"/>
    <col min="15619" max="15619" width="34.33203125" style="1" customWidth="1"/>
    <col min="15620" max="15620" width="19.109375" style="1" bestFit="1" customWidth="1"/>
    <col min="15621" max="15629" width="9.109375" style="1"/>
    <col min="15630" max="15630" width="10" style="1" customWidth="1"/>
    <col min="15631" max="15872" width="9.109375" style="1"/>
    <col min="15873" max="15873" width="4" style="1" customWidth="1"/>
    <col min="15874" max="15874" width="2.21875" style="1" customWidth="1"/>
    <col min="15875" max="15875" width="34.33203125" style="1" customWidth="1"/>
    <col min="15876" max="15876" width="19.109375" style="1" bestFit="1" customWidth="1"/>
    <col min="15877" max="15885" width="9.109375" style="1"/>
    <col min="15886" max="15886" width="10" style="1" customWidth="1"/>
    <col min="15887" max="16128" width="9.109375" style="1"/>
    <col min="16129" max="16129" width="4" style="1" customWidth="1"/>
    <col min="16130" max="16130" width="2.21875" style="1" customWidth="1"/>
    <col min="16131" max="16131" width="34.33203125" style="1" customWidth="1"/>
    <col min="16132" max="16132" width="19.109375" style="1" bestFit="1" customWidth="1"/>
    <col min="16133" max="16141" width="9.109375" style="1"/>
    <col min="16142" max="16142" width="10" style="1" customWidth="1"/>
    <col min="16143" max="16384" width="9.109375" style="1"/>
  </cols>
  <sheetData>
    <row r="1" spans="3:18" ht="18" customHeight="1" x14ac:dyDescent="0.25"/>
    <row r="2" spans="3:18" ht="15" customHeight="1" x14ac:dyDescent="0.3">
      <c r="C2" s="2" t="s">
        <v>1313</v>
      </c>
      <c r="D2" s="3"/>
      <c r="E2" s="3"/>
      <c r="F2" s="3"/>
      <c r="G2" s="3"/>
      <c r="H2" s="3"/>
      <c r="I2" s="3"/>
    </row>
    <row r="3" spans="3:18" ht="15" customHeight="1" x14ac:dyDescent="0.25">
      <c r="C3" s="3"/>
      <c r="D3" s="3"/>
      <c r="E3" s="3"/>
      <c r="F3" s="3"/>
      <c r="G3" s="3"/>
      <c r="H3" s="3"/>
      <c r="I3" s="3"/>
    </row>
    <row r="4" spans="3:18" ht="15" customHeight="1" x14ac:dyDescent="0.25">
      <c r="C4" s="246" t="s">
        <v>1314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</row>
    <row r="5" spans="3:18" ht="15" customHeight="1" x14ac:dyDescent="0.25"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4"/>
      <c r="P5" s="4"/>
      <c r="Q5" s="4"/>
      <c r="R5" s="4"/>
    </row>
    <row r="6" spans="3:18" ht="15" customHeight="1" x14ac:dyDescent="0.25">
      <c r="C6" s="5" t="s">
        <v>1315</v>
      </c>
      <c r="D6" s="5"/>
      <c r="E6" s="5"/>
      <c r="F6" s="5"/>
      <c r="G6" s="5"/>
      <c r="H6" s="5"/>
      <c r="I6" s="5"/>
      <c r="J6" s="5"/>
      <c r="K6" s="5"/>
      <c r="L6" s="5"/>
      <c r="M6" s="4"/>
      <c r="N6" s="4"/>
      <c r="O6" s="4"/>
      <c r="P6" s="4"/>
      <c r="Q6" s="4"/>
      <c r="R6" s="4"/>
    </row>
    <row r="7" spans="3:18" ht="15" customHeight="1" x14ac:dyDescent="0.25">
      <c r="C7" s="6"/>
      <c r="D7" s="6"/>
      <c r="E7" s="6"/>
      <c r="F7" s="6"/>
      <c r="G7" s="6"/>
      <c r="H7" s="6"/>
      <c r="I7" s="6"/>
      <c r="J7" s="6"/>
      <c r="K7" s="6"/>
      <c r="L7" s="6"/>
      <c r="M7" s="4"/>
      <c r="N7" s="4"/>
      <c r="O7" s="4"/>
      <c r="P7" s="4"/>
      <c r="Q7" s="4"/>
      <c r="R7" s="4"/>
    </row>
    <row r="8" spans="3:18" ht="15" customHeight="1" x14ac:dyDescent="0.25">
      <c r="C8" s="7" t="s">
        <v>0</v>
      </c>
      <c r="D8" s="8"/>
      <c r="E8" s="8"/>
      <c r="F8" s="8"/>
      <c r="G8" s="8"/>
      <c r="H8" s="6"/>
      <c r="I8" s="6"/>
      <c r="J8" s="6"/>
      <c r="K8" s="6"/>
      <c r="L8" s="6"/>
      <c r="M8" s="4"/>
      <c r="N8" s="4"/>
      <c r="O8" s="4"/>
      <c r="P8" s="4"/>
      <c r="Q8" s="4"/>
      <c r="R8" s="4"/>
    </row>
    <row r="9" spans="3:18" ht="15" customHeight="1" x14ac:dyDescent="0.25">
      <c r="C9" s="246" t="s">
        <v>1158</v>
      </c>
      <c r="D9" s="246"/>
      <c r="E9" s="246"/>
      <c r="F9" s="246"/>
      <c r="G9" s="246"/>
      <c r="H9" s="246"/>
      <c r="I9" s="246"/>
      <c r="J9" s="246"/>
      <c r="K9" s="246"/>
      <c r="L9" s="246"/>
    </row>
    <row r="10" spans="3:18" ht="15" customHeight="1" x14ac:dyDescent="0.25">
      <c r="C10" s="9"/>
      <c r="D10" s="9"/>
      <c r="E10" s="9"/>
      <c r="F10" s="9"/>
      <c r="G10" s="9"/>
      <c r="H10" s="9"/>
      <c r="I10" s="9"/>
      <c r="J10" s="10"/>
      <c r="K10" s="10"/>
      <c r="L10" s="10"/>
    </row>
    <row r="11" spans="3:18" ht="15" customHeight="1" x14ac:dyDescent="0.25">
      <c r="C11" s="10"/>
      <c r="D11" s="11" t="s">
        <v>1</v>
      </c>
      <c r="E11" s="12"/>
      <c r="F11" s="12"/>
      <c r="G11" s="12"/>
      <c r="H11" s="12"/>
      <c r="I11" s="12"/>
      <c r="J11" s="13"/>
      <c r="K11" s="10"/>
      <c r="L11" s="10"/>
    </row>
    <row r="12" spans="3:18" ht="15" customHeight="1" x14ac:dyDescent="0.25">
      <c r="C12" s="10"/>
      <c r="D12" s="14"/>
      <c r="E12" s="12"/>
      <c r="F12" s="12"/>
      <c r="G12" s="12"/>
      <c r="H12" s="12"/>
      <c r="I12" s="12"/>
      <c r="J12" s="10"/>
      <c r="K12" s="10"/>
      <c r="L12" s="10"/>
    </row>
    <row r="13" spans="3:18" ht="15" customHeight="1" x14ac:dyDescent="0.25">
      <c r="C13" s="12"/>
      <c r="D13" s="12"/>
      <c r="E13" s="12"/>
      <c r="F13" s="12"/>
      <c r="G13" s="12"/>
      <c r="H13" s="12"/>
      <c r="I13" s="12"/>
      <c r="J13" s="10"/>
      <c r="K13" s="10"/>
      <c r="L13" s="10"/>
    </row>
    <row r="14" spans="3:18" ht="15" customHeight="1" x14ac:dyDescent="0.25">
      <c r="C14" s="246" t="s">
        <v>1316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</row>
    <row r="15" spans="3:18" ht="15" customHeight="1" x14ac:dyDescent="0.25">
      <c r="C15" s="246"/>
      <c r="D15" s="246"/>
      <c r="E15" s="246"/>
      <c r="F15" s="246"/>
      <c r="G15" s="246"/>
      <c r="H15" s="246"/>
      <c r="I15" s="246"/>
      <c r="J15" s="246"/>
      <c r="K15" s="246"/>
      <c r="L15" s="246"/>
      <c r="M15" s="246"/>
      <c r="N15" s="246"/>
    </row>
    <row r="16" spans="3:18" ht="15" customHeight="1" x14ac:dyDescent="0.25">
      <c r="C16" s="15"/>
      <c r="D16" s="15"/>
      <c r="E16" s="15"/>
      <c r="F16" s="15"/>
      <c r="G16" s="15"/>
      <c r="H16" s="15"/>
      <c r="I16" s="15"/>
    </row>
    <row r="17" spans="3:16" ht="15" customHeight="1" x14ac:dyDescent="0.25">
      <c r="C17" s="247" t="s">
        <v>2</v>
      </c>
      <c r="D17" s="247"/>
      <c r="E17" s="247"/>
      <c r="F17" s="247"/>
      <c r="G17" s="247"/>
      <c r="H17" s="247"/>
      <c r="I17" s="247"/>
      <c r="J17" s="247"/>
      <c r="K17" s="247"/>
      <c r="L17" s="247"/>
      <c r="M17" s="247"/>
      <c r="N17" s="247"/>
      <c r="O17" s="247"/>
      <c r="P17" s="247"/>
    </row>
    <row r="18" spans="3:16" ht="15" customHeight="1" x14ac:dyDescent="0.2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3:16" ht="15" customHeight="1" x14ac:dyDescent="0.25">
      <c r="C19" s="204" t="s">
        <v>3</v>
      </c>
      <c r="D19" s="244" t="s">
        <v>1317</v>
      </c>
      <c r="E19" s="244"/>
      <c r="F19" s="244"/>
      <c r="G19" s="244"/>
      <c r="H19" s="244"/>
      <c r="I19" s="244"/>
      <c r="J19" s="244"/>
      <c r="K19" s="244"/>
      <c r="L19" s="244"/>
      <c r="M19" s="244"/>
      <c r="N19" s="244"/>
      <c r="O19" s="16"/>
      <c r="P19" s="16"/>
    </row>
    <row r="20" spans="3:16" ht="15" customHeight="1" x14ac:dyDescent="0.25">
      <c r="C20" s="17"/>
      <c r="D20" s="244"/>
      <c r="E20" s="244"/>
      <c r="F20" s="244"/>
      <c r="G20" s="244"/>
      <c r="H20" s="244"/>
      <c r="I20" s="244"/>
      <c r="J20" s="244"/>
      <c r="K20" s="244"/>
      <c r="L20" s="244"/>
      <c r="M20" s="244"/>
      <c r="N20" s="244"/>
    </row>
    <row r="21" spans="3:16" ht="15" customHeight="1" x14ac:dyDescent="0.25">
      <c r="C21" s="215" t="s">
        <v>4</v>
      </c>
      <c r="D21" s="244" t="s">
        <v>1329</v>
      </c>
      <c r="E21" s="244"/>
      <c r="F21" s="244"/>
      <c r="G21" s="244"/>
      <c r="H21" s="244"/>
      <c r="I21" s="244"/>
      <c r="J21" s="244"/>
      <c r="K21" s="244"/>
      <c r="L21" s="244"/>
      <c r="M21" s="244"/>
      <c r="N21" s="244"/>
    </row>
    <row r="22" spans="3:16" ht="11.25" customHeight="1" x14ac:dyDescent="0.25">
      <c r="C22" s="17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</row>
    <row r="23" spans="3:16" ht="9" customHeight="1" x14ac:dyDescent="0.25"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3:16" ht="22.05" customHeight="1" x14ac:dyDescent="0.25">
      <c r="C24" s="204" t="s">
        <v>1304</v>
      </c>
      <c r="D24" s="244" t="s">
        <v>1330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</row>
    <row r="25" spans="3:16" ht="30.45" customHeight="1" x14ac:dyDescent="0.25">
      <c r="C25" s="17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4"/>
    </row>
    <row r="26" spans="3:16" ht="12" customHeight="1" x14ac:dyDescent="0.25">
      <c r="C26" s="17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</row>
    <row r="27" spans="3:16" ht="15" customHeight="1" x14ac:dyDescent="0.25">
      <c r="C27" s="204" t="s">
        <v>5</v>
      </c>
      <c r="D27" s="19" t="s">
        <v>1331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</row>
    <row r="28" spans="3:16" ht="7.5" customHeight="1" x14ac:dyDescent="0.25">
      <c r="C28" s="1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</row>
    <row r="29" spans="3:16" ht="15" customHeight="1" x14ac:dyDescent="0.25">
      <c r="C29" s="204" t="s">
        <v>6</v>
      </c>
      <c r="D29" s="19" t="s">
        <v>1318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pans="3:16" ht="8.25" customHeight="1" x14ac:dyDescent="0.25">
      <c r="C30" s="1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3:16" x14ac:dyDescent="0.25">
      <c r="C31" s="205" t="s">
        <v>7</v>
      </c>
      <c r="D31" s="19" t="s">
        <v>8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3:16" x14ac:dyDescent="0.25">
      <c r="C32" s="20"/>
    </row>
    <row r="33" spans="3:12" x14ac:dyDescent="0.25">
      <c r="C33" s="21" t="s">
        <v>9</v>
      </c>
      <c r="D33" s="218">
        <v>45861</v>
      </c>
    </row>
    <row r="34" spans="3:12" x14ac:dyDescent="0.25">
      <c r="C34" s="22" t="s">
        <v>10</v>
      </c>
      <c r="D34" s="21" t="s">
        <v>1306</v>
      </c>
    </row>
    <row r="36" spans="3:12" x14ac:dyDescent="0.25">
      <c r="D36" s="244"/>
      <c r="E36" s="244"/>
      <c r="F36" s="244"/>
      <c r="G36" s="244"/>
      <c r="H36" s="244"/>
      <c r="I36" s="244"/>
      <c r="J36" s="244"/>
      <c r="K36" s="244"/>
      <c r="L36" s="245"/>
    </row>
  </sheetData>
  <mergeCells count="8">
    <mergeCell ref="D24:N25"/>
    <mergeCell ref="D36:L36"/>
    <mergeCell ref="C4:N5"/>
    <mergeCell ref="C9:L9"/>
    <mergeCell ref="C14:N15"/>
    <mergeCell ref="C17:P17"/>
    <mergeCell ref="D19:N20"/>
    <mergeCell ref="D21:N22"/>
  </mergeCells>
  <hyperlinks>
    <hyperlink ref="C19" location="'Schools&amp;Central School Services'!A1" display="Schools&amp;Central School Services:" xr:uid="{00000000-0004-0000-0000-000000000000}"/>
    <hyperlink ref="C27" location="'Early Years Pupil Premium&amp;DAF'!A1" display="Early Years Pupil Premium&amp;DAF:" xr:uid="{00000000-0004-0000-0000-000001000000}"/>
    <hyperlink ref="C29" location="'High Needs Pupil Numbers'!A1" display="High Needs Pupil Numbers:" xr:uid="{00000000-0004-0000-0000-000002000000}"/>
    <hyperlink ref="C31" location="'Source data'!A1" display="Source data:" xr:uid="{00000000-0004-0000-0000-000003000000}"/>
    <hyperlink ref="C21" location="'Early Years 3 &amp; 4 yrs'!A1" display="Early Years 3 &amp; 4 yrs:" xr:uid="{00000000-0004-0000-0000-000004000000}"/>
    <hyperlink ref="C24" location="'Early Years 2 yrs and under 2s'!A1" display="Early Years 2 yrs and under 2s" xr:uid="{00000000-0004-0000-0000-000005000000}"/>
  </hyperlinks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144780</xdr:rowOff>
                  </from>
                  <to>
                    <xdr:col>7</xdr:col>
                    <xdr:colOff>243840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 tint="0.39997558519241921"/>
    <pageSetUpPr fitToPage="1"/>
  </sheetPr>
  <dimension ref="A1:N61"/>
  <sheetViews>
    <sheetView showGridLines="0" zoomScale="85" zoomScaleNormal="85" workbookViewId="0"/>
  </sheetViews>
  <sheetFormatPr defaultRowHeight="13.2" x14ac:dyDescent="0.25"/>
  <cols>
    <col min="1" max="1" width="2.77734375" style="24" customWidth="1"/>
    <col min="2" max="2" width="5.77734375" style="24" customWidth="1"/>
    <col min="3" max="4" width="25.77734375" style="24" customWidth="1"/>
    <col min="5" max="5" width="36.6640625" style="24" customWidth="1"/>
    <col min="6" max="8" width="20.77734375" style="24" customWidth="1"/>
    <col min="9" max="9" width="2.109375" style="24" customWidth="1"/>
    <col min="10" max="10" width="4.21875" style="24" customWidth="1"/>
    <col min="11" max="12" width="20.21875" style="24" customWidth="1"/>
    <col min="13" max="13" width="8.77734375" style="24" customWidth="1"/>
    <col min="14" max="14" width="2" style="24" customWidth="1"/>
    <col min="15" max="256" width="9.109375" style="24"/>
    <col min="257" max="257" width="2.77734375" style="24" customWidth="1"/>
    <col min="258" max="258" width="5.77734375" style="24" customWidth="1"/>
    <col min="259" max="260" width="25.77734375" style="24" customWidth="1"/>
    <col min="261" max="261" width="36.6640625" style="24" customWidth="1"/>
    <col min="262" max="264" width="20.77734375" style="24" customWidth="1"/>
    <col min="265" max="265" width="2.109375" style="24" customWidth="1"/>
    <col min="266" max="266" width="4.21875" style="24" customWidth="1"/>
    <col min="267" max="268" width="20.21875" style="24" customWidth="1"/>
    <col min="269" max="269" width="8.77734375" style="24" customWidth="1"/>
    <col min="270" max="270" width="2" style="24" customWidth="1"/>
    <col min="271" max="512" width="9.109375" style="24"/>
    <col min="513" max="513" width="2.77734375" style="24" customWidth="1"/>
    <col min="514" max="514" width="5.77734375" style="24" customWidth="1"/>
    <col min="515" max="516" width="25.77734375" style="24" customWidth="1"/>
    <col min="517" max="517" width="36.6640625" style="24" customWidth="1"/>
    <col min="518" max="520" width="20.77734375" style="24" customWidth="1"/>
    <col min="521" max="521" width="2.109375" style="24" customWidth="1"/>
    <col min="522" max="522" width="4.21875" style="24" customWidth="1"/>
    <col min="523" max="524" width="20.21875" style="24" customWidth="1"/>
    <col min="525" max="525" width="8.77734375" style="24" customWidth="1"/>
    <col min="526" max="526" width="2" style="24" customWidth="1"/>
    <col min="527" max="768" width="9.109375" style="24"/>
    <col min="769" max="769" width="2.77734375" style="24" customWidth="1"/>
    <col min="770" max="770" width="5.77734375" style="24" customWidth="1"/>
    <col min="771" max="772" width="25.77734375" style="24" customWidth="1"/>
    <col min="773" max="773" width="36.6640625" style="24" customWidth="1"/>
    <col min="774" max="776" width="20.77734375" style="24" customWidth="1"/>
    <col min="777" max="777" width="2.109375" style="24" customWidth="1"/>
    <col min="778" max="778" width="4.21875" style="24" customWidth="1"/>
    <col min="779" max="780" width="20.21875" style="24" customWidth="1"/>
    <col min="781" max="781" width="8.77734375" style="24" customWidth="1"/>
    <col min="782" max="782" width="2" style="24" customWidth="1"/>
    <col min="783" max="1024" width="9.109375" style="24"/>
    <col min="1025" max="1025" width="2.77734375" style="24" customWidth="1"/>
    <col min="1026" max="1026" width="5.77734375" style="24" customWidth="1"/>
    <col min="1027" max="1028" width="25.77734375" style="24" customWidth="1"/>
    <col min="1029" max="1029" width="36.6640625" style="24" customWidth="1"/>
    <col min="1030" max="1032" width="20.77734375" style="24" customWidth="1"/>
    <col min="1033" max="1033" width="2.109375" style="24" customWidth="1"/>
    <col min="1034" max="1034" width="4.21875" style="24" customWidth="1"/>
    <col min="1035" max="1036" width="20.21875" style="24" customWidth="1"/>
    <col min="1037" max="1037" width="8.77734375" style="24" customWidth="1"/>
    <col min="1038" max="1038" width="2" style="24" customWidth="1"/>
    <col min="1039" max="1280" width="9.109375" style="24"/>
    <col min="1281" max="1281" width="2.77734375" style="24" customWidth="1"/>
    <col min="1282" max="1282" width="5.77734375" style="24" customWidth="1"/>
    <col min="1283" max="1284" width="25.77734375" style="24" customWidth="1"/>
    <col min="1285" max="1285" width="36.6640625" style="24" customWidth="1"/>
    <col min="1286" max="1288" width="20.77734375" style="24" customWidth="1"/>
    <col min="1289" max="1289" width="2.109375" style="24" customWidth="1"/>
    <col min="1290" max="1290" width="4.21875" style="24" customWidth="1"/>
    <col min="1291" max="1292" width="20.21875" style="24" customWidth="1"/>
    <col min="1293" max="1293" width="8.77734375" style="24" customWidth="1"/>
    <col min="1294" max="1294" width="2" style="24" customWidth="1"/>
    <col min="1295" max="1536" width="9.109375" style="24"/>
    <col min="1537" max="1537" width="2.77734375" style="24" customWidth="1"/>
    <col min="1538" max="1538" width="5.77734375" style="24" customWidth="1"/>
    <col min="1539" max="1540" width="25.77734375" style="24" customWidth="1"/>
    <col min="1541" max="1541" width="36.6640625" style="24" customWidth="1"/>
    <col min="1542" max="1544" width="20.77734375" style="24" customWidth="1"/>
    <col min="1545" max="1545" width="2.109375" style="24" customWidth="1"/>
    <col min="1546" max="1546" width="4.21875" style="24" customWidth="1"/>
    <col min="1547" max="1548" width="20.21875" style="24" customWidth="1"/>
    <col min="1549" max="1549" width="8.77734375" style="24" customWidth="1"/>
    <col min="1550" max="1550" width="2" style="24" customWidth="1"/>
    <col min="1551" max="1792" width="9.109375" style="24"/>
    <col min="1793" max="1793" width="2.77734375" style="24" customWidth="1"/>
    <col min="1794" max="1794" width="5.77734375" style="24" customWidth="1"/>
    <col min="1795" max="1796" width="25.77734375" style="24" customWidth="1"/>
    <col min="1797" max="1797" width="36.6640625" style="24" customWidth="1"/>
    <col min="1798" max="1800" width="20.77734375" style="24" customWidth="1"/>
    <col min="1801" max="1801" width="2.109375" style="24" customWidth="1"/>
    <col min="1802" max="1802" width="4.21875" style="24" customWidth="1"/>
    <col min="1803" max="1804" width="20.21875" style="24" customWidth="1"/>
    <col min="1805" max="1805" width="8.77734375" style="24" customWidth="1"/>
    <col min="1806" max="1806" width="2" style="24" customWidth="1"/>
    <col min="1807" max="2048" width="9.109375" style="24"/>
    <col min="2049" max="2049" width="2.77734375" style="24" customWidth="1"/>
    <col min="2050" max="2050" width="5.77734375" style="24" customWidth="1"/>
    <col min="2051" max="2052" width="25.77734375" style="24" customWidth="1"/>
    <col min="2053" max="2053" width="36.6640625" style="24" customWidth="1"/>
    <col min="2054" max="2056" width="20.77734375" style="24" customWidth="1"/>
    <col min="2057" max="2057" width="2.109375" style="24" customWidth="1"/>
    <col min="2058" max="2058" width="4.21875" style="24" customWidth="1"/>
    <col min="2059" max="2060" width="20.21875" style="24" customWidth="1"/>
    <col min="2061" max="2061" width="8.77734375" style="24" customWidth="1"/>
    <col min="2062" max="2062" width="2" style="24" customWidth="1"/>
    <col min="2063" max="2304" width="9.109375" style="24"/>
    <col min="2305" max="2305" width="2.77734375" style="24" customWidth="1"/>
    <col min="2306" max="2306" width="5.77734375" style="24" customWidth="1"/>
    <col min="2307" max="2308" width="25.77734375" style="24" customWidth="1"/>
    <col min="2309" max="2309" width="36.6640625" style="24" customWidth="1"/>
    <col min="2310" max="2312" width="20.77734375" style="24" customWidth="1"/>
    <col min="2313" max="2313" width="2.109375" style="24" customWidth="1"/>
    <col min="2314" max="2314" width="4.21875" style="24" customWidth="1"/>
    <col min="2315" max="2316" width="20.21875" style="24" customWidth="1"/>
    <col min="2317" max="2317" width="8.77734375" style="24" customWidth="1"/>
    <col min="2318" max="2318" width="2" style="24" customWidth="1"/>
    <col min="2319" max="2560" width="9.109375" style="24"/>
    <col min="2561" max="2561" width="2.77734375" style="24" customWidth="1"/>
    <col min="2562" max="2562" width="5.77734375" style="24" customWidth="1"/>
    <col min="2563" max="2564" width="25.77734375" style="24" customWidth="1"/>
    <col min="2565" max="2565" width="36.6640625" style="24" customWidth="1"/>
    <col min="2566" max="2568" width="20.77734375" style="24" customWidth="1"/>
    <col min="2569" max="2569" width="2.109375" style="24" customWidth="1"/>
    <col min="2570" max="2570" width="4.21875" style="24" customWidth="1"/>
    <col min="2571" max="2572" width="20.21875" style="24" customWidth="1"/>
    <col min="2573" max="2573" width="8.77734375" style="24" customWidth="1"/>
    <col min="2574" max="2574" width="2" style="24" customWidth="1"/>
    <col min="2575" max="2816" width="9.109375" style="24"/>
    <col min="2817" max="2817" width="2.77734375" style="24" customWidth="1"/>
    <col min="2818" max="2818" width="5.77734375" style="24" customWidth="1"/>
    <col min="2819" max="2820" width="25.77734375" style="24" customWidth="1"/>
    <col min="2821" max="2821" width="36.6640625" style="24" customWidth="1"/>
    <col min="2822" max="2824" width="20.77734375" style="24" customWidth="1"/>
    <col min="2825" max="2825" width="2.109375" style="24" customWidth="1"/>
    <col min="2826" max="2826" width="4.21875" style="24" customWidth="1"/>
    <col min="2827" max="2828" width="20.21875" style="24" customWidth="1"/>
    <col min="2829" max="2829" width="8.77734375" style="24" customWidth="1"/>
    <col min="2830" max="2830" width="2" style="24" customWidth="1"/>
    <col min="2831" max="3072" width="9.109375" style="24"/>
    <col min="3073" max="3073" width="2.77734375" style="24" customWidth="1"/>
    <col min="3074" max="3074" width="5.77734375" style="24" customWidth="1"/>
    <col min="3075" max="3076" width="25.77734375" style="24" customWidth="1"/>
    <col min="3077" max="3077" width="36.6640625" style="24" customWidth="1"/>
    <col min="3078" max="3080" width="20.77734375" style="24" customWidth="1"/>
    <col min="3081" max="3081" width="2.109375" style="24" customWidth="1"/>
    <col min="3082" max="3082" width="4.21875" style="24" customWidth="1"/>
    <col min="3083" max="3084" width="20.21875" style="24" customWidth="1"/>
    <col min="3085" max="3085" width="8.77734375" style="24" customWidth="1"/>
    <col min="3086" max="3086" width="2" style="24" customWidth="1"/>
    <col min="3087" max="3328" width="9.109375" style="24"/>
    <col min="3329" max="3329" width="2.77734375" style="24" customWidth="1"/>
    <col min="3330" max="3330" width="5.77734375" style="24" customWidth="1"/>
    <col min="3331" max="3332" width="25.77734375" style="24" customWidth="1"/>
    <col min="3333" max="3333" width="36.6640625" style="24" customWidth="1"/>
    <col min="3334" max="3336" width="20.77734375" style="24" customWidth="1"/>
    <col min="3337" max="3337" width="2.109375" style="24" customWidth="1"/>
    <col min="3338" max="3338" width="4.21875" style="24" customWidth="1"/>
    <col min="3339" max="3340" width="20.21875" style="24" customWidth="1"/>
    <col min="3341" max="3341" width="8.77734375" style="24" customWidth="1"/>
    <col min="3342" max="3342" width="2" style="24" customWidth="1"/>
    <col min="3343" max="3584" width="9.109375" style="24"/>
    <col min="3585" max="3585" width="2.77734375" style="24" customWidth="1"/>
    <col min="3586" max="3586" width="5.77734375" style="24" customWidth="1"/>
    <col min="3587" max="3588" width="25.77734375" style="24" customWidth="1"/>
    <col min="3589" max="3589" width="36.6640625" style="24" customWidth="1"/>
    <col min="3590" max="3592" width="20.77734375" style="24" customWidth="1"/>
    <col min="3593" max="3593" width="2.109375" style="24" customWidth="1"/>
    <col min="3594" max="3594" width="4.21875" style="24" customWidth="1"/>
    <col min="3595" max="3596" width="20.21875" style="24" customWidth="1"/>
    <col min="3597" max="3597" width="8.77734375" style="24" customWidth="1"/>
    <col min="3598" max="3598" width="2" style="24" customWidth="1"/>
    <col min="3599" max="3840" width="9.109375" style="24"/>
    <col min="3841" max="3841" width="2.77734375" style="24" customWidth="1"/>
    <col min="3842" max="3842" width="5.77734375" style="24" customWidth="1"/>
    <col min="3843" max="3844" width="25.77734375" style="24" customWidth="1"/>
    <col min="3845" max="3845" width="36.6640625" style="24" customWidth="1"/>
    <col min="3846" max="3848" width="20.77734375" style="24" customWidth="1"/>
    <col min="3849" max="3849" width="2.109375" style="24" customWidth="1"/>
    <col min="3850" max="3850" width="4.21875" style="24" customWidth="1"/>
    <col min="3851" max="3852" width="20.21875" style="24" customWidth="1"/>
    <col min="3853" max="3853" width="8.77734375" style="24" customWidth="1"/>
    <col min="3854" max="3854" width="2" style="24" customWidth="1"/>
    <col min="3855" max="4096" width="9.109375" style="24"/>
    <col min="4097" max="4097" width="2.77734375" style="24" customWidth="1"/>
    <col min="4098" max="4098" width="5.77734375" style="24" customWidth="1"/>
    <col min="4099" max="4100" width="25.77734375" style="24" customWidth="1"/>
    <col min="4101" max="4101" width="36.6640625" style="24" customWidth="1"/>
    <col min="4102" max="4104" width="20.77734375" style="24" customWidth="1"/>
    <col min="4105" max="4105" width="2.109375" style="24" customWidth="1"/>
    <col min="4106" max="4106" width="4.21875" style="24" customWidth="1"/>
    <col min="4107" max="4108" width="20.21875" style="24" customWidth="1"/>
    <col min="4109" max="4109" width="8.77734375" style="24" customWidth="1"/>
    <col min="4110" max="4110" width="2" style="24" customWidth="1"/>
    <col min="4111" max="4352" width="9.109375" style="24"/>
    <col min="4353" max="4353" width="2.77734375" style="24" customWidth="1"/>
    <col min="4354" max="4354" width="5.77734375" style="24" customWidth="1"/>
    <col min="4355" max="4356" width="25.77734375" style="24" customWidth="1"/>
    <col min="4357" max="4357" width="36.6640625" style="24" customWidth="1"/>
    <col min="4358" max="4360" width="20.77734375" style="24" customWidth="1"/>
    <col min="4361" max="4361" width="2.109375" style="24" customWidth="1"/>
    <col min="4362" max="4362" width="4.21875" style="24" customWidth="1"/>
    <col min="4363" max="4364" width="20.21875" style="24" customWidth="1"/>
    <col min="4365" max="4365" width="8.77734375" style="24" customWidth="1"/>
    <col min="4366" max="4366" width="2" style="24" customWidth="1"/>
    <col min="4367" max="4608" width="9.109375" style="24"/>
    <col min="4609" max="4609" width="2.77734375" style="24" customWidth="1"/>
    <col min="4610" max="4610" width="5.77734375" style="24" customWidth="1"/>
    <col min="4611" max="4612" width="25.77734375" style="24" customWidth="1"/>
    <col min="4613" max="4613" width="36.6640625" style="24" customWidth="1"/>
    <col min="4614" max="4616" width="20.77734375" style="24" customWidth="1"/>
    <col min="4617" max="4617" width="2.109375" style="24" customWidth="1"/>
    <col min="4618" max="4618" width="4.21875" style="24" customWidth="1"/>
    <col min="4619" max="4620" width="20.21875" style="24" customWidth="1"/>
    <col min="4621" max="4621" width="8.77734375" style="24" customWidth="1"/>
    <col min="4622" max="4622" width="2" style="24" customWidth="1"/>
    <col min="4623" max="4864" width="9.109375" style="24"/>
    <col min="4865" max="4865" width="2.77734375" style="24" customWidth="1"/>
    <col min="4866" max="4866" width="5.77734375" style="24" customWidth="1"/>
    <col min="4867" max="4868" width="25.77734375" style="24" customWidth="1"/>
    <col min="4869" max="4869" width="36.6640625" style="24" customWidth="1"/>
    <col min="4870" max="4872" width="20.77734375" style="24" customWidth="1"/>
    <col min="4873" max="4873" width="2.109375" style="24" customWidth="1"/>
    <col min="4874" max="4874" width="4.21875" style="24" customWidth="1"/>
    <col min="4875" max="4876" width="20.21875" style="24" customWidth="1"/>
    <col min="4877" max="4877" width="8.77734375" style="24" customWidth="1"/>
    <col min="4878" max="4878" width="2" style="24" customWidth="1"/>
    <col min="4879" max="5120" width="9.109375" style="24"/>
    <col min="5121" max="5121" width="2.77734375" style="24" customWidth="1"/>
    <col min="5122" max="5122" width="5.77734375" style="24" customWidth="1"/>
    <col min="5123" max="5124" width="25.77734375" style="24" customWidth="1"/>
    <col min="5125" max="5125" width="36.6640625" style="24" customWidth="1"/>
    <col min="5126" max="5128" width="20.77734375" style="24" customWidth="1"/>
    <col min="5129" max="5129" width="2.109375" style="24" customWidth="1"/>
    <col min="5130" max="5130" width="4.21875" style="24" customWidth="1"/>
    <col min="5131" max="5132" width="20.21875" style="24" customWidth="1"/>
    <col min="5133" max="5133" width="8.77734375" style="24" customWidth="1"/>
    <col min="5134" max="5134" width="2" style="24" customWidth="1"/>
    <col min="5135" max="5376" width="9.109375" style="24"/>
    <col min="5377" max="5377" width="2.77734375" style="24" customWidth="1"/>
    <col min="5378" max="5378" width="5.77734375" style="24" customWidth="1"/>
    <col min="5379" max="5380" width="25.77734375" style="24" customWidth="1"/>
    <col min="5381" max="5381" width="36.6640625" style="24" customWidth="1"/>
    <col min="5382" max="5384" width="20.77734375" style="24" customWidth="1"/>
    <col min="5385" max="5385" width="2.109375" style="24" customWidth="1"/>
    <col min="5386" max="5386" width="4.21875" style="24" customWidth="1"/>
    <col min="5387" max="5388" width="20.21875" style="24" customWidth="1"/>
    <col min="5389" max="5389" width="8.77734375" style="24" customWidth="1"/>
    <col min="5390" max="5390" width="2" style="24" customWidth="1"/>
    <col min="5391" max="5632" width="9.109375" style="24"/>
    <col min="5633" max="5633" width="2.77734375" style="24" customWidth="1"/>
    <col min="5634" max="5634" width="5.77734375" style="24" customWidth="1"/>
    <col min="5635" max="5636" width="25.77734375" style="24" customWidth="1"/>
    <col min="5637" max="5637" width="36.6640625" style="24" customWidth="1"/>
    <col min="5638" max="5640" width="20.77734375" style="24" customWidth="1"/>
    <col min="5641" max="5641" width="2.109375" style="24" customWidth="1"/>
    <col min="5642" max="5642" width="4.21875" style="24" customWidth="1"/>
    <col min="5643" max="5644" width="20.21875" style="24" customWidth="1"/>
    <col min="5645" max="5645" width="8.77734375" style="24" customWidth="1"/>
    <col min="5646" max="5646" width="2" style="24" customWidth="1"/>
    <col min="5647" max="5888" width="9.109375" style="24"/>
    <col min="5889" max="5889" width="2.77734375" style="24" customWidth="1"/>
    <col min="5890" max="5890" width="5.77734375" style="24" customWidth="1"/>
    <col min="5891" max="5892" width="25.77734375" style="24" customWidth="1"/>
    <col min="5893" max="5893" width="36.6640625" style="24" customWidth="1"/>
    <col min="5894" max="5896" width="20.77734375" style="24" customWidth="1"/>
    <col min="5897" max="5897" width="2.109375" style="24" customWidth="1"/>
    <col min="5898" max="5898" width="4.21875" style="24" customWidth="1"/>
    <col min="5899" max="5900" width="20.21875" style="24" customWidth="1"/>
    <col min="5901" max="5901" width="8.77734375" style="24" customWidth="1"/>
    <col min="5902" max="5902" width="2" style="24" customWidth="1"/>
    <col min="5903" max="6144" width="9.109375" style="24"/>
    <col min="6145" max="6145" width="2.77734375" style="24" customWidth="1"/>
    <col min="6146" max="6146" width="5.77734375" style="24" customWidth="1"/>
    <col min="6147" max="6148" width="25.77734375" style="24" customWidth="1"/>
    <col min="6149" max="6149" width="36.6640625" style="24" customWidth="1"/>
    <col min="6150" max="6152" width="20.77734375" style="24" customWidth="1"/>
    <col min="6153" max="6153" width="2.109375" style="24" customWidth="1"/>
    <col min="6154" max="6154" width="4.21875" style="24" customWidth="1"/>
    <col min="6155" max="6156" width="20.21875" style="24" customWidth="1"/>
    <col min="6157" max="6157" width="8.77734375" style="24" customWidth="1"/>
    <col min="6158" max="6158" width="2" style="24" customWidth="1"/>
    <col min="6159" max="6400" width="9.109375" style="24"/>
    <col min="6401" max="6401" width="2.77734375" style="24" customWidth="1"/>
    <col min="6402" max="6402" width="5.77734375" style="24" customWidth="1"/>
    <col min="6403" max="6404" width="25.77734375" style="24" customWidth="1"/>
    <col min="6405" max="6405" width="36.6640625" style="24" customWidth="1"/>
    <col min="6406" max="6408" width="20.77734375" style="24" customWidth="1"/>
    <col min="6409" max="6409" width="2.109375" style="24" customWidth="1"/>
    <col min="6410" max="6410" width="4.21875" style="24" customWidth="1"/>
    <col min="6411" max="6412" width="20.21875" style="24" customWidth="1"/>
    <col min="6413" max="6413" width="8.77734375" style="24" customWidth="1"/>
    <col min="6414" max="6414" width="2" style="24" customWidth="1"/>
    <col min="6415" max="6656" width="9.109375" style="24"/>
    <col min="6657" max="6657" width="2.77734375" style="24" customWidth="1"/>
    <col min="6658" max="6658" width="5.77734375" style="24" customWidth="1"/>
    <col min="6659" max="6660" width="25.77734375" style="24" customWidth="1"/>
    <col min="6661" max="6661" width="36.6640625" style="24" customWidth="1"/>
    <col min="6662" max="6664" width="20.77734375" style="24" customWidth="1"/>
    <col min="6665" max="6665" width="2.109375" style="24" customWidth="1"/>
    <col min="6666" max="6666" width="4.21875" style="24" customWidth="1"/>
    <col min="6667" max="6668" width="20.21875" style="24" customWidth="1"/>
    <col min="6669" max="6669" width="8.77734375" style="24" customWidth="1"/>
    <col min="6670" max="6670" width="2" style="24" customWidth="1"/>
    <col min="6671" max="6912" width="9.109375" style="24"/>
    <col min="6913" max="6913" width="2.77734375" style="24" customWidth="1"/>
    <col min="6914" max="6914" width="5.77734375" style="24" customWidth="1"/>
    <col min="6915" max="6916" width="25.77734375" style="24" customWidth="1"/>
    <col min="6917" max="6917" width="36.6640625" style="24" customWidth="1"/>
    <col min="6918" max="6920" width="20.77734375" style="24" customWidth="1"/>
    <col min="6921" max="6921" width="2.109375" style="24" customWidth="1"/>
    <col min="6922" max="6922" width="4.21875" style="24" customWidth="1"/>
    <col min="6923" max="6924" width="20.21875" style="24" customWidth="1"/>
    <col min="6925" max="6925" width="8.77734375" style="24" customWidth="1"/>
    <col min="6926" max="6926" width="2" style="24" customWidth="1"/>
    <col min="6927" max="7168" width="9.109375" style="24"/>
    <col min="7169" max="7169" width="2.77734375" style="24" customWidth="1"/>
    <col min="7170" max="7170" width="5.77734375" style="24" customWidth="1"/>
    <col min="7171" max="7172" width="25.77734375" style="24" customWidth="1"/>
    <col min="7173" max="7173" width="36.6640625" style="24" customWidth="1"/>
    <col min="7174" max="7176" width="20.77734375" style="24" customWidth="1"/>
    <col min="7177" max="7177" width="2.109375" style="24" customWidth="1"/>
    <col min="7178" max="7178" width="4.21875" style="24" customWidth="1"/>
    <col min="7179" max="7180" width="20.21875" style="24" customWidth="1"/>
    <col min="7181" max="7181" width="8.77734375" style="24" customWidth="1"/>
    <col min="7182" max="7182" width="2" style="24" customWidth="1"/>
    <col min="7183" max="7424" width="9.109375" style="24"/>
    <col min="7425" max="7425" width="2.77734375" style="24" customWidth="1"/>
    <col min="7426" max="7426" width="5.77734375" style="24" customWidth="1"/>
    <col min="7427" max="7428" width="25.77734375" style="24" customWidth="1"/>
    <col min="7429" max="7429" width="36.6640625" style="24" customWidth="1"/>
    <col min="7430" max="7432" width="20.77734375" style="24" customWidth="1"/>
    <col min="7433" max="7433" width="2.109375" style="24" customWidth="1"/>
    <col min="7434" max="7434" width="4.21875" style="24" customWidth="1"/>
    <col min="7435" max="7436" width="20.21875" style="24" customWidth="1"/>
    <col min="7437" max="7437" width="8.77734375" style="24" customWidth="1"/>
    <col min="7438" max="7438" width="2" style="24" customWidth="1"/>
    <col min="7439" max="7680" width="9.109375" style="24"/>
    <col min="7681" max="7681" width="2.77734375" style="24" customWidth="1"/>
    <col min="7682" max="7682" width="5.77734375" style="24" customWidth="1"/>
    <col min="7683" max="7684" width="25.77734375" style="24" customWidth="1"/>
    <col min="7685" max="7685" width="36.6640625" style="24" customWidth="1"/>
    <col min="7686" max="7688" width="20.77734375" style="24" customWidth="1"/>
    <col min="7689" max="7689" width="2.109375" style="24" customWidth="1"/>
    <col min="7690" max="7690" width="4.21875" style="24" customWidth="1"/>
    <col min="7691" max="7692" width="20.21875" style="24" customWidth="1"/>
    <col min="7693" max="7693" width="8.77734375" style="24" customWidth="1"/>
    <col min="7694" max="7694" width="2" style="24" customWidth="1"/>
    <col min="7695" max="7936" width="9.109375" style="24"/>
    <col min="7937" max="7937" width="2.77734375" style="24" customWidth="1"/>
    <col min="7938" max="7938" width="5.77734375" style="24" customWidth="1"/>
    <col min="7939" max="7940" width="25.77734375" style="24" customWidth="1"/>
    <col min="7941" max="7941" width="36.6640625" style="24" customWidth="1"/>
    <col min="7942" max="7944" width="20.77734375" style="24" customWidth="1"/>
    <col min="7945" max="7945" width="2.109375" style="24" customWidth="1"/>
    <col min="7946" max="7946" width="4.21875" style="24" customWidth="1"/>
    <col min="7947" max="7948" width="20.21875" style="24" customWidth="1"/>
    <col min="7949" max="7949" width="8.77734375" style="24" customWidth="1"/>
    <col min="7950" max="7950" width="2" style="24" customWidth="1"/>
    <col min="7951" max="8192" width="9.109375" style="24"/>
    <col min="8193" max="8193" width="2.77734375" style="24" customWidth="1"/>
    <col min="8194" max="8194" width="5.77734375" style="24" customWidth="1"/>
    <col min="8195" max="8196" width="25.77734375" style="24" customWidth="1"/>
    <col min="8197" max="8197" width="36.6640625" style="24" customWidth="1"/>
    <col min="8198" max="8200" width="20.77734375" style="24" customWidth="1"/>
    <col min="8201" max="8201" width="2.109375" style="24" customWidth="1"/>
    <col min="8202" max="8202" width="4.21875" style="24" customWidth="1"/>
    <col min="8203" max="8204" width="20.21875" style="24" customWidth="1"/>
    <col min="8205" max="8205" width="8.77734375" style="24" customWidth="1"/>
    <col min="8206" max="8206" width="2" style="24" customWidth="1"/>
    <col min="8207" max="8448" width="9.109375" style="24"/>
    <col min="8449" max="8449" width="2.77734375" style="24" customWidth="1"/>
    <col min="8450" max="8450" width="5.77734375" style="24" customWidth="1"/>
    <col min="8451" max="8452" width="25.77734375" style="24" customWidth="1"/>
    <col min="8453" max="8453" width="36.6640625" style="24" customWidth="1"/>
    <col min="8454" max="8456" width="20.77734375" style="24" customWidth="1"/>
    <col min="8457" max="8457" width="2.109375" style="24" customWidth="1"/>
    <col min="8458" max="8458" width="4.21875" style="24" customWidth="1"/>
    <col min="8459" max="8460" width="20.21875" style="24" customWidth="1"/>
    <col min="8461" max="8461" width="8.77734375" style="24" customWidth="1"/>
    <col min="8462" max="8462" width="2" style="24" customWidth="1"/>
    <col min="8463" max="8704" width="9.109375" style="24"/>
    <col min="8705" max="8705" width="2.77734375" style="24" customWidth="1"/>
    <col min="8706" max="8706" width="5.77734375" style="24" customWidth="1"/>
    <col min="8707" max="8708" width="25.77734375" style="24" customWidth="1"/>
    <col min="8709" max="8709" width="36.6640625" style="24" customWidth="1"/>
    <col min="8710" max="8712" width="20.77734375" style="24" customWidth="1"/>
    <col min="8713" max="8713" width="2.109375" style="24" customWidth="1"/>
    <col min="8714" max="8714" width="4.21875" style="24" customWidth="1"/>
    <col min="8715" max="8716" width="20.21875" style="24" customWidth="1"/>
    <col min="8717" max="8717" width="8.77734375" style="24" customWidth="1"/>
    <col min="8718" max="8718" width="2" style="24" customWidth="1"/>
    <col min="8719" max="8960" width="9.109375" style="24"/>
    <col min="8961" max="8961" width="2.77734375" style="24" customWidth="1"/>
    <col min="8962" max="8962" width="5.77734375" style="24" customWidth="1"/>
    <col min="8963" max="8964" width="25.77734375" style="24" customWidth="1"/>
    <col min="8965" max="8965" width="36.6640625" style="24" customWidth="1"/>
    <col min="8966" max="8968" width="20.77734375" style="24" customWidth="1"/>
    <col min="8969" max="8969" width="2.109375" style="24" customWidth="1"/>
    <col min="8970" max="8970" width="4.21875" style="24" customWidth="1"/>
    <col min="8971" max="8972" width="20.21875" style="24" customWidth="1"/>
    <col min="8973" max="8973" width="8.77734375" style="24" customWidth="1"/>
    <col min="8974" max="8974" width="2" style="24" customWidth="1"/>
    <col min="8975" max="9216" width="9.109375" style="24"/>
    <col min="9217" max="9217" width="2.77734375" style="24" customWidth="1"/>
    <col min="9218" max="9218" width="5.77734375" style="24" customWidth="1"/>
    <col min="9219" max="9220" width="25.77734375" style="24" customWidth="1"/>
    <col min="9221" max="9221" width="36.6640625" style="24" customWidth="1"/>
    <col min="9222" max="9224" width="20.77734375" style="24" customWidth="1"/>
    <col min="9225" max="9225" width="2.109375" style="24" customWidth="1"/>
    <col min="9226" max="9226" width="4.21875" style="24" customWidth="1"/>
    <col min="9227" max="9228" width="20.21875" style="24" customWidth="1"/>
    <col min="9229" max="9229" width="8.77734375" style="24" customWidth="1"/>
    <col min="9230" max="9230" width="2" style="24" customWidth="1"/>
    <col min="9231" max="9472" width="9.109375" style="24"/>
    <col min="9473" max="9473" width="2.77734375" style="24" customWidth="1"/>
    <col min="9474" max="9474" width="5.77734375" style="24" customWidth="1"/>
    <col min="9475" max="9476" width="25.77734375" style="24" customWidth="1"/>
    <col min="9477" max="9477" width="36.6640625" style="24" customWidth="1"/>
    <col min="9478" max="9480" width="20.77734375" style="24" customWidth="1"/>
    <col min="9481" max="9481" width="2.109375" style="24" customWidth="1"/>
    <col min="9482" max="9482" width="4.21875" style="24" customWidth="1"/>
    <col min="9483" max="9484" width="20.21875" style="24" customWidth="1"/>
    <col min="9485" max="9485" width="8.77734375" style="24" customWidth="1"/>
    <col min="9486" max="9486" width="2" style="24" customWidth="1"/>
    <col min="9487" max="9728" width="9.109375" style="24"/>
    <col min="9729" max="9729" width="2.77734375" style="24" customWidth="1"/>
    <col min="9730" max="9730" width="5.77734375" style="24" customWidth="1"/>
    <col min="9731" max="9732" width="25.77734375" style="24" customWidth="1"/>
    <col min="9733" max="9733" width="36.6640625" style="24" customWidth="1"/>
    <col min="9734" max="9736" width="20.77734375" style="24" customWidth="1"/>
    <col min="9737" max="9737" width="2.109375" style="24" customWidth="1"/>
    <col min="9738" max="9738" width="4.21875" style="24" customWidth="1"/>
    <col min="9739" max="9740" width="20.21875" style="24" customWidth="1"/>
    <col min="9741" max="9741" width="8.77734375" style="24" customWidth="1"/>
    <col min="9742" max="9742" width="2" style="24" customWidth="1"/>
    <col min="9743" max="9984" width="9.109375" style="24"/>
    <col min="9985" max="9985" width="2.77734375" style="24" customWidth="1"/>
    <col min="9986" max="9986" width="5.77734375" style="24" customWidth="1"/>
    <col min="9987" max="9988" width="25.77734375" style="24" customWidth="1"/>
    <col min="9989" max="9989" width="36.6640625" style="24" customWidth="1"/>
    <col min="9990" max="9992" width="20.77734375" style="24" customWidth="1"/>
    <col min="9993" max="9993" width="2.109375" style="24" customWidth="1"/>
    <col min="9994" max="9994" width="4.21875" style="24" customWidth="1"/>
    <col min="9995" max="9996" width="20.21875" style="24" customWidth="1"/>
    <col min="9997" max="9997" width="8.77734375" style="24" customWidth="1"/>
    <col min="9998" max="9998" width="2" style="24" customWidth="1"/>
    <col min="9999" max="10240" width="9.109375" style="24"/>
    <col min="10241" max="10241" width="2.77734375" style="24" customWidth="1"/>
    <col min="10242" max="10242" width="5.77734375" style="24" customWidth="1"/>
    <col min="10243" max="10244" width="25.77734375" style="24" customWidth="1"/>
    <col min="10245" max="10245" width="36.6640625" style="24" customWidth="1"/>
    <col min="10246" max="10248" width="20.77734375" style="24" customWidth="1"/>
    <col min="10249" max="10249" width="2.109375" style="24" customWidth="1"/>
    <col min="10250" max="10250" width="4.21875" style="24" customWidth="1"/>
    <col min="10251" max="10252" width="20.21875" style="24" customWidth="1"/>
    <col min="10253" max="10253" width="8.77734375" style="24" customWidth="1"/>
    <col min="10254" max="10254" width="2" style="24" customWidth="1"/>
    <col min="10255" max="10496" width="9.109375" style="24"/>
    <col min="10497" max="10497" width="2.77734375" style="24" customWidth="1"/>
    <col min="10498" max="10498" width="5.77734375" style="24" customWidth="1"/>
    <col min="10499" max="10500" width="25.77734375" style="24" customWidth="1"/>
    <col min="10501" max="10501" width="36.6640625" style="24" customWidth="1"/>
    <col min="10502" max="10504" width="20.77734375" style="24" customWidth="1"/>
    <col min="10505" max="10505" width="2.109375" style="24" customWidth="1"/>
    <col min="10506" max="10506" width="4.21875" style="24" customWidth="1"/>
    <col min="10507" max="10508" width="20.21875" style="24" customWidth="1"/>
    <col min="10509" max="10509" width="8.77734375" style="24" customWidth="1"/>
    <col min="10510" max="10510" width="2" style="24" customWidth="1"/>
    <col min="10511" max="10752" width="9.109375" style="24"/>
    <col min="10753" max="10753" width="2.77734375" style="24" customWidth="1"/>
    <col min="10754" max="10754" width="5.77734375" style="24" customWidth="1"/>
    <col min="10755" max="10756" width="25.77734375" style="24" customWidth="1"/>
    <col min="10757" max="10757" width="36.6640625" style="24" customWidth="1"/>
    <col min="10758" max="10760" width="20.77734375" style="24" customWidth="1"/>
    <col min="10761" max="10761" width="2.109375" style="24" customWidth="1"/>
    <col min="10762" max="10762" width="4.21875" style="24" customWidth="1"/>
    <col min="10763" max="10764" width="20.21875" style="24" customWidth="1"/>
    <col min="10765" max="10765" width="8.77734375" style="24" customWidth="1"/>
    <col min="10766" max="10766" width="2" style="24" customWidth="1"/>
    <col min="10767" max="11008" width="9.109375" style="24"/>
    <col min="11009" max="11009" width="2.77734375" style="24" customWidth="1"/>
    <col min="11010" max="11010" width="5.77734375" style="24" customWidth="1"/>
    <col min="11011" max="11012" width="25.77734375" style="24" customWidth="1"/>
    <col min="11013" max="11013" width="36.6640625" style="24" customWidth="1"/>
    <col min="11014" max="11016" width="20.77734375" style="24" customWidth="1"/>
    <col min="11017" max="11017" width="2.109375" style="24" customWidth="1"/>
    <col min="11018" max="11018" width="4.21875" style="24" customWidth="1"/>
    <col min="11019" max="11020" width="20.21875" style="24" customWidth="1"/>
    <col min="11021" max="11021" width="8.77734375" style="24" customWidth="1"/>
    <col min="11022" max="11022" width="2" style="24" customWidth="1"/>
    <col min="11023" max="11264" width="9.109375" style="24"/>
    <col min="11265" max="11265" width="2.77734375" style="24" customWidth="1"/>
    <col min="11266" max="11266" width="5.77734375" style="24" customWidth="1"/>
    <col min="11267" max="11268" width="25.77734375" style="24" customWidth="1"/>
    <col min="11269" max="11269" width="36.6640625" style="24" customWidth="1"/>
    <col min="11270" max="11272" width="20.77734375" style="24" customWidth="1"/>
    <col min="11273" max="11273" width="2.109375" style="24" customWidth="1"/>
    <col min="11274" max="11274" width="4.21875" style="24" customWidth="1"/>
    <col min="11275" max="11276" width="20.21875" style="24" customWidth="1"/>
    <col min="11277" max="11277" width="8.77734375" style="24" customWidth="1"/>
    <col min="11278" max="11278" width="2" style="24" customWidth="1"/>
    <col min="11279" max="11520" width="9.109375" style="24"/>
    <col min="11521" max="11521" width="2.77734375" style="24" customWidth="1"/>
    <col min="11522" max="11522" width="5.77734375" style="24" customWidth="1"/>
    <col min="11523" max="11524" width="25.77734375" style="24" customWidth="1"/>
    <col min="11525" max="11525" width="36.6640625" style="24" customWidth="1"/>
    <col min="11526" max="11528" width="20.77734375" style="24" customWidth="1"/>
    <col min="11529" max="11529" width="2.109375" style="24" customWidth="1"/>
    <col min="11530" max="11530" width="4.21875" style="24" customWidth="1"/>
    <col min="11531" max="11532" width="20.21875" style="24" customWidth="1"/>
    <col min="11533" max="11533" width="8.77734375" style="24" customWidth="1"/>
    <col min="11534" max="11534" width="2" style="24" customWidth="1"/>
    <col min="11535" max="11776" width="9.109375" style="24"/>
    <col min="11777" max="11777" width="2.77734375" style="24" customWidth="1"/>
    <col min="11778" max="11778" width="5.77734375" style="24" customWidth="1"/>
    <col min="11779" max="11780" width="25.77734375" style="24" customWidth="1"/>
    <col min="11781" max="11781" width="36.6640625" style="24" customWidth="1"/>
    <col min="11782" max="11784" width="20.77734375" style="24" customWidth="1"/>
    <col min="11785" max="11785" width="2.109375" style="24" customWidth="1"/>
    <col min="11786" max="11786" width="4.21875" style="24" customWidth="1"/>
    <col min="11787" max="11788" width="20.21875" style="24" customWidth="1"/>
    <col min="11789" max="11789" width="8.77734375" style="24" customWidth="1"/>
    <col min="11790" max="11790" width="2" style="24" customWidth="1"/>
    <col min="11791" max="12032" width="9.109375" style="24"/>
    <col min="12033" max="12033" width="2.77734375" style="24" customWidth="1"/>
    <col min="12034" max="12034" width="5.77734375" style="24" customWidth="1"/>
    <col min="12035" max="12036" width="25.77734375" style="24" customWidth="1"/>
    <col min="12037" max="12037" width="36.6640625" style="24" customWidth="1"/>
    <col min="12038" max="12040" width="20.77734375" style="24" customWidth="1"/>
    <col min="12041" max="12041" width="2.109375" style="24" customWidth="1"/>
    <col min="12042" max="12042" width="4.21875" style="24" customWidth="1"/>
    <col min="12043" max="12044" width="20.21875" style="24" customWidth="1"/>
    <col min="12045" max="12045" width="8.77734375" style="24" customWidth="1"/>
    <col min="12046" max="12046" width="2" style="24" customWidth="1"/>
    <col min="12047" max="12288" width="9.109375" style="24"/>
    <col min="12289" max="12289" width="2.77734375" style="24" customWidth="1"/>
    <col min="12290" max="12290" width="5.77734375" style="24" customWidth="1"/>
    <col min="12291" max="12292" width="25.77734375" style="24" customWidth="1"/>
    <col min="12293" max="12293" width="36.6640625" style="24" customWidth="1"/>
    <col min="12294" max="12296" width="20.77734375" style="24" customWidth="1"/>
    <col min="12297" max="12297" width="2.109375" style="24" customWidth="1"/>
    <col min="12298" max="12298" width="4.21875" style="24" customWidth="1"/>
    <col min="12299" max="12300" width="20.21875" style="24" customWidth="1"/>
    <col min="12301" max="12301" width="8.77734375" style="24" customWidth="1"/>
    <col min="12302" max="12302" width="2" style="24" customWidth="1"/>
    <col min="12303" max="12544" width="9.109375" style="24"/>
    <col min="12545" max="12545" width="2.77734375" style="24" customWidth="1"/>
    <col min="12546" max="12546" width="5.77734375" style="24" customWidth="1"/>
    <col min="12547" max="12548" width="25.77734375" style="24" customWidth="1"/>
    <col min="12549" max="12549" width="36.6640625" style="24" customWidth="1"/>
    <col min="12550" max="12552" width="20.77734375" style="24" customWidth="1"/>
    <col min="12553" max="12553" width="2.109375" style="24" customWidth="1"/>
    <col min="12554" max="12554" width="4.21875" style="24" customWidth="1"/>
    <col min="12555" max="12556" width="20.21875" style="24" customWidth="1"/>
    <col min="12557" max="12557" width="8.77734375" style="24" customWidth="1"/>
    <col min="12558" max="12558" width="2" style="24" customWidth="1"/>
    <col min="12559" max="12800" width="9.109375" style="24"/>
    <col min="12801" max="12801" width="2.77734375" style="24" customWidth="1"/>
    <col min="12802" max="12802" width="5.77734375" style="24" customWidth="1"/>
    <col min="12803" max="12804" width="25.77734375" style="24" customWidth="1"/>
    <col min="12805" max="12805" width="36.6640625" style="24" customWidth="1"/>
    <col min="12806" max="12808" width="20.77734375" style="24" customWidth="1"/>
    <col min="12809" max="12809" width="2.109375" style="24" customWidth="1"/>
    <col min="12810" max="12810" width="4.21875" style="24" customWidth="1"/>
    <col min="12811" max="12812" width="20.21875" style="24" customWidth="1"/>
    <col min="12813" max="12813" width="8.77734375" style="24" customWidth="1"/>
    <col min="12814" max="12814" width="2" style="24" customWidth="1"/>
    <col min="12815" max="13056" width="9.109375" style="24"/>
    <col min="13057" max="13057" width="2.77734375" style="24" customWidth="1"/>
    <col min="13058" max="13058" width="5.77734375" style="24" customWidth="1"/>
    <col min="13059" max="13060" width="25.77734375" style="24" customWidth="1"/>
    <col min="13061" max="13061" width="36.6640625" style="24" customWidth="1"/>
    <col min="13062" max="13064" width="20.77734375" style="24" customWidth="1"/>
    <col min="13065" max="13065" width="2.109375" style="24" customWidth="1"/>
    <col min="13066" max="13066" width="4.21875" style="24" customWidth="1"/>
    <col min="13067" max="13068" width="20.21875" style="24" customWidth="1"/>
    <col min="13069" max="13069" width="8.77734375" style="24" customWidth="1"/>
    <col min="13070" max="13070" width="2" style="24" customWidth="1"/>
    <col min="13071" max="13312" width="9.109375" style="24"/>
    <col min="13313" max="13313" width="2.77734375" style="24" customWidth="1"/>
    <col min="13314" max="13314" width="5.77734375" style="24" customWidth="1"/>
    <col min="13315" max="13316" width="25.77734375" style="24" customWidth="1"/>
    <col min="13317" max="13317" width="36.6640625" style="24" customWidth="1"/>
    <col min="13318" max="13320" width="20.77734375" style="24" customWidth="1"/>
    <col min="13321" max="13321" width="2.109375" style="24" customWidth="1"/>
    <col min="13322" max="13322" width="4.21875" style="24" customWidth="1"/>
    <col min="13323" max="13324" width="20.21875" style="24" customWidth="1"/>
    <col min="13325" max="13325" width="8.77734375" style="24" customWidth="1"/>
    <col min="13326" max="13326" width="2" style="24" customWidth="1"/>
    <col min="13327" max="13568" width="9.109375" style="24"/>
    <col min="13569" max="13569" width="2.77734375" style="24" customWidth="1"/>
    <col min="13570" max="13570" width="5.77734375" style="24" customWidth="1"/>
    <col min="13571" max="13572" width="25.77734375" style="24" customWidth="1"/>
    <col min="13573" max="13573" width="36.6640625" style="24" customWidth="1"/>
    <col min="13574" max="13576" width="20.77734375" style="24" customWidth="1"/>
    <col min="13577" max="13577" width="2.109375" style="24" customWidth="1"/>
    <col min="13578" max="13578" width="4.21875" style="24" customWidth="1"/>
    <col min="13579" max="13580" width="20.21875" style="24" customWidth="1"/>
    <col min="13581" max="13581" width="8.77734375" style="24" customWidth="1"/>
    <col min="13582" max="13582" width="2" style="24" customWidth="1"/>
    <col min="13583" max="13824" width="9.109375" style="24"/>
    <col min="13825" max="13825" width="2.77734375" style="24" customWidth="1"/>
    <col min="13826" max="13826" width="5.77734375" style="24" customWidth="1"/>
    <col min="13827" max="13828" width="25.77734375" style="24" customWidth="1"/>
    <col min="13829" max="13829" width="36.6640625" style="24" customWidth="1"/>
    <col min="13830" max="13832" width="20.77734375" style="24" customWidth="1"/>
    <col min="13833" max="13833" width="2.109375" style="24" customWidth="1"/>
    <col min="13834" max="13834" width="4.21875" style="24" customWidth="1"/>
    <col min="13835" max="13836" width="20.21875" style="24" customWidth="1"/>
    <col min="13837" max="13837" width="8.77734375" style="24" customWidth="1"/>
    <col min="13838" max="13838" width="2" style="24" customWidth="1"/>
    <col min="13839" max="14080" width="9.109375" style="24"/>
    <col min="14081" max="14081" width="2.77734375" style="24" customWidth="1"/>
    <col min="14082" max="14082" width="5.77734375" style="24" customWidth="1"/>
    <col min="14083" max="14084" width="25.77734375" style="24" customWidth="1"/>
    <col min="14085" max="14085" width="36.6640625" style="24" customWidth="1"/>
    <col min="14086" max="14088" width="20.77734375" style="24" customWidth="1"/>
    <col min="14089" max="14089" width="2.109375" style="24" customWidth="1"/>
    <col min="14090" max="14090" width="4.21875" style="24" customWidth="1"/>
    <col min="14091" max="14092" width="20.21875" style="24" customWidth="1"/>
    <col min="14093" max="14093" width="8.77734375" style="24" customWidth="1"/>
    <col min="14094" max="14094" width="2" style="24" customWidth="1"/>
    <col min="14095" max="14336" width="9.109375" style="24"/>
    <col min="14337" max="14337" width="2.77734375" style="24" customWidth="1"/>
    <col min="14338" max="14338" width="5.77734375" style="24" customWidth="1"/>
    <col min="14339" max="14340" width="25.77734375" style="24" customWidth="1"/>
    <col min="14341" max="14341" width="36.6640625" style="24" customWidth="1"/>
    <col min="14342" max="14344" width="20.77734375" style="24" customWidth="1"/>
    <col min="14345" max="14345" width="2.109375" style="24" customWidth="1"/>
    <col min="14346" max="14346" width="4.21875" style="24" customWidth="1"/>
    <col min="14347" max="14348" width="20.21875" style="24" customWidth="1"/>
    <col min="14349" max="14349" width="8.77734375" style="24" customWidth="1"/>
    <col min="14350" max="14350" width="2" style="24" customWidth="1"/>
    <col min="14351" max="14592" width="9.109375" style="24"/>
    <col min="14593" max="14593" width="2.77734375" style="24" customWidth="1"/>
    <col min="14594" max="14594" width="5.77734375" style="24" customWidth="1"/>
    <col min="14595" max="14596" width="25.77734375" style="24" customWidth="1"/>
    <col min="14597" max="14597" width="36.6640625" style="24" customWidth="1"/>
    <col min="14598" max="14600" width="20.77734375" style="24" customWidth="1"/>
    <col min="14601" max="14601" width="2.109375" style="24" customWidth="1"/>
    <col min="14602" max="14602" width="4.21875" style="24" customWidth="1"/>
    <col min="14603" max="14604" width="20.21875" style="24" customWidth="1"/>
    <col min="14605" max="14605" width="8.77734375" style="24" customWidth="1"/>
    <col min="14606" max="14606" width="2" style="24" customWidth="1"/>
    <col min="14607" max="14848" width="9.109375" style="24"/>
    <col min="14849" max="14849" width="2.77734375" style="24" customWidth="1"/>
    <col min="14850" max="14850" width="5.77734375" style="24" customWidth="1"/>
    <col min="14851" max="14852" width="25.77734375" style="24" customWidth="1"/>
    <col min="14853" max="14853" width="36.6640625" style="24" customWidth="1"/>
    <col min="14854" max="14856" width="20.77734375" style="24" customWidth="1"/>
    <col min="14857" max="14857" width="2.109375" style="24" customWidth="1"/>
    <col min="14858" max="14858" width="4.21875" style="24" customWidth="1"/>
    <col min="14859" max="14860" width="20.21875" style="24" customWidth="1"/>
    <col min="14861" max="14861" width="8.77734375" style="24" customWidth="1"/>
    <col min="14862" max="14862" width="2" style="24" customWidth="1"/>
    <col min="14863" max="15104" width="9.109375" style="24"/>
    <col min="15105" max="15105" width="2.77734375" style="24" customWidth="1"/>
    <col min="15106" max="15106" width="5.77734375" style="24" customWidth="1"/>
    <col min="15107" max="15108" width="25.77734375" style="24" customWidth="1"/>
    <col min="15109" max="15109" width="36.6640625" style="24" customWidth="1"/>
    <col min="15110" max="15112" width="20.77734375" style="24" customWidth="1"/>
    <col min="15113" max="15113" width="2.109375" style="24" customWidth="1"/>
    <col min="15114" max="15114" width="4.21875" style="24" customWidth="1"/>
    <col min="15115" max="15116" width="20.21875" style="24" customWidth="1"/>
    <col min="15117" max="15117" width="8.77734375" style="24" customWidth="1"/>
    <col min="15118" max="15118" width="2" style="24" customWidth="1"/>
    <col min="15119" max="15360" width="9.109375" style="24"/>
    <col min="15361" max="15361" width="2.77734375" style="24" customWidth="1"/>
    <col min="15362" max="15362" width="5.77734375" style="24" customWidth="1"/>
    <col min="15363" max="15364" width="25.77734375" style="24" customWidth="1"/>
    <col min="15365" max="15365" width="36.6640625" style="24" customWidth="1"/>
    <col min="15366" max="15368" width="20.77734375" style="24" customWidth="1"/>
    <col min="15369" max="15369" width="2.109375" style="24" customWidth="1"/>
    <col min="15370" max="15370" width="4.21875" style="24" customWidth="1"/>
    <col min="15371" max="15372" width="20.21875" style="24" customWidth="1"/>
    <col min="15373" max="15373" width="8.77734375" style="24" customWidth="1"/>
    <col min="15374" max="15374" width="2" style="24" customWidth="1"/>
    <col min="15375" max="15616" width="9.109375" style="24"/>
    <col min="15617" max="15617" width="2.77734375" style="24" customWidth="1"/>
    <col min="15618" max="15618" width="5.77734375" style="24" customWidth="1"/>
    <col min="15619" max="15620" width="25.77734375" style="24" customWidth="1"/>
    <col min="15621" max="15621" width="36.6640625" style="24" customWidth="1"/>
    <col min="15622" max="15624" width="20.77734375" style="24" customWidth="1"/>
    <col min="15625" max="15625" width="2.109375" style="24" customWidth="1"/>
    <col min="15626" max="15626" width="4.21875" style="24" customWidth="1"/>
    <col min="15627" max="15628" width="20.21875" style="24" customWidth="1"/>
    <col min="15629" max="15629" width="8.77734375" style="24" customWidth="1"/>
    <col min="15630" max="15630" width="2" style="24" customWidth="1"/>
    <col min="15631" max="15872" width="9.109375" style="24"/>
    <col min="15873" max="15873" width="2.77734375" style="24" customWidth="1"/>
    <col min="15874" max="15874" width="5.77734375" style="24" customWidth="1"/>
    <col min="15875" max="15876" width="25.77734375" style="24" customWidth="1"/>
    <col min="15877" max="15877" width="36.6640625" style="24" customWidth="1"/>
    <col min="15878" max="15880" width="20.77734375" style="24" customWidth="1"/>
    <col min="15881" max="15881" width="2.109375" style="24" customWidth="1"/>
    <col min="15882" max="15882" width="4.21875" style="24" customWidth="1"/>
    <col min="15883" max="15884" width="20.21875" style="24" customWidth="1"/>
    <col min="15885" max="15885" width="8.77734375" style="24" customWidth="1"/>
    <col min="15886" max="15886" width="2" style="24" customWidth="1"/>
    <col min="15887" max="16128" width="9.109375" style="24"/>
    <col min="16129" max="16129" width="2.77734375" style="24" customWidth="1"/>
    <col min="16130" max="16130" width="5.77734375" style="24" customWidth="1"/>
    <col min="16131" max="16132" width="25.77734375" style="24" customWidth="1"/>
    <col min="16133" max="16133" width="36.6640625" style="24" customWidth="1"/>
    <col min="16134" max="16136" width="20.77734375" style="24" customWidth="1"/>
    <col min="16137" max="16137" width="2.109375" style="24" customWidth="1"/>
    <col min="16138" max="16138" width="4.21875" style="24" customWidth="1"/>
    <col min="16139" max="16140" width="20.21875" style="24" customWidth="1"/>
    <col min="16141" max="16141" width="8.77734375" style="24" customWidth="1"/>
    <col min="16142" max="16142" width="2" style="24" customWidth="1"/>
    <col min="16143" max="16384" width="9.109375" style="24"/>
  </cols>
  <sheetData>
    <row r="1" spans="1:14" ht="17.399999999999999" x14ac:dyDescent="0.3">
      <c r="A1" s="316" t="s">
        <v>1319</v>
      </c>
      <c r="D1" s="25"/>
      <c r="F1" s="26"/>
    </row>
    <row r="2" spans="1:14" ht="16.2" thickBot="1" x14ac:dyDescent="0.35">
      <c r="A2" s="23"/>
      <c r="D2" s="25"/>
      <c r="F2" s="26"/>
    </row>
    <row r="3" spans="1:14" ht="33" customHeight="1" thickBot="1" x14ac:dyDescent="0.35">
      <c r="A3" s="213">
        <f>INDEX('Source data'!$A$5:$A$157,$A$4)</f>
        <v>0</v>
      </c>
      <c r="B3" s="27" t="str">
        <f>INDEX('Source data'!$B$5:$B$157,'Schools&amp;Central School Services'!$A$4)</f>
        <v>Select LA..</v>
      </c>
      <c r="C3" s="28"/>
      <c r="D3" s="29"/>
      <c r="E3" s="29"/>
      <c r="F3" s="248" t="s">
        <v>1321</v>
      </c>
      <c r="G3" s="249"/>
      <c r="H3" s="250"/>
    </row>
    <row r="4" spans="1:14" ht="51" customHeight="1" thickBot="1" x14ac:dyDescent="0.3">
      <c r="A4" s="30">
        <v>1</v>
      </c>
      <c r="B4" s="31"/>
      <c r="D4" s="32"/>
      <c r="E4" s="33"/>
      <c r="F4" s="34" t="s">
        <v>11</v>
      </c>
      <c r="G4" s="34" t="s">
        <v>12</v>
      </c>
      <c r="H4" s="35" t="s">
        <v>13</v>
      </c>
    </row>
    <row r="5" spans="1:14" ht="35.1" customHeight="1" thickBot="1" x14ac:dyDescent="0.3">
      <c r="A5" s="36"/>
      <c r="B5" s="37" t="s">
        <v>14</v>
      </c>
      <c r="C5" s="251" t="s">
        <v>1322</v>
      </c>
      <c r="D5" s="251"/>
      <c r="E5" s="251"/>
      <c r="F5" s="38" t="str">
        <f>IF($A$3=0,"Select LA",INDEX('Source data'!C$1:C$65538,MATCH($A$3,'Source data'!$A$1:$A$65538,0)))</f>
        <v>Select LA</v>
      </c>
      <c r="G5" s="38" t="str">
        <f>IF($A$3=0,"Select LA",0)</f>
        <v>Select LA</v>
      </c>
      <c r="H5" s="39" t="str">
        <f>IF($A$3=0,"Select LA",SUM(F5:G5))</f>
        <v>Select LA</v>
      </c>
      <c r="I5" s="40"/>
      <c r="N5" s="40"/>
    </row>
    <row r="6" spans="1:14" ht="35.1" customHeight="1" thickBot="1" x14ac:dyDescent="0.3">
      <c r="A6" s="36"/>
      <c r="B6" s="37" t="s">
        <v>15</v>
      </c>
      <c r="C6" s="251" t="s">
        <v>1323</v>
      </c>
      <c r="D6" s="251"/>
      <c r="E6" s="251"/>
      <c r="F6" s="38" t="str">
        <f>IF($A$3=0,"Select LA",0)</f>
        <v>Select LA</v>
      </c>
      <c r="G6" s="41" t="str">
        <f>IF($A$3=0,"Select LA",INDEX('Source data'!D$1:D$65538,MATCH($A$3,'Source data'!$A$1:$A$65538,0)))</f>
        <v>Select LA</v>
      </c>
      <c r="H6" s="42" t="str">
        <f>IF($A$3=0,"Select LA",SUM(F6:G6))</f>
        <v>Select LA</v>
      </c>
      <c r="I6" s="40"/>
      <c r="N6" s="40"/>
    </row>
    <row r="7" spans="1:14" ht="35.1" customHeight="1" thickBot="1" x14ac:dyDescent="0.3">
      <c r="A7" s="36"/>
      <c r="B7" s="43" t="s">
        <v>1221</v>
      </c>
      <c r="C7" s="44" t="s">
        <v>1220</v>
      </c>
      <c r="D7" s="45"/>
      <c r="E7" s="45"/>
      <c r="F7" s="46" t="str">
        <f>IF($A$3=0,"Select LA",SUM(F5:F6))</f>
        <v>Select LA</v>
      </c>
      <c r="G7" s="46" t="str">
        <f>IF($A$3=0,"Select LA",SUM(G5:G6))</f>
        <v>Select LA</v>
      </c>
      <c r="H7" s="47" t="str">
        <f>IF($A$3=0,"Select LA",SUM(H5:H6))</f>
        <v>Select LA</v>
      </c>
      <c r="I7" s="40"/>
      <c r="J7" s="40"/>
      <c r="K7" s="40"/>
      <c r="L7" s="40"/>
      <c r="M7" s="40"/>
      <c r="N7" s="40"/>
    </row>
    <row r="8" spans="1:14" ht="13.8" x14ac:dyDescent="0.25">
      <c r="A8" s="36"/>
      <c r="B8" s="48"/>
      <c r="C8" s="48"/>
      <c r="D8" s="48"/>
      <c r="E8" s="48"/>
      <c r="F8" s="49"/>
      <c r="G8" s="49"/>
      <c r="H8" s="49"/>
      <c r="I8" s="40"/>
      <c r="J8" s="40"/>
      <c r="K8" s="40"/>
      <c r="L8" s="40"/>
      <c r="M8" s="40"/>
      <c r="N8" s="40"/>
    </row>
    <row r="9" spans="1:14" ht="13.8" x14ac:dyDescent="0.25">
      <c r="A9" s="36"/>
      <c r="B9" s="48"/>
      <c r="C9" s="48"/>
      <c r="D9" s="48"/>
      <c r="E9" s="48"/>
      <c r="F9" s="49"/>
      <c r="G9" s="49"/>
      <c r="H9" s="49"/>
      <c r="I9" s="40"/>
      <c r="J9" s="40"/>
      <c r="K9" s="40"/>
      <c r="L9" s="40"/>
      <c r="M9" s="40"/>
      <c r="N9" s="40"/>
    </row>
    <row r="10" spans="1:14" ht="32.1" customHeight="1" x14ac:dyDescent="0.25">
      <c r="A10" s="36"/>
      <c r="B10" s="48"/>
      <c r="C10" s="48"/>
      <c r="D10" s="48"/>
      <c r="E10" s="48"/>
      <c r="F10" s="49"/>
      <c r="G10" s="49"/>
      <c r="H10" s="49"/>
      <c r="I10" s="40"/>
      <c r="J10" s="40"/>
      <c r="K10" s="40"/>
      <c r="L10" s="40"/>
      <c r="M10" s="40"/>
      <c r="N10" s="40"/>
    </row>
    <row r="11" spans="1:14" ht="13.8" x14ac:dyDescent="0.25">
      <c r="A11" s="36"/>
      <c r="B11" s="48"/>
      <c r="C11" s="48"/>
      <c r="D11" s="48"/>
      <c r="E11" s="48"/>
      <c r="F11" s="49"/>
      <c r="G11" s="49"/>
      <c r="H11" s="49"/>
      <c r="I11" s="40"/>
      <c r="J11" s="40"/>
      <c r="K11" s="40"/>
      <c r="L11" s="40"/>
      <c r="M11" s="40"/>
      <c r="N11" s="40"/>
    </row>
    <row r="12" spans="1:14" ht="13.8" x14ac:dyDescent="0.25">
      <c r="A12" s="36"/>
      <c r="B12" s="252" t="s">
        <v>16</v>
      </c>
      <c r="C12" s="252"/>
      <c r="D12" s="50"/>
      <c r="E12" s="50"/>
      <c r="F12" s="51"/>
      <c r="G12" s="51"/>
      <c r="H12" s="40"/>
      <c r="I12" s="40"/>
      <c r="J12" s="40"/>
      <c r="K12" s="40"/>
      <c r="L12" s="40"/>
      <c r="M12" s="40"/>
      <c r="N12" s="40"/>
    </row>
    <row r="13" spans="1:14" ht="14.25" customHeight="1" x14ac:dyDescent="0.25">
      <c r="A13" s="36"/>
      <c r="B13" s="52" t="s">
        <v>17</v>
      </c>
      <c r="C13" s="246" t="s">
        <v>1320</v>
      </c>
      <c r="D13" s="246"/>
      <c r="E13" s="246"/>
      <c r="F13" s="53"/>
      <c r="G13" s="53"/>
      <c r="H13" s="40"/>
      <c r="I13" s="40"/>
      <c r="J13" s="40"/>
      <c r="K13" s="40"/>
      <c r="L13" s="40"/>
      <c r="M13" s="40"/>
      <c r="N13" s="40"/>
    </row>
    <row r="14" spans="1:14" ht="14.25" customHeight="1" x14ac:dyDescent="0.25">
      <c r="A14" s="36"/>
      <c r="B14" s="54" t="s">
        <v>18</v>
      </c>
      <c r="C14" s="246" t="s">
        <v>1320</v>
      </c>
      <c r="D14" s="246"/>
      <c r="E14" s="246"/>
      <c r="F14" s="246"/>
      <c r="G14" s="246"/>
      <c r="H14" s="55"/>
      <c r="I14" s="40"/>
      <c r="J14" s="40"/>
      <c r="K14" s="40"/>
      <c r="L14" s="40"/>
      <c r="M14" s="40"/>
      <c r="N14" s="40"/>
    </row>
    <row r="15" spans="1:14" x14ac:dyDescent="0.25">
      <c r="A15" s="36"/>
      <c r="B15" s="56"/>
      <c r="C15" s="57"/>
      <c r="D15" s="57"/>
      <c r="E15" s="57"/>
      <c r="F15" s="57"/>
      <c r="G15" s="57"/>
      <c r="H15" s="58"/>
      <c r="I15" s="40"/>
      <c r="J15" s="40"/>
      <c r="K15" s="40"/>
      <c r="L15" s="40"/>
      <c r="M15" s="40"/>
      <c r="N15" s="40"/>
    </row>
    <row r="16" spans="1:14" ht="13.8" x14ac:dyDescent="0.25">
      <c r="A16" s="36"/>
      <c r="B16" s="59"/>
      <c r="C16" s="59"/>
      <c r="D16" s="59"/>
      <c r="E16" s="59"/>
      <c r="F16" s="59"/>
      <c r="G16" s="59"/>
      <c r="H16" s="60"/>
      <c r="I16" s="40"/>
      <c r="J16" s="40"/>
      <c r="K16" s="40"/>
      <c r="L16" s="40"/>
      <c r="M16" s="40"/>
      <c r="N16" s="40"/>
    </row>
    <row r="17" spans="1:14" x14ac:dyDescent="0.25">
      <c r="A17" s="36"/>
      <c r="B17" s="56"/>
      <c r="C17" s="61"/>
      <c r="D17" s="51"/>
      <c r="E17" s="51"/>
      <c r="F17" s="51"/>
      <c r="G17" s="51"/>
      <c r="H17" s="40"/>
      <c r="I17" s="40"/>
      <c r="J17" s="40"/>
      <c r="K17" s="40"/>
      <c r="L17" s="40"/>
      <c r="M17" s="40"/>
      <c r="N17" s="40"/>
    </row>
    <row r="18" spans="1:14" x14ac:dyDescent="0.25">
      <c r="A18" s="36"/>
      <c r="B18" s="62"/>
      <c r="C18" s="63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x14ac:dyDescent="0.25">
      <c r="A19" s="36"/>
      <c r="B19" s="62"/>
      <c r="C19" s="63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x14ac:dyDescent="0.25">
      <c r="A20" s="36"/>
      <c r="B20" s="62"/>
      <c r="C20" s="63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x14ac:dyDescent="0.25">
      <c r="A21" s="36"/>
      <c r="B21" s="62"/>
      <c r="C21" s="63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x14ac:dyDescent="0.25">
      <c r="A22" s="36"/>
      <c r="B22" s="62"/>
      <c r="C22" s="63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x14ac:dyDescent="0.25">
      <c r="A23" s="36"/>
      <c r="B23" s="62"/>
      <c r="C23" s="63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x14ac:dyDescent="0.25">
      <c r="A24" s="36"/>
      <c r="B24" s="62"/>
      <c r="C24" s="63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x14ac:dyDescent="0.25">
      <c r="A25" s="36"/>
      <c r="B25" s="62"/>
      <c r="C25" s="63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x14ac:dyDescent="0.25">
      <c r="A26" s="36"/>
      <c r="B26" s="62"/>
      <c r="C26" s="63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x14ac:dyDescent="0.25">
      <c r="A27" s="36"/>
      <c r="B27" s="62"/>
      <c r="C27" s="63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x14ac:dyDescent="0.25">
      <c r="A28" s="36"/>
      <c r="B28" s="62"/>
      <c r="C28" s="63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x14ac:dyDescent="0.25">
      <c r="A29" s="36"/>
      <c r="B29" s="62"/>
      <c r="C29" s="63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x14ac:dyDescent="0.25">
      <c r="A30" s="36"/>
      <c r="B30" s="62"/>
      <c r="C30" s="63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</row>
    <row r="31" spans="1:14" x14ac:dyDescent="0.25">
      <c r="A31" s="36"/>
      <c r="B31" s="62"/>
      <c r="C31" s="63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x14ac:dyDescent="0.25">
      <c r="A32" s="36"/>
      <c r="B32" s="62"/>
      <c r="C32" s="6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x14ac:dyDescent="0.25">
      <c r="A33" s="36"/>
      <c r="B33" s="62"/>
      <c r="C33" s="63"/>
      <c r="D33" s="40"/>
      <c r="E33" s="64"/>
      <c r="F33" s="40"/>
      <c r="G33" s="40"/>
      <c r="H33" s="40"/>
      <c r="I33" s="40"/>
      <c r="J33" s="40"/>
      <c r="K33" s="40"/>
      <c r="L33" s="40"/>
      <c r="M33" s="40"/>
      <c r="N33" s="40"/>
    </row>
    <row r="34" spans="1:14" x14ac:dyDescent="0.25">
      <c r="A34" s="36"/>
      <c r="B34" s="62"/>
      <c r="C34" s="63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x14ac:dyDescent="0.25">
      <c r="A35" s="36"/>
      <c r="B35" s="62"/>
      <c r="C35" s="63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x14ac:dyDescent="0.25">
      <c r="A36" s="36"/>
      <c r="B36" s="62"/>
      <c r="C36" s="63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x14ac:dyDescent="0.25">
      <c r="A37" s="36"/>
      <c r="B37" s="62"/>
      <c r="C37" s="63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x14ac:dyDescent="0.25">
      <c r="A38" s="36"/>
      <c r="B38" s="62"/>
      <c r="C38" s="63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  <row r="39" spans="1:14" x14ac:dyDescent="0.25">
      <c r="A39" s="36"/>
      <c r="B39" s="62"/>
      <c r="C39" s="63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x14ac:dyDescent="0.25">
      <c r="A40" s="36"/>
      <c r="B40" s="62"/>
      <c r="C40" s="63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x14ac:dyDescent="0.25">
      <c r="A41" s="36"/>
      <c r="B41" s="62"/>
      <c r="C41" s="63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x14ac:dyDescent="0.25">
      <c r="A42" s="36"/>
      <c r="B42" s="62"/>
      <c r="C42" s="63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</row>
    <row r="43" spans="1:14" x14ac:dyDescent="0.25">
      <c r="A43" s="36"/>
      <c r="B43" s="62"/>
      <c r="C43" s="63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</row>
    <row r="44" spans="1:14" x14ac:dyDescent="0.25">
      <c r="A44" s="36"/>
      <c r="B44" s="62"/>
      <c r="C44" s="6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4" x14ac:dyDescent="0.25">
      <c r="A45" s="36"/>
      <c r="B45" s="62"/>
      <c r="C45" s="6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</row>
    <row r="46" spans="1:14" x14ac:dyDescent="0.25">
      <c r="A46" s="36"/>
      <c r="B46" s="62"/>
      <c r="C46" s="63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x14ac:dyDescent="0.25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x14ac:dyDescent="0.25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</row>
    <row r="49" spans="1:14" x14ac:dyDescent="0.25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</row>
    <row r="50" spans="1:14" x14ac:dyDescent="0.25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</row>
    <row r="51" spans="1:14" x14ac:dyDescent="0.25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</row>
    <row r="52" spans="1:14" x14ac:dyDescent="0.25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</row>
    <row r="53" spans="1:14" x14ac:dyDescent="0.25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</row>
    <row r="54" spans="1:14" x14ac:dyDescent="0.25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x14ac:dyDescent="0.25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x14ac:dyDescent="0.25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x14ac:dyDescent="0.25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x14ac:dyDescent="0.25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36"/>
      <c r="B59" s="62"/>
      <c r="C59" s="63"/>
      <c r="D59" s="40"/>
      <c r="E59" s="40"/>
      <c r="F59" s="40"/>
      <c r="G59" s="40"/>
      <c r="H59" s="40"/>
      <c r="I59" s="40"/>
      <c r="N59" s="40"/>
    </row>
    <row r="60" spans="1:14" x14ac:dyDescent="0.25">
      <c r="A60" s="36"/>
      <c r="B60" s="62"/>
      <c r="C60" s="63"/>
      <c r="D60" s="40"/>
      <c r="E60" s="40"/>
      <c r="F60" s="40"/>
      <c r="G60" s="40"/>
      <c r="H60" s="40"/>
      <c r="I60" s="40"/>
      <c r="N60" s="40"/>
    </row>
    <row r="61" spans="1:14" x14ac:dyDescent="0.25">
      <c r="A61" s="36"/>
    </row>
  </sheetData>
  <mergeCells count="6">
    <mergeCell ref="C14:G14"/>
    <mergeCell ref="F3:H3"/>
    <mergeCell ref="C5:E5"/>
    <mergeCell ref="C6:E6"/>
    <mergeCell ref="B12:C12"/>
    <mergeCell ref="C13:E13"/>
  </mergeCells>
  <pageMargins left="0" right="0" top="0.98425196850393704" bottom="0.98425196850393704" header="0.51181102362204722" footer="0.51181102362204722"/>
  <pageSetup paperSize="8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0.39997558519241921"/>
    <pageSetUpPr fitToPage="1"/>
  </sheetPr>
  <dimension ref="A1:Q102"/>
  <sheetViews>
    <sheetView showGridLines="0" topLeftCell="A17" zoomScale="85" zoomScaleNormal="85" workbookViewId="0"/>
  </sheetViews>
  <sheetFormatPr defaultRowHeight="13.2" x14ac:dyDescent="0.25"/>
  <cols>
    <col min="1" max="1" width="2.77734375" style="24" customWidth="1"/>
    <col min="2" max="2" width="3.77734375" style="24" customWidth="1"/>
    <col min="3" max="5" width="25.77734375" style="24" customWidth="1"/>
    <col min="6" max="10" width="20.77734375" style="24" customWidth="1"/>
    <col min="11" max="11" width="2.109375" style="24" customWidth="1"/>
    <col min="12" max="12" width="3.21875" style="24" customWidth="1"/>
    <col min="13" max="14" width="20.21875" style="24" customWidth="1"/>
    <col min="15" max="15" width="2" style="24" customWidth="1"/>
    <col min="16" max="16" width="2" style="24" hidden="1" customWidth="1"/>
    <col min="17" max="17" width="26.77734375" style="24" customWidth="1"/>
    <col min="18" max="256" width="9.109375" style="24"/>
    <col min="257" max="257" width="2.77734375" style="24" customWidth="1"/>
    <col min="258" max="258" width="3.77734375" style="24" customWidth="1"/>
    <col min="259" max="261" width="25.77734375" style="24" customWidth="1"/>
    <col min="262" max="266" width="20.77734375" style="24" customWidth="1"/>
    <col min="267" max="267" width="2.109375" style="24" customWidth="1"/>
    <col min="268" max="268" width="3.21875" style="24" customWidth="1"/>
    <col min="269" max="270" width="20.21875" style="24" customWidth="1"/>
    <col min="271" max="271" width="2" style="24" customWidth="1"/>
    <col min="272" max="272" width="0" style="24" hidden="1" customWidth="1"/>
    <col min="273" max="273" width="26.77734375" style="24" customWidth="1"/>
    <col min="274" max="512" width="9.109375" style="24"/>
    <col min="513" max="513" width="2.77734375" style="24" customWidth="1"/>
    <col min="514" max="514" width="3.77734375" style="24" customWidth="1"/>
    <col min="515" max="517" width="25.77734375" style="24" customWidth="1"/>
    <col min="518" max="522" width="20.77734375" style="24" customWidth="1"/>
    <col min="523" max="523" width="2.109375" style="24" customWidth="1"/>
    <col min="524" max="524" width="3.21875" style="24" customWidth="1"/>
    <col min="525" max="526" width="20.21875" style="24" customWidth="1"/>
    <col min="527" max="527" width="2" style="24" customWidth="1"/>
    <col min="528" max="528" width="0" style="24" hidden="1" customWidth="1"/>
    <col min="529" max="529" width="26.77734375" style="24" customWidth="1"/>
    <col min="530" max="768" width="9.109375" style="24"/>
    <col min="769" max="769" width="2.77734375" style="24" customWidth="1"/>
    <col min="770" max="770" width="3.77734375" style="24" customWidth="1"/>
    <col min="771" max="773" width="25.77734375" style="24" customWidth="1"/>
    <col min="774" max="778" width="20.77734375" style="24" customWidth="1"/>
    <col min="779" max="779" width="2.109375" style="24" customWidth="1"/>
    <col min="780" max="780" width="3.21875" style="24" customWidth="1"/>
    <col min="781" max="782" width="20.21875" style="24" customWidth="1"/>
    <col min="783" max="783" width="2" style="24" customWidth="1"/>
    <col min="784" max="784" width="0" style="24" hidden="1" customWidth="1"/>
    <col min="785" max="785" width="26.77734375" style="24" customWidth="1"/>
    <col min="786" max="1024" width="9.109375" style="24"/>
    <col min="1025" max="1025" width="2.77734375" style="24" customWidth="1"/>
    <col min="1026" max="1026" width="3.77734375" style="24" customWidth="1"/>
    <col min="1027" max="1029" width="25.77734375" style="24" customWidth="1"/>
    <col min="1030" max="1034" width="20.77734375" style="24" customWidth="1"/>
    <col min="1035" max="1035" width="2.109375" style="24" customWidth="1"/>
    <col min="1036" max="1036" width="3.21875" style="24" customWidth="1"/>
    <col min="1037" max="1038" width="20.21875" style="24" customWidth="1"/>
    <col min="1039" max="1039" width="2" style="24" customWidth="1"/>
    <col min="1040" max="1040" width="0" style="24" hidden="1" customWidth="1"/>
    <col min="1041" max="1041" width="26.77734375" style="24" customWidth="1"/>
    <col min="1042" max="1280" width="9.109375" style="24"/>
    <col min="1281" max="1281" width="2.77734375" style="24" customWidth="1"/>
    <col min="1282" max="1282" width="3.77734375" style="24" customWidth="1"/>
    <col min="1283" max="1285" width="25.77734375" style="24" customWidth="1"/>
    <col min="1286" max="1290" width="20.77734375" style="24" customWidth="1"/>
    <col min="1291" max="1291" width="2.109375" style="24" customWidth="1"/>
    <col min="1292" max="1292" width="3.21875" style="24" customWidth="1"/>
    <col min="1293" max="1294" width="20.21875" style="24" customWidth="1"/>
    <col min="1295" max="1295" width="2" style="24" customWidth="1"/>
    <col min="1296" max="1296" width="0" style="24" hidden="1" customWidth="1"/>
    <col min="1297" max="1297" width="26.77734375" style="24" customWidth="1"/>
    <col min="1298" max="1536" width="9.109375" style="24"/>
    <col min="1537" max="1537" width="2.77734375" style="24" customWidth="1"/>
    <col min="1538" max="1538" width="3.77734375" style="24" customWidth="1"/>
    <col min="1539" max="1541" width="25.77734375" style="24" customWidth="1"/>
    <col min="1542" max="1546" width="20.77734375" style="24" customWidth="1"/>
    <col min="1547" max="1547" width="2.109375" style="24" customWidth="1"/>
    <col min="1548" max="1548" width="3.21875" style="24" customWidth="1"/>
    <col min="1549" max="1550" width="20.21875" style="24" customWidth="1"/>
    <col min="1551" max="1551" width="2" style="24" customWidth="1"/>
    <col min="1552" max="1552" width="0" style="24" hidden="1" customWidth="1"/>
    <col min="1553" max="1553" width="26.77734375" style="24" customWidth="1"/>
    <col min="1554" max="1792" width="9.109375" style="24"/>
    <col min="1793" max="1793" width="2.77734375" style="24" customWidth="1"/>
    <col min="1794" max="1794" width="3.77734375" style="24" customWidth="1"/>
    <col min="1795" max="1797" width="25.77734375" style="24" customWidth="1"/>
    <col min="1798" max="1802" width="20.77734375" style="24" customWidth="1"/>
    <col min="1803" max="1803" width="2.109375" style="24" customWidth="1"/>
    <col min="1804" max="1804" width="3.21875" style="24" customWidth="1"/>
    <col min="1805" max="1806" width="20.21875" style="24" customWidth="1"/>
    <col min="1807" max="1807" width="2" style="24" customWidth="1"/>
    <col min="1808" max="1808" width="0" style="24" hidden="1" customWidth="1"/>
    <col min="1809" max="1809" width="26.77734375" style="24" customWidth="1"/>
    <col min="1810" max="2048" width="9.109375" style="24"/>
    <col min="2049" max="2049" width="2.77734375" style="24" customWidth="1"/>
    <col min="2050" max="2050" width="3.77734375" style="24" customWidth="1"/>
    <col min="2051" max="2053" width="25.77734375" style="24" customWidth="1"/>
    <col min="2054" max="2058" width="20.77734375" style="24" customWidth="1"/>
    <col min="2059" max="2059" width="2.109375" style="24" customWidth="1"/>
    <col min="2060" max="2060" width="3.21875" style="24" customWidth="1"/>
    <col min="2061" max="2062" width="20.21875" style="24" customWidth="1"/>
    <col min="2063" max="2063" width="2" style="24" customWidth="1"/>
    <col min="2064" max="2064" width="0" style="24" hidden="1" customWidth="1"/>
    <col min="2065" max="2065" width="26.77734375" style="24" customWidth="1"/>
    <col min="2066" max="2304" width="9.109375" style="24"/>
    <col min="2305" max="2305" width="2.77734375" style="24" customWidth="1"/>
    <col min="2306" max="2306" width="3.77734375" style="24" customWidth="1"/>
    <col min="2307" max="2309" width="25.77734375" style="24" customWidth="1"/>
    <col min="2310" max="2314" width="20.77734375" style="24" customWidth="1"/>
    <col min="2315" max="2315" width="2.109375" style="24" customWidth="1"/>
    <col min="2316" max="2316" width="3.21875" style="24" customWidth="1"/>
    <col min="2317" max="2318" width="20.21875" style="24" customWidth="1"/>
    <col min="2319" max="2319" width="2" style="24" customWidth="1"/>
    <col min="2320" max="2320" width="0" style="24" hidden="1" customWidth="1"/>
    <col min="2321" max="2321" width="26.77734375" style="24" customWidth="1"/>
    <col min="2322" max="2560" width="9.109375" style="24"/>
    <col min="2561" max="2561" width="2.77734375" style="24" customWidth="1"/>
    <col min="2562" max="2562" width="3.77734375" style="24" customWidth="1"/>
    <col min="2563" max="2565" width="25.77734375" style="24" customWidth="1"/>
    <col min="2566" max="2570" width="20.77734375" style="24" customWidth="1"/>
    <col min="2571" max="2571" width="2.109375" style="24" customWidth="1"/>
    <col min="2572" max="2572" width="3.21875" style="24" customWidth="1"/>
    <col min="2573" max="2574" width="20.21875" style="24" customWidth="1"/>
    <col min="2575" max="2575" width="2" style="24" customWidth="1"/>
    <col min="2576" max="2576" width="0" style="24" hidden="1" customWidth="1"/>
    <col min="2577" max="2577" width="26.77734375" style="24" customWidth="1"/>
    <col min="2578" max="2816" width="9.109375" style="24"/>
    <col min="2817" max="2817" width="2.77734375" style="24" customWidth="1"/>
    <col min="2818" max="2818" width="3.77734375" style="24" customWidth="1"/>
    <col min="2819" max="2821" width="25.77734375" style="24" customWidth="1"/>
    <col min="2822" max="2826" width="20.77734375" style="24" customWidth="1"/>
    <col min="2827" max="2827" width="2.109375" style="24" customWidth="1"/>
    <col min="2828" max="2828" width="3.21875" style="24" customWidth="1"/>
    <col min="2829" max="2830" width="20.21875" style="24" customWidth="1"/>
    <col min="2831" max="2831" width="2" style="24" customWidth="1"/>
    <col min="2832" max="2832" width="0" style="24" hidden="1" customWidth="1"/>
    <col min="2833" max="2833" width="26.77734375" style="24" customWidth="1"/>
    <col min="2834" max="3072" width="9.109375" style="24"/>
    <col min="3073" max="3073" width="2.77734375" style="24" customWidth="1"/>
    <col min="3074" max="3074" width="3.77734375" style="24" customWidth="1"/>
    <col min="3075" max="3077" width="25.77734375" style="24" customWidth="1"/>
    <col min="3078" max="3082" width="20.77734375" style="24" customWidth="1"/>
    <col min="3083" max="3083" width="2.109375" style="24" customWidth="1"/>
    <col min="3084" max="3084" width="3.21875" style="24" customWidth="1"/>
    <col min="3085" max="3086" width="20.21875" style="24" customWidth="1"/>
    <col min="3087" max="3087" width="2" style="24" customWidth="1"/>
    <col min="3088" max="3088" width="0" style="24" hidden="1" customWidth="1"/>
    <col min="3089" max="3089" width="26.77734375" style="24" customWidth="1"/>
    <col min="3090" max="3328" width="9.109375" style="24"/>
    <col min="3329" max="3329" width="2.77734375" style="24" customWidth="1"/>
    <col min="3330" max="3330" width="3.77734375" style="24" customWidth="1"/>
    <col min="3331" max="3333" width="25.77734375" style="24" customWidth="1"/>
    <col min="3334" max="3338" width="20.77734375" style="24" customWidth="1"/>
    <col min="3339" max="3339" width="2.109375" style="24" customWidth="1"/>
    <col min="3340" max="3340" width="3.21875" style="24" customWidth="1"/>
    <col min="3341" max="3342" width="20.21875" style="24" customWidth="1"/>
    <col min="3343" max="3343" width="2" style="24" customWidth="1"/>
    <col min="3344" max="3344" width="0" style="24" hidden="1" customWidth="1"/>
    <col min="3345" max="3345" width="26.77734375" style="24" customWidth="1"/>
    <col min="3346" max="3584" width="9.109375" style="24"/>
    <col min="3585" max="3585" width="2.77734375" style="24" customWidth="1"/>
    <col min="3586" max="3586" width="3.77734375" style="24" customWidth="1"/>
    <col min="3587" max="3589" width="25.77734375" style="24" customWidth="1"/>
    <col min="3590" max="3594" width="20.77734375" style="24" customWidth="1"/>
    <col min="3595" max="3595" width="2.109375" style="24" customWidth="1"/>
    <col min="3596" max="3596" width="3.21875" style="24" customWidth="1"/>
    <col min="3597" max="3598" width="20.21875" style="24" customWidth="1"/>
    <col min="3599" max="3599" width="2" style="24" customWidth="1"/>
    <col min="3600" max="3600" width="0" style="24" hidden="1" customWidth="1"/>
    <col min="3601" max="3601" width="26.77734375" style="24" customWidth="1"/>
    <col min="3602" max="3840" width="9.109375" style="24"/>
    <col min="3841" max="3841" width="2.77734375" style="24" customWidth="1"/>
    <col min="3842" max="3842" width="3.77734375" style="24" customWidth="1"/>
    <col min="3843" max="3845" width="25.77734375" style="24" customWidth="1"/>
    <col min="3846" max="3850" width="20.77734375" style="24" customWidth="1"/>
    <col min="3851" max="3851" width="2.109375" style="24" customWidth="1"/>
    <col min="3852" max="3852" width="3.21875" style="24" customWidth="1"/>
    <col min="3853" max="3854" width="20.21875" style="24" customWidth="1"/>
    <col min="3855" max="3855" width="2" style="24" customWidth="1"/>
    <col min="3856" max="3856" width="0" style="24" hidden="1" customWidth="1"/>
    <col min="3857" max="3857" width="26.77734375" style="24" customWidth="1"/>
    <col min="3858" max="4096" width="9.109375" style="24"/>
    <col min="4097" max="4097" width="2.77734375" style="24" customWidth="1"/>
    <col min="4098" max="4098" width="3.77734375" style="24" customWidth="1"/>
    <col min="4099" max="4101" width="25.77734375" style="24" customWidth="1"/>
    <col min="4102" max="4106" width="20.77734375" style="24" customWidth="1"/>
    <col min="4107" max="4107" width="2.109375" style="24" customWidth="1"/>
    <col min="4108" max="4108" width="3.21875" style="24" customWidth="1"/>
    <col min="4109" max="4110" width="20.21875" style="24" customWidth="1"/>
    <col min="4111" max="4111" width="2" style="24" customWidth="1"/>
    <col min="4112" max="4112" width="0" style="24" hidden="1" customWidth="1"/>
    <col min="4113" max="4113" width="26.77734375" style="24" customWidth="1"/>
    <col min="4114" max="4352" width="9.109375" style="24"/>
    <col min="4353" max="4353" width="2.77734375" style="24" customWidth="1"/>
    <col min="4354" max="4354" width="3.77734375" style="24" customWidth="1"/>
    <col min="4355" max="4357" width="25.77734375" style="24" customWidth="1"/>
    <col min="4358" max="4362" width="20.77734375" style="24" customWidth="1"/>
    <col min="4363" max="4363" width="2.109375" style="24" customWidth="1"/>
    <col min="4364" max="4364" width="3.21875" style="24" customWidth="1"/>
    <col min="4365" max="4366" width="20.21875" style="24" customWidth="1"/>
    <col min="4367" max="4367" width="2" style="24" customWidth="1"/>
    <col min="4368" max="4368" width="0" style="24" hidden="1" customWidth="1"/>
    <col min="4369" max="4369" width="26.77734375" style="24" customWidth="1"/>
    <col min="4370" max="4608" width="9.109375" style="24"/>
    <col min="4609" max="4609" width="2.77734375" style="24" customWidth="1"/>
    <col min="4610" max="4610" width="3.77734375" style="24" customWidth="1"/>
    <col min="4611" max="4613" width="25.77734375" style="24" customWidth="1"/>
    <col min="4614" max="4618" width="20.77734375" style="24" customWidth="1"/>
    <col min="4619" max="4619" width="2.109375" style="24" customWidth="1"/>
    <col min="4620" max="4620" width="3.21875" style="24" customWidth="1"/>
    <col min="4621" max="4622" width="20.21875" style="24" customWidth="1"/>
    <col min="4623" max="4623" width="2" style="24" customWidth="1"/>
    <col min="4624" max="4624" width="0" style="24" hidden="1" customWidth="1"/>
    <col min="4625" max="4625" width="26.77734375" style="24" customWidth="1"/>
    <col min="4626" max="4864" width="9.109375" style="24"/>
    <col min="4865" max="4865" width="2.77734375" style="24" customWidth="1"/>
    <col min="4866" max="4866" width="3.77734375" style="24" customWidth="1"/>
    <col min="4867" max="4869" width="25.77734375" style="24" customWidth="1"/>
    <col min="4870" max="4874" width="20.77734375" style="24" customWidth="1"/>
    <col min="4875" max="4875" width="2.109375" style="24" customWidth="1"/>
    <col min="4876" max="4876" width="3.21875" style="24" customWidth="1"/>
    <col min="4877" max="4878" width="20.21875" style="24" customWidth="1"/>
    <col min="4879" max="4879" width="2" style="24" customWidth="1"/>
    <col min="4880" max="4880" width="0" style="24" hidden="1" customWidth="1"/>
    <col min="4881" max="4881" width="26.77734375" style="24" customWidth="1"/>
    <col min="4882" max="5120" width="9.109375" style="24"/>
    <col min="5121" max="5121" width="2.77734375" style="24" customWidth="1"/>
    <col min="5122" max="5122" width="3.77734375" style="24" customWidth="1"/>
    <col min="5123" max="5125" width="25.77734375" style="24" customWidth="1"/>
    <col min="5126" max="5130" width="20.77734375" style="24" customWidth="1"/>
    <col min="5131" max="5131" width="2.109375" style="24" customWidth="1"/>
    <col min="5132" max="5132" width="3.21875" style="24" customWidth="1"/>
    <col min="5133" max="5134" width="20.21875" style="24" customWidth="1"/>
    <col min="5135" max="5135" width="2" style="24" customWidth="1"/>
    <col min="5136" max="5136" width="0" style="24" hidden="1" customWidth="1"/>
    <col min="5137" max="5137" width="26.77734375" style="24" customWidth="1"/>
    <col min="5138" max="5376" width="9.109375" style="24"/>
    <col min="5377" max="5377" width="2.77734375" style="24" customWidth="1"/>
    <col min="5378" max="5378" width="3.77734375" style="24" customWidth="1"/>
    <col min="5379" max="5381" width="25.77734375" style="24" customWidth="1"/>
    <col min="5382" max="5386" width="20.77734375" style="24" customWidth="1"/>
    <col min="5387" max="5387" width="2.109375" style="24" customWidth="1"/>
    <col min="5388" max="5388" width="3.21875" style="24" customWidth="1"/>
    <col min="5389" max="5390" width="20.21875" style="24" customWidth="1"/>
    <col min="5391" max="5391" width="2" style="24" customWidth="1"/>
    <col min="5392" max="5392" width="0" style="24" hidden="1" customWidth="1"/>
    <col min="5393" max="5393" width="26.77734375" style="24" customWidth="1"/>
    <col min="5394" max="5632" width="9.109375" style="24"/>
    <col min="5633" max="5633" width="2.77734375" style="24" customWidth="1"/>
    <col min="5634" max="5634" width="3.77734375" style="24" customWidth="1"/>
    <col min="5635" max="5637" width="25.77734375" style="24" customWidth="1"/>
    <col min="5638" max="5642" width="20.77734375" style="24" customWidth="1"/>
    <col min="5643" max="5643" width="2.109375" style="24" customWidth="1"/>
    <col min="5644" max="5644" width="3.21875" style="24" customWidth="1"/>
    <col min="5645" max="5646" width="20.21875" style="24" customWidth="1"/>
    <col min="5647" max="5647" width="2" style="24" customWidth="1"/>
    <col min="5648" max="5648" width="0" style="24" hidden="1" customWidth="1"/>
    <col min="5649" max="5649" width="26.77734375" style="24" customWidth="1"/>
    <col min="5650" max="5888" width="9.109375" style="24"/>
    <col min="5889" max="5889" width="2.77734375" style="24" customWidth="1"/>
    <col min="5890" max="5890" width="3.77734375" style="24" customWidth="1"/>
    <col min="5891" max="5893" width="25.77734375" style="24" customWidth="1"/>
    <col min="5894" max="5898" width="20.77734375" style="24" customWidth="1"/>
    <col min="5899" max="5899" width="2.109375" style="24" customWidth="1"/>
    <col min="5900" max="5900" width="3.21875" style="24" customWidth="1"/>
    <col min="5901" max="5902" width="20.21875" style="24" customWidth="1"/>
    <col min="5903" max="5903" width="2" style="24" customWidth="1"/>
    <col min="5904" max="5904" width="0" style="24" hidden="1" customWidth="1"/>
    <col min="5905" max="5905" width="26.77734375" style="24" customWidth="1"/>
    <col min="5906" max="6144" width="9.109375" style="24"/>
    <col min="6145" max="6145" width="2.77734375" style="24" customWidth="1"/>
    <col min="6146" max="6146" width="3.77734375" style="24" customWidth="1"/>
    <col min="6147" max="6149" width="25.77734375" style="24" customWidth="1"/>
    <col min="6150" max="6154" width="20.77734375" style="24" customWidth="1"/>
    <col min="6155" max="6155" width="2.109375" style="24" customWidth="1"/>
    <col min="6156" max="6156" width="3.21875" style="24" customWidth="1"/>
    <col min="6157" max="6158" width="20.21875" style="24" customWidth="1"/>
    <col min="6159" max="6159" width="2" style="24" customWidth="1"/>
    <col min="6160" max="6160" width="0" style="24" hidden="1" customWidth="1"/>
    <col min="6161" max="6161" width="26.77734375" style="24" customWidth="1"/>
    <col min="6162" max="6400" width="9.109375" style="24"/>
    <col min="6401" max="6401" width="2.77734375" style="24" customWidth="1"/>
    <col min="6402" max="6402" width="3.77734375" style="24" customWidth="1"/>
    <col min="6403" max="6405" width="25.77734375" style="24" customWidth="1"/>
    <col min="6406" max="6410" width="20.77734375" style="24" customWidth="1"/>
    <col min="6411" max="6411" width="2.109375" style="24" customWidth="1"/>
    <col min="6412" max="6412" width="3.21875" style="24" customWidth="1"/>
    <col min="6413" max="6414" width="20.21875" style="24" customWidth="1"/>
    <col min="6415" max="6415" width="2" style="24" customWidth="1"/>
    <col min="6416" max="6416" width="0" style="24" hidden="1" customWidth="1"/>
    <col min="6417" max="6417" width="26.77734375" style="24" customWidth="1"/>
    <col min="6418" max="6656" width="9.109375" style="24"/>
    <col min="6657" max="6657" width="2.77734375" style="24" customWidth="1"/>
    <col min="6658" max="6658" width="3.77734375" style="24" customWidth="1"/>
    <col min="6659" max="6661" width="25.77734375" style="24" customWidth="1"/>
    <col min="6662" max="6666" width="20.77734375" style="24" customWidth="1"/>
    <col min="6667" max="6667" width="2.109375" style="24" customWidth="1"/>
    <col min="6668" max="6668" width="3.21875" style="24" customWidth="1"/>
    <col min="6669" max="6670" width="20.21875" style="24" customWidth="1"/>
    <col min="6671" max="6671" width="2" style="24" customWidth="1"/>
    <col min="6672" max="6672" width="0" style="24" hidden="1" customWidth="1"/>
    <col min="6673" max="6673" width="26.77734375" style="24" customWidth="1"/>
    <col min="6674" max="6912" width="9.109375" style="24"/>
    <col min="6913" max="6913" width="2.77734375" style="24" customWidth="1"/>
    <col min="6914" max="6914" width="3.77734375" style="24" customWidth="1"/>
    <col min="6915" max="6917" width="25.77734375" style="24" customWidth="1"/>
    <col min="6918" max="6922" width="20.77734375" style="24" customWidth="1"/>
    <col min="6923" max="6923" width="2.109375" style="24" customWidth="1"/>
    <col min="6924" max="6924" width="3.21875" style="24" customWidth="1"/>
    <col min="6925" max="6926" width="20.21875" style="24" customWidth="1"/>
    <col min="6927" max="6927" width="2" style="24" customWidth="1"/>
    <col min="6928" max="6928" width="0" style="24" hidden="1" customWidth="1"/>
    <col min="6929" max="6929" width="26.77734375" style="24" customWidth="1"/>
    <col min="6930" max="7168" width="9.109375" style="24"/>
    <col min="7169" max="7169" width="2.77734375" style="24" customWidth="1"/>
    <col min="7170" max="7170" width="3.77734375" style="24" customWidth="1"/>
    <col min="7171" max="7173" width="25.77734375" style="24" customWidth="1"/>
    <col min="7174" max="7178" width="20.77734375" style="24" customWidth="1"/>
    <col min="7179" max="7179" width="2.109375" style="24" customWidth="1"/>
    <col min="7180" max="7180" width="3.21875" style="24" customWidth="1"/>
    <col min="7181" max="7182" width="20.21875" style="24" customWidth="1"/>
    <col min="7183" max="7183" width="2" style="24" customWidth="1"/>
    <col min="7184" max="7184" width="0" style="24" hidden="1" customWidth="1"/>
    <col min="7185" max="7185" width="26.77734375" style="24" customWidth="1"/>
    <col min="7186" max="7424" width="9.109375" style="24"/>
    <col min="7425" max="7425" width="2.77734375" style="24" customWidth="1"/>
    <col min="7426" max="7426" width="3.77734375" style="24" customWidth="1"/>
    <col min="7427" max="7429" width="25.77734375" style="24" customWidth="1"/>
    <col min="7430" max="7434" width="20.77734375" style="24" customWidth="1"/>
    <col min="7435" max="7435" width="2.109375" style="24" customWidth="1"/>
    <col min="7436" max="7436" width="3.21875" style="24" customWidth="1"/>
    <col min="7437" max="7438" width="20.21875" style="24" customWidth="1"/>
    <col min="7439" max="7439" width="2" style="24" customWidth="1"/>
    <col min="7440" max="7440" width="0" style="24" hidden="1" customWidth="1"/>
    <col min="7441" max="7441" width="26.77734375" style="24" customWidth="1"/>
    <col min="7442" max="7680" width="9.109375" style="24"/>
    <col min="7681" max="7681" width="2.77734375" style="24" customWidth="1"/>
    <col min="7682" max="7682" width="3.77734375" style="24" customWidth="1"/>
    <col min="7683" max="7685" width="25.77734375" style="24" customWidth="1"/>
    <col min="7686" max="7690" width="20.77734375" style="24" customWidth="1"/>
    <col min="7691" max="7691" width="2.109375" style="24" customWidth="1"/>
    <col min="7692" max="7692" width="3.21875" style="24" customWidth="1"/>
    <col min="7693" max="7694" width="20.21875" style="24" customWidth="1"/>
    <col min="7695" max="7695" width="2" style="24" customWidth="1"/>
    <col min="7696" max="7696" width="0" style="24" hidden="1" customWidth="1"/>
    <col min="7697" max="7697" width="26.77734375" style="24" customWidth="1"/>
    <col min="7698" max="7936" width="9.109375" style="24"/>
    <col min="7937" max="7937" width="2.77734375" style="24" customWidth="1"/>
    <col min="7938" max="7938" width="3.77734375" style="24" customWidth="1"/>
    <col min="7939" max="7941" width="25.77734375" style="24" customWidth="1"/>
    <col min="7942" max="7946" width="20.77734375" style="24" customWidth="1"/>
    <col min="7947" max="7947" width="2.109375" style="24" customWidth="1"/>
    <col min="7948" max="7948" width="3.21875" style="24" customWidth="1"/>
    <col min="7949" max="7950" width="20.21875" style="24" customWidth="1"/>
    <col min="7951" max="7951" width="2" style="24" customWidth="1"/>
    <col min="7952" max="7952" width="0" style="24" hidden="1" customWidth="1"/>
    <col min="7953" max="7953" width="26.77734375" style="24" customWidth="1"/>
    <col min="7954" max="8192" width="9.109375" style="24"/>
    <col min="8193" max="8193" width="2.77734375" style="24" customWidth="1"/>
    <col min="8194" max="8194" width="3.77734375" style="24" customWidth="1"/>
    <col min="8195" max="8197" width="25.77734375" style="24" customWidth="1"/>
    <col min="8198" max="8202" width="20.77734375" style="24" customWidth="1"/>
    <col min="8203" max="8203" width="2.109375" style="24" customWidth="1"/>
    <col min="8204" max="8204" width="3.21875" style="24" customWidth="1"/>
    <col min="8205" max="8206" width="20.21875" style="24" customWidth="1"/>
    <col min="8207" max="8207" width="2" style="24" customWidth="1"/>
    <col min="8208" max="8208" width="0" style="24" hidden="1" customWidth="1"/>
    <col min="8209" max="8209" width="26.77734375" style="24" customWidth="1"/>
    <col min="8210" max="8448" width="9.109375" style="24"/>
    <col min="8449" max="8449" width="2.77734375" style="24" customWidth="1"/>
    <col min="8450" max="8450" width="3.77734375" style="24" customWidth="1"/>
    <col min="8451" max="8453" width="25.77734375" style="24" customWidth="1"/>
    <col min="8454" max="8458" width="20.77734375" style="24" customWidth="1"/>
    <col min="8459" max="8459" width="2.109375" style="24" customWidth="1"/>
    <col min="8460" max="8460" width="3.21875" style="24" customWidth="1"/>
    <col min="8461" max="8462" width="20.21875" style="24" customWidth="1"/>
    <col min="8463" max="8463" width="2" style="24" customWidth="1"/>
    <col min="8464" max="8464" width="0" style="24" hidden="1" customWidth="1"/>
    <col min="8465" max="8465" width="26.77734375" style="24" customWidth="1"/>
    <col min="8466" max="8704" width="9.109375" style="24"/>
    <col min="8705" max="8705" width="2.77734375" style="24" customWidth="1"/>
    <col min="8706" max="8706" width="3.77734375" style="24" customWidth="1"/>
    <col min="8707" max="8709" width="25.77734375" style="24" customWidth="1"/>
    <col min="8710" max="8714" width="20.77734375" style="24" customWidth="1"/>
    <col min="8715" max="8715" width="2.109375" style="24" customWidth="1"/>
    <col min="8716" max="8716" width="3.21875" style="24" customWidth="1"/>
    <col min="8717" max="8718" width="20.21875" style="24" customWidth="1"/>
    <col min="8719" max="8719" width="2" style="24" customWidth="1"/>
    <col min="8720" max="8720" width="0" style="24" hidden="1" customWidth="1"/>
    <col min="8721" max="8721" width="26.77734375" style="24" customWidth="1"/>
    <col min="8722" max="8960" width="9.109375" style="24"/>
    <col min="8961" max="8961" width="2.77734375" style="24" customWidth="1"/>
    <col min="8962" max="8962" width="3.77734375" style="24" customWidth="1"/>
    <col min="8963" max="8965" width="25.77734375" style="24" customWidth="1"/>
    <col min="8966" max="8970" width="20.77734375" style="24" customWidth="1"/>
    <col min="8971" max="8971" width="2.109375" style="24" customWidth="1"/>
    <col min="8972" max="8972" width="3.21875" style="24" customWidth="1"/>
    <col min="8973" max="8974" width="20.21875" style="24" customWidth="1"/>
    <col min="8975" max="8975" width="2" style="24" customWidth="1"/>
    <col min="8976" max="8976" width="0" style="24" hidden="1" customWidth="1"/>
    <col min="8977" max="8977" width="26.77734375" style="24" customWidth="1"/>
    <col min="8978" max="9216" width="9.109375" style="24"/>
    <col min="9217" max="9217" width="2.77734375" style="24" customWidth="1"/>
    <col min="9218" max="9218" width="3.77734375" style="24" customWidth="1"/>
    <col min="9219" max="9221" width="25.77734375" style="24" customWidth="1"/>
    <col min="9222" max="9226" width="20.77734375" style="24" customWidth="1"/>
    <col min="9227" max="9227" width="2.109375" style="24" customWidth="1"/>
    <col min="9228" max="9228" width="3.21875" style="24" customWidth="1"/>
    <col min="9229" max="9230" width="20.21875" style="24" customWidth="1"/>
    <col min="9231" max="9231" width="2" style="24" customWidth="1"/>
    <col min="9232" max="9232" width="0" style="24" hidden="1" customWidth="1"/>
    <col min="9233" max="9233" width="26.77734375" style="24" customWidth="1"/>
    <col min="9234" max="9472" width="9.109375" style="24"/>
    <col min="9473" max="9473" width="2.77734375" style="24" customWidth="1"/>
    <col min="9474" max="9474" width="3.77734375" style="24" customWidth="1"/>
    <col min="9475" max="9477" width="25.77734375" style="24" customWidth="1"/>
    <col min="9478" max="9482" width="20.77734375" style="24" customWidth="1"/>
    <col min="9483" max="9483" width="2.109375" style="24" customWidth="1"/>
    <col min="9484" max="9484" width="3.21875" style="24" customWidth="1"/>
    <col min="9485" max="9486" width="20.21875" style="24" customWidth="1"/>
    <col min="9487" max="9487" width="2" style="24" customWidth="1"/>
    <col min="9488" max="9488" width="0" style="24" hidden="1" customWidth="1"/>
    <col min="9489" max="9489" width="26.77734375" style="24" customWidth="1"/>
    <col min="9490" max="9728" width="9.109375" style="24"/>
    <col min="9729" max="9729" width="2.77734375" style="24" customWidth="1"/>
    <col min="9730" max="9730" width="3.77734375" style="24" customWidth="1"/>
    <col min="9731" max="9733" width="25.77734375" style="24" customWidth="1"/>
    <col min="9734" max="9738" width="20.77734375" style="24" customWidth="1"/>
    <col min="9739" max="9739" width="2.109375" style="24" customWidth="1"/>
    <col min="9740" max="9740" width="3.21875" style="24" customWidth="1"/>
    <col min="9741" max="9742" width="20.21875" style="24" customWidth="1"/>
    <col min="9743" max="9743" width="2" style="24" customWidth="1"/>
    <col min="9744" max="9744" width="0" style="24" hidden="1" customWidth="1"/>
    <col min="9745" max="9745" width="26.77734375" style="24" customWidth="1"/>
    <col min="9746" max="9984" width="9.109375" style="24"/>
    <col min="9985" max="9985" width="2.77734375" style="24" customWidth="1"/>
    <col min="9986" max="9986" width="3.77734375" style="24" customWidth="1"/>
    <col min="9987" max="9989" width="25.77734375" style="24" customWidth="1"/>
    <col min="9990" max="9994" width="20.77734375" style="24" customWidth="1"/>
    <col min="9995" max="9995" width="2.109375" style="24" customWidth="1"/>
    <col min="9996" max="9996" width="3.21875" style="24" customWidth="1"/>
    <col min="9997" max="9998" width="20.21875" style="24" customWidth="1"/>
    <col min="9999" max="9999" width="2" style="24" customWidth="1"/>
    <col min="10000" max="10000" width="0" style="24" hidden="1" customWidth="1"/>
    <col min="10001" max="10001" width="26.77734375" style="24" customWidth="1"/>
    <col min="10002" max="10240" width="9.109375" style="24"/>
    <col min="10241" max="10241" width="2.77734375" style="24" customWidth="1"/>
    <col min="10242" max="10242" width="3.77734375" style="24" customWidth="1"/>
    <col min="10243" max="10245" width="25.77734375" style="24" customWidth="1"/>
    <col min="10246" max="10250" width="20.77734375" style="24" customWidth="1"/>
    <col min="10251" max="10251" width="2.109375" style="24" customWidth="1"/>
    <col min="10252" max="10252" width="3.21875" style="24" customWidth="1"/>
    <col min="10253" max="10254" width="20.21875" style="24" customWidth="1"/>
    <col min="10255" max="10255" width="2" style="24" customWidth="1"/>
    <col min="10256" max="10256" width="0" style="24" hidden="1" customWidth="1"/>
    <col min="10257" max="10257" width="26.77734375" style="24" customWidth="1"/>
    <col min="10258" max="10496" width="9.109375" style="24"/>
    <col min="10497" max="10497" width="2.77734375" style="24" customWidth="1"/>
    <col min="10498" max="10498" width="3.77734375" style="24" customWidth="1"/>
    <col min="10499" max="10501" width="25.77734375" style="24" customWidth="1"/>
    <col min="10502" max="10506" width="20.77734375" style="24" customWidth="1"/>
    <col min="10507" max="10507" width="2.109375" style="24" customWidth="1"/>
    <col min="10508" max="10508" width="3.21875" style="24" customWidth="1"/>
    <col min="10509" max="10510" width="20.21875" style="24" customWidth="1"/>
    <col min="10511" max="10511" width="2" style="24" customWidth="1"/>
    <col min="10512" max="10512" width="0" style="24" hidden="1" customWidth="1"/>
    <col min="10513" max="10513" width="26.77734375" style="24" customWidth="1"/>
    <col min="10514" max="10752" width="9.109375" style="24"/>
    <col min="10753" max="10753" width="2.77734375" style="24" customWidth="1"/>
    <col min="10754" max="10754" width="3.77734375" style="24" customWidth="1"/>
    <col min="10755" max="10757" width="25.77734375" style="24" customWidth="1"/>
    <col min="10758" max="10762" width="20.77734375" style="24" customWidth="1"/>
    <col min="10763" max="10763" width="2.109375" style="24" customWidth="1"/>
    <col min="10764" max="10764" width="3.21875" style="24" customWidth="1"/>
    <col min="10765" max="10766" width="20.21875" style="24" customWidth="1"/>
    <col min="10767" max="10767" width="2" style="24" customWidth="1"/>
    <col min="10768" max="10768" width="0" style="24" hidden="1" customWidth="1"/>
    <col min="10769" max="10769" width="26.77734375" style="24" customWidth="1"/>
    <col min="10770" max="11008" width="9.109375" style="24"/>
    <col min="11009" max="11009" width="2.77734375" style="24" customWidth="1"/>
    <col min="11010" max="11010" width="3.77734375" style="24" customWidth="1"/>
    <col min="11011" max="11013" width="25.77734375" style="24" customWidth="1"/>
    <col min="11014" max="11018" width="20.77734375" style="24" customWidth="1"/>
    <col min="11019" max="11019" width="2.109375" style="24" customWidth="1"/>
    <col min="11020" max="11020" width="3.21875" style="24" customWidth="1"/>
    <col min="11021" max="11022" width="20.21875" style="24" customWidth="1"/>
    <col min="11023" max="11023" width="2" style="24" customWidth="1"/>
    <col min="11024" max="11024" width="0" style="24" hidden="1" customWidth="1"/>
    <col min="11025" max="11025" width="26.77734375" style="24" customWidth="1"/>
    <col min="11026" max="11264" width="9.109375" style="24"/>
    <col min="11265" max="11265" width="2.77734375" style="24" customWidth="1"/>
    <col min="11266" max="11266" width="3.77734375" style="24" customWidth="1"/>
    <col min="11267" max="11269" width="25.77734375" style="24" customWidth="1"/>
    <col min="11270" max="11274" width="20.77734375" style="24" customWidth="1"/>
    <col min="11275" max="11275" width="2.109375" style="24" customWidth="1"/>
    <col min="11276" max="11276" width="3.21875" style="24" customWidth="1"/>
    <col min="11277" max="11278" width="20.21875" style="24" customWidth="1"/>
    <col min="11279" max="11279" width="2" style="24" customWidth="1"/>
    <col min="11280" max="11280" width="0" style="24" hidden="1" customWidth="1"/>
    <col min="11281" max="11281" width="26.77734375" style="24" customWidth="1"/>
    <col min="11282" max="11520" width="9.109375" style="24"/>
    <col min="11521" max="11521" width="2.77734375" style="24" customWidth="1"/>
    <col min="11522" max="11522" width="3.77734375" style="24" customWidth="1"/>
    <col min="11523" max="11525" width="25.77734375" style="24" customWidth="1"/>
    <col min="11526" max="11530" width="20.77734375" style="24" customWidth="1"/>
    <col min="11531" max="11531" width="2.109375" style="24" customWidth="1"/>
    <col min="11532" max="11532" width="3.21875" style="24" customWidth="1"/>
    <col min="11533" max="11534" width="20.21875" style="24" customWidth="1"/>
    <col min="11535" max="11535" width="2" style="24" customWidth="1"/>
    <col min="11536" max="11536" width="0" style="24" hidden="1" customWidth="1"/>
    <col min="11537" max="11537" width="26.77734375" style="24" customWidth="1"/>
    <col min="11538" max="11776" width="9.109375" style="24"/>
    <col min="11777" max="11777" width="2.77734375" style="24" customWidth="1"/>
    <col min="11778" max="11778" width="3.77734375" style="24" customWidth="1"/>
    <col min="11779" max="11781" width="25.77734375" style="24" customWidth="1"/>
    <col min="11782" max="11786" width="20.77734375" style="24" customWidth="1"/>
    <col min="11787" max="11787" width="2.109375" style="24" customWidth="1"/>
    <col min="11788" max="11788" width="3.21875" style="24" customWidth="1"/>
    <col min="11789" max="11790" width="20.21875" style="24" customWidth="1"/>
    <col min="11791" max="11791" width="2" style="24" customWidth="1"/>
    <col min="11792" max="11792" width="0" style="24" hidden="1" customWidth="1"/>
    <col min="11793" max="11793" width="26.77734375" style="24" customWidth="1"/>
    <col min="11794" max="12032" width="9.109375" style="24"/>
    <col min="12033" max="12033" width="2.77734375" style="24" customWidth="1"/>
    <col min="12034" max="12034" width="3.77734375" style="24" customWidth="1"/>
    <col min="12035" max="12037" width="25.77734375" style="24" customWidth="1"/>
    <col min="12038" max="12042" width="20.77734375" style="24" customWidth="1"/>
    <col min="12043" max="12043" width="2.109375" style="24" customWidth="1"/>
    <col min="12044" max="12044" width="3.21875" style="24" customWidth="1"/>
    <col min="12045" max="12046" width="20.21875" style="24" customWidth="1"/>
    <col min="12047" max="12047" width="2" style="24" customWidth="1"/>
    <col min="12048" max="12048" width="0" style="24" hidden="1" customWidth="1"/>
    <col min="12049" max="12049" width="26.77734375" style="24" customWidth="1"/>
    <col min="12050" max="12288" width="9.109375" style="24"/>
    <col min="12289" max="12289" width="2.77734375" style="24" customWidth="1"/>
    <col min="12290" max="12290" width="3.77734375" style="24" customWidth="1"/>
    <col min="12291" max="12293" width="25.77734375" style="24" customWidth="1"/>
    <col min="12294" max="12298" width="20.77734375" style="24" customWidth="1"/>
    <col min="12299" max="12299" width="2.109375" style="24" customWidth="1"/>
    <col min="12300" max="12300" width="3.21875" style="24" customWidth="1"/>
    <col min="12301" max="12302" width="20.21875" style="24" customWidth="1"/>
    <col min="12303" max="12303" width="2" style="24" customWidth="1"/>
    <col min="12304" max="12304" width="0" style="24" hidden="1" customWidth="1"/>
    <col min="12305" max="12305" width="26.77734375" style="24" customWidth="1"/>
    <col min="12306" max="12544" width="9.109375" style="24"/>
    <col min="12545" max="12545" width="2.77734375" style="24" customWidth="1"/>
    <col min="12546" max="12546" width="3.77734375" style="24" customWidth="1"/>
    <col min="12547" max="12549" width="25.77734375" style="24" customWidth="1"/>
    <col min="12550" max="12554" width="20.77734375" style="24" customWidth="1"/>
    <col min="12555" max="12555" width="2.109375" style="24" customWidth="1"/>
    <col min="12556" max="12556" width="3.21875" style="24" customWidth="1"/>
    <col min="12557" max="12558" width="20.21875" style="24" customWidth="1"/>
    <col min="12559" max="12559" width="2" style="24" customWidth="1"/>
    <col min="12560" max="12560" width="0" style="24" hidden="1" customWidth="1"/>
    <col min="12561" max="12561" width="26.77734375" style="24" customWidth="1"/>
    <col min="12562" max="12800" width="9.109375" style="24"/>
    <col min="12801" max="12801" width="2.77734375" style="24" customWidth="1"/>
    <col min="12802" max="12802" width="3.77734375" style="24" customWidth="1"/>
    <col min="12803" max="12805" width="25.77734375" style="24" customWidth="1"/>
    <col min="12806" max="12810" width="20.77734375" style="24" customWidth="1"/>
    <col min="12811" max="12811" width="2.109375" style="24" customWidth="1"/>
    <col min="12812" max="12812" width="3.21875" style="24" customWidth="1"/>
    <col min="12813" max="12814" width="20.21875" style="24" customWidth="1"/>
    <col min="12815" max="12815" width="2" style="24" customWidth="1"/>
    <col min="12816" max="12816" width="0" style="24" hidden="1" customWidth="1"/>
    <col min="12817" max="12817" width="26.77734375" style="24" customWidth="1"/>
    <col min="12818" max="13056" width="9.109375" style="24"/>
    <col min="13057" max="13057" width="2.77734375" style="24" customWidth="1"/>
    <col min="13058" max="13058" width="3.77734375" style="24" customWidth="1"/>
    <col min="13059" max="13061" width="25.77734375" style="24" customWidth="1"/>
    <col min="13062" max="13066" width="20.77734375" style="24" customWidth="1"/>
    <col min="13067" max="13067" width="2.109375" style="24" customWidth="1"/>
    <col min="13068" max="13068" width="3.21875" style="24" customWidth="1"/>
    <col min="13069" max="13070" width="20.21875" style="24" customWidth="1"/>
    <col min="13071" max="13071" width="2" style="24" customWidth="1"/>
    <col min="13072" max="13072" width="0" style="24" hidden="1" customWidth="1"/>
    <col min="13073" max="13073" width="26.77734375" style="24" customWidth="1"/>
    <col min="13074" max="13312" width="9.109375" style="24"/>
    <col min="13313" max="13313" width="2.77734375" style="24" customWidth="1"/>
    <col min="13314" max="13314" width="3.77734375" style="24" customWidth="1"/>
    <col min="13315" max="13317" width="25.77734375" style="24" customWidth="1"/>
    <col min="13318" max="13322" width="20.77734375" style="24" customWidth="1"/>
    <col min="13323" max="13323" width="2.109375" style="24" customWidth="1"/>
    <col min="13324" max="13324" width="3.21875" style="24" customWidth="1"/>
    <col min="13325" max="13326" width="20.21875" style="24" customWidth="1"/>
    <col min="13327" max="13327" width="2" style="24" customWidth="1"/>
    <col min="13328" max="13328" width="0" style="24" hidden="1" customWidth="1"/>
    <col min="13329" max="13329" width="26.77734375" style="24" customWidth="1"/>
    <col min="13330" max="13568" width="9.109375" style="24"/>
    <col min="13569" max="13569" width="2.77734375" style="24" customWidth="1"/>
    <col min="13570" max="13570" width="3.77734375" style="24" customWidth="1"/>
    <col min="13571" max="13573" width="25.77734375" style="24" customWidth="1"/>
    <col min="13574" max="13578" width="20.77734375" style="24" customWidth="1"/>
    <col min="13579" max="13579" width="2.109375" style="24" customWidth="1"/>
    <col min="13580" max="13580" width="3.21875" style="24" customWidth="1"/>
    <col min="13581" max="13582" width="20.21875" style="24" customWidth="1"/>
    <col min="13583" max="13583" width="2" style="24" customWidth="1"/>
    <col min="13584" max="13584" width="0" style="24" hidden="1" customWidth="1"/>
    <col min="13585" max="13585" width="26.77734375" style="24" customWidth="1"/>
    <col min="13586" max="13824" width="9.109375" style="24"/>
    <col min="13825" max="13825" width="2.77734375" style="24" customWidth="1"/>
    <col min="13826" max="13826" width="3.77734375" style="24" customWidth="1"/>
    <col min="13827" max="13829" width="25.77734375" style="24" customWidth="1"/>
    <col min="13830" max="13834" width="20.77734375" style="24" customWidth="1"/>
    <col min="13835" max="13835" width="2.109375" style="24" customWidth="1"/>
    <col min="13836" max="13836" width="3.21875" style="24" customWidth="1"/>
    <col min="13837" max="13838" width="20.21875" style="24" customWidth="1"/>
    <col min="13839" max="13839" width="2" style="24" customWidth="1"/>
    <col min="13840" max="13840" width="0" style="24" hidden="1" customWidth="1"/>
    <col min="13841" max="13841" width="26.77734375" style="24" customWidth="1"/>
    <col min="13842" max="14080" width="9.109375" style="24"/>
    <col min="14081" max="14081" width="2.77734375" style="24" customWidth="1"/>
    <col min="14082" max="14082" width="3.77734375" style="24" customWidth="1"/>
    <col min="14083" max="14085" width="25.77734375" style="24" customWidth="1"/>
    <col min="14086" max="14090" width="20.77734375" style="24" customWidth="1"/>
    <col min="14091" max="14091" width="2.109375" style="24" customWidth="1"/>
    <col min="14092" max="14092" width="3.21875" style="24" customWidth="1"/>
    <col min="14093" max="14094" width="20.21875" style="24" customWidth="1"/>
    <col min="14095" max="14095" width="2" style="24" customWidth="1"/>
    <col min="14096" max="14096" width="0" style="24" hidden="1" customWidth="1"/>
    <col min="14097" max="14097" width="26.77734375" style="24" customWidth="1"/>
    <col min="14098" max="14336" width="9.109375" style="24"/>
    <col min="14337" max="14337" width="2.77734375" style="24" customWidth="1"/>
    <col min="14338" max="14338" width="3.77734375" style="24" customWidth="1"/>
    <col min="14339" max="14341" width="25.77734375" style="24" customWidth="1"/>
    <col min="14342" max="14346" width="20.77734375" style="24" customWidth="1"/>
    <col min="14347" max="14347" width="2.109375" style="24" customWidth="1"/>
    <col min="14348" max="14348" width="3.21875" style="24" customWidth="1"/>
    <col min="14349" max="14350" width="20.21875" style="24" customWidth="1"/>
    <col min="14351" max="14351" width="2" style="24" customWidth="1"/>
    <col min="14352" max="14352" width="0" style="24" hidden="1" customWidth="1"/>
    <col min="14353" max="14353" width="26.77734375" style="24" customWidth="1"/>
    <col min="14354" max="14592" width="9.109375" style="24"/>
    <col min="14593" max="14593" width="2.77734375" style="24" customWidth="1"/>
    <col min="14594" max="14594" width="3.77734375" style="24" customWidth="1"/>
    <col min="14595" max="14597" width="25.77734375" style="24" customWidth="1"/>
    <col min="14598" max="14602" width="20.77734375" style="24" customWidth="1"/>
    <col min="14603" max="14603" width="2.109375" style="24" customWidth="1"/>
    <col min="14604" max="14604" width="3.21875" style="24" customWidth="1"/>
    <col min="14605" max="14606" width="20.21875" style="24" customWidth="1"/>
    <col min="14607" max="14607" width="2" style="24" customWidth="1"/>
    <col min="14608" max="14608" width="0" style="24" hidden="1" customWidth="1"/>
    <col min="14609" max="14609" width="26.77734375" style="24" customWidth="1"/>
    <col min="14610" max="14848" width="9.109375" style="24"/>
    <col min="14849" max="14849" width="2.77734375" style="24" customWidth="1"/>
    <col min="14850" max="14850" width="3.77734375" style="24" customWidth="1"/>
    <col min="14851" max="14853" width="25.77734375" style="24" customWidth="1"/>
    <col min="14854" max="14858" width="20.77734375" style="24" customWidth="1"/>
    <col min="14859" max="14859" width="2.109375" style="24" customWidth="1"/>
    <col min="14860" max="14860" width="3.21875" style="24" customWidth="1"/>
    <col min="14861" max="14862" width="20.21875" style="24" customWidth="1"/>
    <col min="14863" max="14863" width="2" style="24" customWidth="1"/>
    <col min="14864" max="14864" width="0" style="24" hidden="1" customWidth="1"/>
    <col min="14865" max="14865" width="26.77734375" style="24" customWidth="1"/>
    <col min="14866" max="15104" width="9.109375" style="24"/>
    <col min="15105" max="15105" width="2.77734375" style="24" customWidth="1"/>
    <col min="15106" max="15106" width="3.77734375" style="24" customWidth="1"/>
    <col min="15107" max="15109" width="25.77734375" style="24" customWidth="1"/>
    <col min="15110" max="15114" width="20.77734375" style="24" customWidth="1"/>
    <col min="15115" max="15115" width="2.109375" style="24" customWidth="1"/>
    <col min="15116" max="15116" width="3.21875" style="24" customWidth="1"/>
    <col min="15117" max="15118" width="20.21875" style="24" customWidth="1"/>
    <col min="15119" max="15119" width="2" style="24" customWidth="1"/>
    <col min="15120" max="15120" width="0" style="24" hidden="1" customWidth="1"/>
    <col min="15121" max="15121" width="26.77734375" style="24" customWidth="1"/>
    <col min="15122" max="15360" width="9.109375" style="24"/>
    <col min="15361" max="15361" width="2.77734375" style="24" customWidth="1"/>
    <col min="15362" max="15362" width="3.77734375" style="24" customWidth="1"/>
    <col min="15363" max="15365" width="25.77734375" style="24" customWidth="1"/>
    <col min="15366" max="15370" width="20.77734375" style="24" customWidth="1"/>
    <col min="15371" max="15371" width="2.109375" style="24" customWidth="1"/>
    <col min="15372" max="15372" width="3.21875" style="24" customWidth="1"/>
    <col min="15373" max="15374" width="20.21875" style="24" customWidth="1"/>
    <col min="15375" max="15375" width="2" style="24" customWidth="1"/>
    <col min="15376" max="15376" width="0" style="24" hidden="1" customWidth="1"/>
    <col min="15377" max="15377" width="26.77734375" style="24" customWidth="1"/>
    <col min="15378" max="15616" width="9.109375" style="24"/>
    <col min="15617" max="15617" width="2.77734375" style="24" customWidth="1"/>
    <col min="15618" max="15618" width="3.77734375" style="24" customWidth="1"/>
    <col min="15619" max="15621" width="25.77734375" style="24" customWidth="1"/>
    <col min="15622" max="15626" width="20.77734375" style="24" customWidth="1"/>
    <col min="15627" max="15627" width="2.109375" style="24" customWidth="1"/>
    <col min="15628" max="15628" width="3.21875" style="24" customWidth="1"/>
    <col min="15629" max="15630" width="20.21875" style="24" customWidth="1"/>
    <col min="15631" max="15631" width="2" style="24" customWidth="1"/>
    <col min="15632" max="15632" width="0" style="24" hidden="1" customWidth="1"/>
    <col min="15633" max="15633" width="26.77734375" style="24" customWidth="1"/>
    <col min="15634" max="15872" width="9.109375" style="24"/>
    <col min="15873" max="15873" width="2.77734375" style="24" customWidth="1"/>
    <col min="15874" max="15874" width="3.77734375" style="24" customWidth="1"/>
    <col min="15875" max="15877" width="25.77734375" style="24" customWidth="1"/>
    <col min="15878" max="15882" width="20.77734375" style="24" customWidth="1"/>
    <col min="15883" max="15883" width="2.109375" style="24" customWidth="1"/>
    <col min="15884" max="15884" width="3.21875" style="24" customWidth="1"/>
    <col min="15885" max="15886" width="20.21875" style="24" customWidth="1"/>
    <col min="15887" max="15887" width="2" style="24" customWidth="1"/>
    <col min="15888" max="15888" width="0" style="24" hidden="1" customWidth="1"/>
    <col min="15889" max="15889" width="26.77734375" style="24" customWidth="1"/>
    <col min="15890" max="16128" width="9.109375" style="24"/>
    <col min="16129" max="16129" width="2.77734375" style="24" customWidth="1"/>
    <col min="16130" max="16130" width="3.77734375" style="24" customWidth="1"/>
    <col min="16131" max="16133" width="25.77734375" style="24" customWidth="1"/>
    <col min="16134" max="16138" width="20.77734375" style="24" customWidth="1"/>
    <col min="16139" max="16139" width="2.109375" style="24" customWidth="1"/>
    <col min="16140" max="16140" width="3.21875" style="24" customWidth="1"/>
    <col min="16141" max="16142" width="20.21875" style="24" customWidth="1"/>
    <col min="16143" max="16143" width="2" style="24" customWidth="1"/>
    <col min="16144" max="16144" width="0" style="24" hidden="1" customWidth="1"/>
    <col min="16145" max="16145" width="26.77734375" style="24" customWidth="1"/>
    <col min="16146" max="16384" width="9.109375" style="24"/>
  </cols>
  <sheetData>
    <row r="1" spans="1:17" ht="32.4" customHeight="1" x14ac:dyDescent="0.25">
      <c r="A1" s="318" t="s">
        <v>1335</v>
      </c>
      <c r="G1" s="26"/>
    </row>
    <row r="2" spans="1:17" ht="20.100000000000001" customHeight="1" x14ac:dyDescent="0.3">
      <c r="A2" s="65"/>
      <c r="B2" s="66" t="s">
        <v>1337</v>
      </c>
      <c r="G2" s="26"/>
    </row>
    <row r="3" spans="1:17" ht="20.100000000000001" customHeight="1" thickBot="1" x14ac:dyDescent="0.35">
      <c r="A3" s="23"/>
      <c r="G3" s="26"/>
    </row>
    <row r="4" spans="1:17" ht="20.100000000000001" customHeight="1" thickBot="1" x14ac:dyDescent="0.35">
      <c r="A4" s="67">
        <f>'Schools&amp;Central School Services'!$A$3</f>
        <v>0</v>
      </c>
      <c r="B4" s="68" t="str">
        <f>INDEX('Source data'!$B$5:$B$157,'Schools&amp;Central School Services'!$A$4)</f>
        <v>Select LA..</v>
      </c>
      <c r="C4" s="28"/>
      <c r="D4" s="29"/>
      <c r="E4" s="29"/>
      <c r="F4" s="248" t="s">
        <v>1324</v>
      </c>
      <c r="G4" s="249"/>
      <c r="H4" s="249"/>
      <c r="I4" s="249"/>
      <c r="J4" s="277"/>
      <c r="Q4" s="278"/>
    </row>
    <row r="5" spans="1:17" ht="35.1" customHeight="1" x14ac:dyDescent="0.25">
      <c r="A5" s="69"/>
      <c r="B5" s="31"/>
      <c r="D5" s="32"/>
      <c r="E5" s="33"/>
      <c r="F5" s="34" t="s">
        <v>19</v>
      </c>
      <c r="G5" s="34" t="s">
        <v>20</v>
      </c>
      <c r="H5" s="34" t="s">
        <v>21</v>
      </c>
      <c r="I5" s="34" t="s">
        <v>22</v>
      </c>
      <c r="J5" s="34" t="s">
        <v>13</v>
      </c>
      <c r="Q5" s="278"/>
    </row>
    <row r="6" spans="1:17" ht="35.1" customHeight="1" x14ac:dyDescent="0.25">
      <c r="A6" s="69"/>
      <c r="B6" s="70" t="s">
        <v>14</v>
      </c>
      <c r="C6" s="251" t="s">
        <v>1326</v>
      </c>
      <c r="D6" s="251"/>
      <c r="E6" s="251"/>
      <c r="F6" s="71" t="str">
        <f>IF(A4=0,"Select LA",INDEX('Source data'!F$1:F$65538,MATCH($A$4,'Source data'!$A$1:$A$65538,0)))</f>
        <v>Select LA</v>
      </c>
      <c r="G6" s="71" t="str">
        <f>IF(A4=0,"Select LA",INDEX('Source data'!J$1:J$65538,MATCH($A$4,'Source data'!$A$1:$A$65538,0)))</f>
        <v>Select LA</v>
      </c>
      <c r="H6" s="71" t="str">
        <f>IF(A4=0,"Select LA",INDEX('Source data'!N$1:N$65538,MATCH($A$4,'Source data'!$A$1:$A$65538,0)))</f>
        <v>Select LA</v>
      </c>
      <c r="I6" s="71" t="str">
        <f>IF(A4=0,"Select LA",INDEX('Source data'!R$1:R$65538,MATCH($A$4,'Source data'!$A$1:$A$65538,0)))</f>
        <v>Select LA</v>
      </c>
      <c r="J6" s="72" t="str">
        <f>IF($A$4=0,"Select LA",SUM(F6:I6))</f>
        <v>Select LA</v>
      </c>
    </row>
    <row r="7" spans="1:17" ht="35.1" customHeight="1" x14ac:dyDescent="0.25">
      <c r="A7" s="73"/>
      <c r="B7" s="70" t="s">
        <v>15</v>
      </c>
      <c r="C7" s="251" t="s">
        <v>1340</v>
      </c>
      <c r="D7" s="251"/>
      <c r="E7" s="251"/>
      <c r="F7" s="71" t="str">
        <f>IF(A4=0,"Select LA",INDEX('Source data'!G$1:G$65538,MATCH($A$4,'Source data'!$A$1:$A$65538,0)))</f>
        <v>Select LA</v>
      </c>
      <c r="G7" s="71" t="str">
        <f>IF(A4=0,"Select LA",INDEX('Source data'!K$1:K$65538,MATCH($A$4,'Source data'!$A$1:$A$65538,0)))</f>
        <v>Select LA</v>
      </c>
      <c r="H7" s="71" t="str">
        <f>IF(A4=0,"Select LA",INDEX('Source data'!O$1:O$65538,MATCH($A$4,'Source data'!$A$1:$A$65538,0)))</f>
        <v>Select LA</v>
      </c>
      <c r="I7" s="71" t="str">
        <f>IF(A4=0,"Select LA",INDEX('Source data'!S$1:S$65538,MATCH($A$4,'Source data'!$A$1:$A$65538,0)))</f>
        <v>Select LA</v>
      </c>
      <c r="J7" s="72" t="str">
        <f>IF($A$4=0,"Select LA",SUM(F7:I7))</f>
        <v>Select LA</v>
      </c>
      <c r="K7" s="40"/>
      <c r="O7" s="73"/>
      <c r="P7" s="73"/>
    </row>
    <row r="8" spans="1:17" ht="35.1" customHeight="1" x14ac:dyDescent="0.25">
      <c r="A8" s="36"/>
      <c r="B8" s="37" t="s">
        <v>23</v>
      </c>
      <c r="C8" s="251" t="s">
        <v>1224</v>
      </c>
      <c r="D8" s="251"/>
      <c r="E8" s="251"/>
      <c r="F8" s="71" t="str">
        <f>IF(A4=0,"Select LA",INDEX('Source data'!H$1:H$65538,MATCH($A$4,'Source data'!$A$1:$A$65538,0)))</f>
        <v>Select LA</v>
      </c>
      <c r="G8" s="71" t="str">
        <f>IF(A4=0,"Select LA",INDEX('Source data'!L$1:L$65538,MATCH($A$4,'Source data'!$A$1:$A$65538,0)))</f>
        <v>Select LA</v>
      </c>
      <c r="H8" s="71" t="str">
        <f>IF(A4=0,"Select LA",INDEX('Source data'!P$1:P$65538,MATCH($A$4,'Source data'!$A$1:$A$65538,0)))</f>
        <v>Select LA</v>
      </c>
      <c r="I8" s="71" t="str">
        <f>IF(A4=0,"Select LA",INDEX('Source data'!T$1:T$65538,MATCH($A$4,'Source data'!$A$1:$A$65538,0)))</f>
        <v>Select LA</v>
      </c>
      <c r="J8" s="72" t="str">
        <f>IF($A$4=0,"Select LA",SUM(F8:I8))</f>
        <v>Select LA</v>
      </c>
      <c r="K8" s="40"/>
      <c r="O8" s="40"/>
      <c r="P8" s="40"/>
    </row>
    <row r="9" spans="1:17" ht="35.1" customHeight="1" thickBot="1" x14ac:dyDescent="0.3">
      <c r="A9" s="36"/>
      <c r="B9" s="45" t="s">
        <v>24</v>
      </c>
      <c r="C9" s="44" t="s">
        <v>25</v>
      </c>
      <c r="D9" s="45"/>
      <c r="E9" s="45"/>
      <c r="F9" s="74" t="str">
        <f>IF($A$4=0,"Select LA",SUM(F6:F8))</f>
        <v>Select LA</v>
      </c>
      <c r="G9" s="74" t="str">
        <f>IF($A$4=0,"Select LA",SUM(G6:G8))</f>
        <v>Select LA</v>
      </c>
      <c r="H9" s="74" t="str">
        <f>IF($A$4=0,"Select LA",SUM(H6:H8))</f>
        <v>Select LA</v>
      </c>
      <c r="I9" s="74" t="str">
        <f>IF($A$4=0,"Select LA",SUM(I6:I8))</f>
        <v>Select LA</v>
      </c>
      <c r="J9" s="74" t="str">
        <f>IF($A$4=0,"Select LA",SUM(J6:J8))</f>
        <v>Select LA</v>
      </c>
      <c r="K9" s="40"/>
      <c r="L9" s="40"/>
      <c r="M9" s="40"/>
      <c r="N9" s="40"/>
      <c r="O9" s="40"/>
      <c r="P9" s="40"/>
    </row>
    <row r="10" spans="1:17" ht="35.1" customHeight="1" thickBot="1" x14ac:dyDescent="0.3">
      <c r="A10" s="36"/>
      <c r="B10" s="45" t="s">
        <v>26</v>
      </c>
      <c r="C10" s="44" t="s">
        <v>27</v>
      </c>
      <c r="D10" s="45"/>
      <c r="E10" s="45"/>
      <c r="F10" s="46" t="str">
        <f>IF(A4=0,"Select LA",INDEX('Source data'!AS$1:AS$65538,MATCH($A$4,'Source data'!$A$1:$A$65538,0))+INDEX('Source data'!AT$1:AT$65538,MATCH($A$4,'Source data'!$A$1:$A$65538,0))+INDEX('Source data'!AU$1:AU$65538,MATCH($A$4,'Source data'!$A$1:$A$65538,0)))</f>
        <v>Select LA</v>
      </c>
      <c r="G10" s="46" t="str">
        <f>IF(A4=0,"Select LA",INDEX('Source data'!AV$1:AV$65538,MATCH($A$4,'Source data'!$A$1:$A$65538,0))+INDEX('Source data'!AW$1:AW$65538,MATCH($A$4,'Source data'!$A$1:$A$65538,0))+INDEX('Source data'!AX$1:AX$65538,MATCH($A$4,'Source data'!$A$1:$A$65538,0)))</f>
        <v>Select LA</v>
      </c>
      <c r="H10" s="46" t="str">
        <f>IF(A4=0,"Select LA",INDEX('Source data'!AY$1:AY$65538,MATCH($A$4,'Source data'!$A$1:$A$65538,0))+INDEX('Source data'!AZ$1:AZ$65538,MATCH($A$4,'Source data'!$A$1:$A$65538,0))+INDEX('Source data'!BA$1:BA$65538,MATCH($A$4,'Source data'!$A$1:$A$65538,0)))</f>
        <v>Select LA</v>
      </c>
      <c r="I10" s="46" t="str">
        <f>IF(A4=0,"Select LA",INDEX('Source data'!BB$1:BB$65538,MATCH($A$4,'Source data'!$A$1:$A$65538,0))+INDEX('Source data'!BC$1:BC$65538,MATCH($A$4,'Source data'!$A$1:$A$65538,0))+INDEX('Source data'!BD$1:BD$65538,MATCH($A$4,'Source data'!$A$1:$A$65538,0)))</f>
        <v>Select LA</v>
      </c>
      <c r="J10" s="46" t="str">
        <f>IF($A$4=0,"Select LA",SUM(F10:I10))</f>
        <v>Select LA</v>
      </c>
      <c r="K10" s="40"/>
      <c r="L10" s="40"/>
      <c r="M10" s="40"/>
      <c r="N10" s="40"/>
      <c r="O10" s="40"/>
      <c r="P10" s="40"/>
    </row>
    <row r="11" spans="1:17" ht="35.1" customHeight="1" thickBot="1" x14ac:dyDescent="0.3">
      <c r="A11" s="36"/>
      <c r="B11" s="48"/>
      <c r="C11" s="48"/>
      <c r="D11" s="48"/>
      <c r="E11" s="48"/>
      <c r="F11" s="75"/>
      <c r="G11" s="75"/>
      <c r="H11" s="75"/>
      <c r="I11" s="75"/>
      <c r="J11" s="75"/>
      <c r="K11" s="40"/>
      <c r="L11" s="40"/>
      <c r="M11" s="40"/>
      <c r="N11" s="40"/>
      <c r="O11" s="40"/>
      <c r="P11" s="40"/>
    </row>
    <row r="12" spans="1:17" ht="35.1" customHeight="1" x14ac:dyDescent="0.25">
      <c r="A12" s="36"/>
      <c r="B12" s="76"/>
      <c r="C12" s="273"/>
      <c r="D12" s="273"/>
      <c r="E12" s="274"/>
      <c r="F12" s="275" t="s">
        <v>1325</v>
      </c>
      <c r="G12" s="276"/>
      <c r="H12" s="75"/>
      <c r="I12" s="75"/>
      <c r="J12" s="75"/>
      <c r="K12" s="40"/>
      <c r="L12" s="40"/>
      <c r="M12" s="40"/>
      <c r="N12" s="40"/>
      <c r="O12" s="40"/>
      <c r="P12" s="40"/>
    </row>
    <row r="13" spans="1:17" ht="35.1" customHeight="1" x14ac:dyDescent="0.25">
      <c r="A13" s="36"/>
      <c r="B13" s="78" t="s">
        <v>28</v>
      </c>
      <c r="C13" s="273" t="s">
        <v>1327</v>
      </c>
      <c r="D13" s="273"/>
      <c r="E13" s="274"/>
      <c r="F13" s="267" t="str">
        <f>IF(A4=0,"Select LA",INDEX('Source data'!Y$1:Y$65538,MATCH($A$4,'Source data'!$A$1:$A$65538,0)))</f>
        <v>Select LA</v>
      </c>
      <c r="G13" s="268"/>
      <c r="H13" s="75"/>
      <c r="I13" s="75"/>
      <c r="J13" s="75"/>
      <c r="K13" s="40"/>
      <c r="L13" s="40"/>
      <c r="M13" s="40"/>
      <c r="N13" s="40"/>
      <c r="O13" s="40"/>
      <c r="P13" s="40"/>
    </row>
    <row r="14" spans="1:17" ht="35.1" customHeight="1" x14ac:dyDescent="0.25">
      <c r="A14" s="36"/>
      <c r="B14" s="78" t="s">
        <v>29</v>
      </c>
      <c r="C14" s="273" t="s">
        <v>1341</v>
      </c>
      <c r="D14" s="273"/>
      <c r="E14" s="274"/>
      <c r="F14" s="267" t="str">
        <f>IF(A4=0,"Select LA",INDEX('Source data'!Z$1:Z$65538,MATCH($A$4,'Source data'!$A$1:$A$65538,0)))</f>
        <v>Select LA</v>
      </c>
      <c r="G14" s="268"/>
      <c r="H14" s="75"/>
      <c r="I14" s="75"/>
      <c r="J14" s="75"/>
      <c r="K14" s="40"/>
      <c r="L14" s="40"/>
      <c r="M14" s="40"/>
      <c r="N14" s="40"/>
      <c r="O14" s="40"/>
      <c r="P14" s="40"/>
    </row>
    <row r="15" spans="1:17" ht="35.1" customHeight="1" x14ac:dyDescent="0.25">
      <c r="A15" s="36"/>
      <c r="B15" s="78" t="s">
        <v>23</v>
      </c>
      <c r="C15" s="273" t="s">
        <v>1225</v>
      </c>
      <c r="D15" s="273"/>
      <c r="E15" s="274"/>
      <c r="F15" s="267" t="str">
        <f>IF(A4=0,"Select LA",INDEX('Source data'!AA$1:AA$65538,MATCH($A$4,'Source data'!$A$1:$A$65538,0)))</f>
        <v>Select LA</v>
      </c>
      <c r="G15" s="268"/>
      <c r="H15" s="217"/>
      <c r="I15" s="216"/>
      <c r="J15" s="75"/>
      <c r="K15" s="40"/>
      <c r="L15" s="40"/>
      <c r="M15" s="40"/>
      <c r="N15" s="40"/>
      <c r="O15" s="40"/>
      <c r="P15" s="40"/>
    </row>
    <row r="16" spans="1:17" ht="35.1" customHeight="1" thickBot="1" x14ac:dyDescent="0.3">
      <c r="A16" s="36"/>
      <c r="B16" s="79" t="s">
        <v>24</v>
      </c>
      <c r="C16" s="79" t="s">
        <v>30</v>
      </c>
      <c r="D16" s="80"/>
      <c r="E16" s="81"/>
      <c r="F16" s="259" t="str">
        <f>IF($A$4=0,"Select LA",SUM(F13:G15))</f>
        <v>Select LA</v>
      </c>
      <c r="G16" s="260"/>
      <c r="H16" s="75"/>
      <c r="I16" s="75"/>
      <c r="J16" s="75"/>
      <c r="K16" s="40"/>
      <c r="L16" s="40"/>
      <c r="M16" s="40"/>
      <c r="N16" s="40"/>
      <c r="O16" s="40"/>
      <c r="P16" s="40"/>
    </row>
    <row r="17" spans="1:16" ht="35.1" customHeight="1" thickBot="1" x14ac:dyDescent="0.3">
      <c r="A17" s="36"/>
      <c r="B17" s="79" t="s">
        <v>31</v>
      </c>
      <c r="C17" s="44" t="s">
        <v>27</v>
      </c>
      <c r="D17" s="80"/>
      <c r="E17" s="81"/>
      <c r="F17" s="261" t="str">
        <f>IF(A4=0,"Select LA",INDEX('Source data'!BE$1:BE$65538,MATCH($A$4,'Source data'!$A$1:$A$65538,0))+INDEX('Source data'!BF$1:BF$65538,MATCH($A$4,'Source data'!$A$1:$A$65538,0))+INDEX('Source data'!BG$1:BG$65538,MATCH($A$4,'Source data'!$A$1:$A$65538,0)))</f>
        <v>Select LA</v>
      </c>
      <c r="G17" s="262"/>
      <c r="H17" s="75"/>
      <c r="I17" s="75"/>
      <c r="J17" s="75"/>
      <c r="K17" s="40"/>
      <c r="L17" s="40"/>
      <c r="M17" s="40"/>
      <c r="N17" s="40"/>
      <c r="O17" s="40"/>
      <c r="P17" s="40"/>
    </row>
    <row r="18" spans="1:16" ht="35.1" customHeight="1" thickBot="1" x14ac:dyDescent="0.3">
      <c r="A18" s="36"/>
      <c r="B18" s="76"/>
      <c r="C18" s="82"/>
      <c r="D18" s="82"/>
      <c r="F18" s="83"/>
      <c r="G18" s="84"/>
      <c r="H18" s="75"/>
      <c r="I18" s="75"/>
      <c r="J18" s="75"/>
      <c r="K18" s="40"/>
      <c r="L18" s="40"/>
      <c r="M18" s="40"/>
      <c r="N18" s="40"/>
      <c r="O18" s="40"/>
      <c r="P18" s="40"/>
    </row>
    <row r="19" spans="1:16" ht="35.1" customHeight="1" x14ac:dyDescent="0.25">
      <c r="A19" s="36"/>
      <c r="F19" s="263" t="s">
        <v>1332</v>
      </c>
      <c r="G19" s="264"/>
      <c r="H19" s="317"/>
      <c r="I19" s="58"/>
      <c r="J19" s="58"/>
      <c r="N19" s="40"/>
      <c r="O19" s="40"/>
      <c r="P19" s="40"/>
    </row>
    <row r="20" spans="1:16" ht="35.1" customHeight="1" x14ac:dyDescent="0.25">
      <c r="A20" s="36"/>
      <c r="F20" s="265" t="s">
        <v>32</v>
      </c>
      <c r="G20" s="266"/>
      <c r="H20" s="58"/>
      <c r="I20" s="58"/>
      <c r="J20" s="58"/>
      <c r="N20" s="40"/>
      <c r="O20" s="40"/>
      <c r="P20" s="40"/>
    </row>
    <row r="21" spans="1:16" ht="35.1" customHeight="1" x14ac:dyDescent="0.25">
      <c r="A21" s="36"/>
      <c r="B21" s="37" t="s">
        <v>14</v>
      </c>
      <c r="C21" s="251" t="s">
        <v>1328</v>
      </c>
      <c r="D21" s="251"/>
      <c r="E21" s="251"/>
      <c r="F21" s="267" t="str">
        <f>IF(A4=0,"Select LA",INDEX('Source data'!V$1:V$65538,MATCH($A$4,'Source data'!$A$1:$A$65538,0)))</f>
        <v>Select LA</v>
      </c>
      <c r="G21" s="268"/>
      <c r="H21" s="58"/>
      <c r="I21" s="58"/>
      <c r="J21" s="58"/>
      <c r="N21" s="40"/>
      <c r="O21" s="40"/>
      <c r="P21" s="40"/>
    </row>
    <row r="22" spans="1:16" ht="35.1" customHeight="1" x14ac:dyDescent="0.25">
      <c r="A22" s="36"/>
      <c r="B22" s="37" t="s">
        <v>15</v>
      </c>
      <c r="C22" s="251" t="s">
        <v>1338</v>
      </c>
      <c r="D22" s="251"/>
      <c r="E22" s="251"/>
      <c r="F22" s="267" t="str">
        <f>IF(A4=0,"Select LA",INDEX('Source data'!W$1:W$65538,MATCH($A$4,'Source data'!$A$1:$A$65538,0)))</f>
        <v>Select LA</v>
      </c>
      <c r="G22" s="268"/>
      <c r="H22" s="58"/>
      <c r="I22" s="58"/>
      <c r="J22" s="58"/>
      <c r="N22" s="40"/>
      <c r="O22" s="40"/>
      <c r="P22" s="40"/>
    </row>
    <row r="23" spans="1:16" ht="35.1" customHeight="1" thickBot="1" x14ac:dyDescent="0.3">
      <c r="A23" s="36"/>
      <c r="B23" s="45" t="s">
        <v>23</v>
      </c>
      <c r="C23" s="44" t="s">
        <v>33</v>
      </c>
      <c r="D23" s="45"/>
      <c r="E23" s="85"/>
      <c r="F23" s="269" t="str">
        <f>IF($A$4=0,"Select LA",SUM(F21:G22))</f>
        <v>Select LA</v>
      </c>
      <c r="G23" s="270"/>
      <c r="H23" s="58"/>
      <c r="I23" s="58"/>
      <c r="J23" s="58"/>
      <c r="N23" s="40"/>
      <c r="O23" s="40"/>
      <c r="P23" s="40"/>
    </row>
    <row r="24" spans="1:16" ht="35.1" customHeight="1" x14ac:dyDescent="0.25">
      <c r="A24" s="36"/>
      <c r="B24" s="45"/>
      <c r="C24" s="44"/>
      <c r="D24" s="45"/>
      <c r="E24" s="45"/>
      <c r="F24" s="271"/>
      <c r="G24" s="271"/>
      <c r="N24" s="40"/>
      <c r="O24" s="40"/>
      <c r="P24" s="40"/>
    </row>
    <row r="25" spans="1:16" ht="15" customHeight="1" x14ac:dyDescent="0.25">
      <c r="A25" s="36"/>
      <c r="B25" s="272" t="s">
        <v>16</v>
      </c>
      <c r="C25" s="272"/>
      <c r="D25" s="86"/>
      <c r="E25" s="86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0.050000000000001" customHeight="1" x14ac:dyDescent="0.25">
      <c r="A26" s="36"/>
      <c r="B26" s="87"/>
      <c r="C26" s="87"/>
      <c r="D26" s="86"/>
      <c r="E26" s="86"/>
      <c r="F26" s="88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6" ht="15" customHeight="1" x14ac:dyDescent="0.25">
      <c r="A27" s="36"/>
      <c r="B27" s="256" t="s">
        <v>1324</v>
      </c>
      <c r="C27" s="256"/>
      <c r="D27" s="256"/>
      <c r="E27" s="256"/>
      <c r="F27" s="256"/>
      <c r="G27" s="256"/>
      <c r="H27" s="256"/>
      <c r="I27" s="89"/>
      <c r="J27" s="89"/>
      <c r="K27" s="40"/>
      <c r="L27" s="40"/>
      <c r="M27" s="40"/>
      <c r="N27" s="40"/>
      <c r="O27" s="40"/>
      <c r="P27" s="40"/>
    </row>
    <row r="28" spans="1:16" ht="9.75" customHeight="1" x14ac:dyDescent="0.25">
      <c r="A28" s="36"/>
      <c r="B28" s="90"/>
      <c r="C28" s="90"/>
      <c r="D28" s="90"/>
      <c r="E28" s="90"/>
      <c r="F28" s="90"/>
      <c r="G28" s="90"/>
      <c r="H28" s="90"/>
      <c r="I28" s="89"/>
      <c r="J28" s="89"/>
      <c r="K28" s="40"/>
      <c r="L28" s="40"/>
      <c r="M28" s="40"/>
      <c r="N28" s="40"/>
      <c r="O28" s="40"/>
      <c r="P28" s="40"/>
    </row>
    <row r="29" spans="1:16" ht="15" customHeight="1" x14ac:dyDescent="0.3">
      <c r="A29" s="23"/>
      <c r="B29" s="91" t="s">
        <v>17</v>
      </c>
      <c r="C29" s="253" t="s">
        <v>34</v>
      </c>
      <c r="D29" s="254"/>
      <c r="E29" s="254"/>
      <c r="F29" s="254"/>
      <c r="G29" s="254"/>
      <c r="H29" s="254"/>
      <c r="I29" s="254"/>
      <c r="J29" s="58"/>
      <c r="K29" s="40"/>
      <c r="L29" s="40"/>
      <c r="M29" s="40"/>
      <c r="N29" s="40"/>
      <c r="O29" s="40"/>
      <c r="P29" s="40"/>
    </row>
    <row r="30" spans="1:16" ht="15" customHeight="1" x14ac:dyDescent="0.25">
      <c r="A30" s="36"/>
      <c r="B30" s="91" t="s">
        <v>18</v>
      </c>
      <c r="C30" s="255" t="s">
        <v>35</v>
      </c>
      <c r="D30" s="255"/>
      <c r="E30" s="255"/>
      <c r="F30" s="255"/>
      <c r="G30" s="255"/>
      <c r="H30" s="255"/>
      <c r="I30" s="255"/>
      <c r="J30" s="92"/>
      <c r="K30" s="40"/>
      <c r="L30" s="40"/>
      <c r="M30" s="40"/>
      <c r="N30" s="40"/>
      <c r="O30" s="40"/>
      <c r="P30" s="40"/>
    </row>
    <row r="31" spans="1:16" ht="15" customHeight="1" x14ac:dyDescent="0.25">
      <c r="A31" s="36"/>
      <c r="B31" s="91" t="s">
        <v>36</v>
      </c>
      <c r="C31" s="253" t="s">
        <v>1342</v>
      </c>
      <c r="D31" s="253"/>
      <c r="E31" s="253"/>
      <c r="F31" s="253"/>
      <c r="G31" s="253"/>
      <c r="H31" s="253"/>
      <c r="I31" s="253"/>
      <c r="J31" s="55"/>
      <c r="K31" s="40"/>
      <c r="L31" s="40"/>
      <c r="M31" s="40"/>
      <c r="N31" s="40"/>
      <c r="O31" s="40"/>
      <c r="P31" s="40"/>
    </row>
    <row r="32" spans="1:16" ht="10.050000000000001" customHeight="1" x14ac:dyDescent="0.25">
      <c r="A32" s="36"/>
      <c r="B32" s="87"/>
      <c r="C32" s="87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15" customHeight="1" x14ac:dyDescent="0.25">
      <c r="A33" s="36"/>
      <c r="B33" s="256" t="s">
        <v>1333</v>
      </c>
      <c r="C33" s="256"/>
      <c r="D33" s="256"/>
      <c r="E33" s="256"/>
      <c r="F33" s="77"/>
      <c r="G33" s="77"/>
      <c r="H33" s="81"/>
      <c r="I33" s="81"/>
      <c r="J33" s="81"/>
      <c r="K33" s="40"/>
      <c r="L33" s="40"/>
      <c r="M33" s="40"/>
      <c r="N33" s="40"/>
      <c r="O33" s="40"/>
      <c r="P33" s="40"/>
    </row>
    <row r="34" spans="1:16" ht="10.050000000000001" customHeight="1" x14ac:dyDescent="0.25">
      <c r="A34" s="36"/>
      <c r="B34" s="90"/>
      <c r="C34" s="90"/>
      <c r="D34" s="90"/>
      <c r="E34" s="90"/>
      <c r="F34" s="77"/>
      <c r="G34" s="77"/>
      <c r="H34" s="81"/>
      <c r="I34" s="81"/>
      <c r="J34" s="81"/>
      <c r="K34" s="40"/>
      <c r="L34" s="40"/>
      <c r="M34" s="40"/>
      <c r="N34" s="40"/>
      <c r="O34" s="40"/>
      <c r="P34" s="40"/>
    </row>
    <row r="35" spans="1:16" ht="15" customHeight="1" x14ac:dyDescent="0.25">
      <c r="A35" s="36"/>
      <c r="B35" s="93" t="s">
        <v>37</v>
      </c>
      <c r="C35" s="96" t="s">
        <v>1339</v>
      </c>
      <c r="D35" s="94"/>
      <c r="E35" s="94"/>
      <c r="F35" s="94"/>
      <c r="G35" s="94"/>
      <c r="H35" s="95"/>
      <c r="I35" s="95"/>
      <c r="J35" s="95"/>
      <c r="K35" s="40"/>
      <c r="L35" s="40"/>
      <c r="M35" s="40"/>
      <c r="N35" s="40"/>
      <c r="O35" s="40"/>
      <c r="P35" s="40"/>
    </row>
    <row r="36" spans="1:16" ht="15" customHeight="1" x14ac:dyDescent="0.25">
      <c r="A36" s="36"/>
      <c r="C36" s="96" t="s">
        <v>1347</v>
      </c>
      <c r="D36" s="97"/>
      <c r="E36" s="97"/>
      <c r="F36" s="97"/>
      <c r="G36" s="97"/>
      <c r="H36" s="97"/>
      <c r="I36" s="60"/>
      <c r="J36" s="60"/>
      <c r="K36" s="40"/>
      <c r="L36" s="40"/>
      <c r="M36" s="40"/>
      <c r="N36" s="40"/>
      <c r="O36" s="40"/>
      <c r="P36" s="40"/>
    </row>
    <row r="37" spans="1:16" ht="15" customHeight="1" x14ac:dyDescent="0.25">
      <c r="A37" s="36"/>
      <c r="C37" s="96" t="s">
        <v>1348</v>
      </c>
      <c r="D37" s="97"/>
      <c r="E37" s="97"/>
      <c r="F37" s="97"/>
      <c r="G37" s="97"/>
      <c r="H37" s="60"/>
      <c r="I37" s="60"/>
      <c r="J37" s="60"/>
      <c r="K37" s="40"/>
      <c r="L37" s="40"/>
      <c r="M37" s="40"/>
      <c r="N37" s="40"/>
      <c r="O37" s="40"/>
      <c r="P37" s="40"/>
    </row>
    <row r="38" spans="1:16" ht="15" customHeight="1" x14ac:dyDescent="0.25">
      <c r="A38" s="36"/>
      <c r="C38" s="96" t="s">
        <v>1349</v>
      </c>
      <c r="D38" s="97"/>
      <c r="E38" s="97"/>
      <c r="F38" s="97"/>
      <c r="G38" s="97"/>
      <c r="H38" s="97"/>
      <c r="I38" s="60"/>
      <c r="J38" s="60"/>
      <c r="K38" s="40"/>
      <c r="L38" s="40"/>
      <c r="M38" s="40"/>
      <c r="N38" s="40"/>
      <c r="O38" s="40"/>
      <c r="P38" s="40"/>
    </row>
    <row r="39" spans="1:16" ht="15" customHeight="1" x14ac:dyDescent="0.25">
      <c r="A39" s="36"/>
      <c r="B39" s="93" t="s">
        <v>40</v>
      </c>
      <c r="C39" s="92" t="s">
        <v>1229</v>
      </c>
      <c r="D39" s="81"/>
      <c r="E39" s="81"/>
      <c r="F39" s="81"/>
      <c r="G39" s="81"/>
      <c r="H39" s="98"/>
      <c r="I39" s="98"/>
      <c r="J39" s="98"/>
      <c r="K39" s="40"/>
      <c r="L39" s="40"/>
      <c r="M39" s="40"/>
      <c r="N39" s="40"/>
      <c r="O39" s="40"/>
      <c r="P39" s="40"/>
    </row>
    <row r="40" spans="1:16" ht="15" customHeight="1" x14ac:dyDescent="0.25">
      <c r="A40" s="36"/>
      <c r="C40" s="96" t="s">
        <v>1347</v>
      </c>
      <c r="D40" s="97"/>
      <c r="E40" s="97"/>
      <c r="F40" s="97"/>
      <c r="G40" s="97"/>
      <c r="H40" s="97"/>
      <c r="I40" s="60"/>
      <c r="J40" s="60"/>
      <c r="K40" s="40"/>
      <c r="L40" s="40"/>
      <c r="M40" s="40"/>
      <c r="N40" s="40"/>
      <c r="O40" s="40"/>
      <c r="P40" s="40"/>
    </row>
    <row r="41" spans="1:16" ht="15" customHeight="1" x14ac:dyDescent="0.25">
      <c r="A41" s="36"/>
      <c r="C41" s="96" t="s">
        <v>1350</v>
      </c>
      <c r="D41" s="97"/>
      <c r="E41" s="97"/>
      <c r="F41" s="97"/>
      <c r="G41" s="97"/>
      <c r="H41" s="60"/>
      <c r="I41" s="60"/>
      <c r="J41" s="60"/>
      <c r="K41" s="40"/>
      <c r="L41" s="40"/>
      <c r="M41" s="40"/>
      <c r="N41" s="40"/>
      <c r="O41" s="40"/>
      <c r="P41" s="40"/>
    </row>
    <row r="42" spans="1:16" ht="15" customHeight="1" x14ac:dyDescent="0.25">
      <c r="A42" s="36"/>
      <c r="C42" s="96" t="s">
        <v>1349</v>
      </c>
      <c r="D42" s="97"/>
      <c r="E42" s="97"/>
      <c r="F42" s="97"/>
      <c r="G42" s="97"/>
      <c r="H42" s="97"/>
      <c r="I42" s="60"/>
      <c r="J42" s="60"/>
      <c r="K42" s="40"/>
      <c r="L42" s="40"/>
      <c r="M42" s="40"/>
      <c r="N42" s="40"/>
      <c r="O42" s="40"/>
      <c r="P42" s="40"/>
    </row>
    <row r="43" spans="1:16" ht="10.050000000000001" customHeight="1" x14ac:dyDescent="0.25">
      <c r="A43" s="36"/>
      <c r="B43" s="257"/>
      <c r="C43" s="257"/>
      <c r="D43" s="257"/>
      <c r="E43" s="257"/>
      <c r="F43" s="257"/>
      <c r="G43" s="257"/>
      <c r="H43" s="257"/>
      <c r="I43" s="60"/>
      <c r="J43" s="60"/>
      <c r="K43" s="40"/>
      <c r="L43" s="40"/>
      <c r="M43" s="40"/>
      <c r="N43" s="40"/>
      <c r="O43" s="40"/>
      <c r="P43" s="40"/>
    </row>
    <row r="44" spans="1:16" ht="15" customHeight="1" x14ac:dyDescent="0.25">
      <c r="A44" s="36"/>
      <c r="B44" s="258" t="s">
        <v>1332</v>
      </c>
      <c r="C44" s="258"/>
      <c r="D44" s="258"/>
      <c r="E44" s="258"/>
      <c r="F44" s="258"/>
      <c r="G44" s="258"/>
      <c r="H44" s="40"/>
      <c r="I44" s="40"/>
      <c r="J44" s="40"/>
      <c r="K44" s="40"/>
      <c r="L44" s="40"/>
      <c r="M44" s="40"/>
      <c r="N44" s="40"/>
      <c r="O44" s="40"/>
      <c r="P44" s="40"/>
    </row>
    <row r="45" spans="1:16" ht="10.050000000000001" customHeight="1" x14ac:dyDescent="0.25">
      <c r="A45" s="36"/>
      <c r="B45" s="99"/>
      <c r="C45" s="99"/>
      <c r="D45" s="99"/>
      <c r="E45" s="99"/>
      <c r="F45" s="99"/>
      <c r="G45" s="99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5" customHeight="1" x14ac:dyDescent="0.25">
      <c r="A46" s="36"/>
      <c r="B46" s="91" t="s">
        <v>41</v>
      </c>
      <c r="C46" s="253" t="s">
        <v>42</v>
      </c>
      <c r="D46" s="253"/>
      <c r="E46" s="253"/>
      <c r="F46" s="253"/>
      <c r="G46" s="253"/>
      <c r="H46" s="253"/>
      <c r="I46" s="253"/>
      <c r="J46" s="100"/>
      <c r="K46" s="40"/>
      <c r="L46" s="40"/>
      <c r="M46" s="40"/>
      <c r="N46" s="40"/>
      <c r="O46" s="40"/>
      <c r="P46" s="40"/>
    </row>
    <row r="47" spans="1:16" ht="15" customHeight="1" x14ac:dyDescent="0.25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6" ht="6.75" customHeight="1" x14ac:dyDescent="0.25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x14ac:dyDescent="0.25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1:16" x14ac:dyDescent="0.25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1" spans="1:16" x14ac:dyDescent="0.25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x14ac:dyDescent="0.25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x14ac:dyDescent="0.25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x14ac:dyDescent="0.25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</row>
    <row r="55" spans="1:16" x14ac:dyDescent="0.25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x14ac:dyDescent="0.25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</row>
    <row r="57" spans="1:16" x14ac:dyDescent="0.25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</row>
    <row r="58" spans="1:16" x14ac:dyDescent="0.25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x14ac:dyDescent="0.25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x14ac:dyDescent="0.25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x14ac:dyDescent="0.25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</row>
    <row r="62" spans="1:16" x14ac:dyDescent="0.25">
      <c r="A62" s="36"/>
      <c r="B62" s="62"/>
      <c r="C62" s="63"/>
      <c r="D62" s="40"/>
      <c r="E62" s="64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x14ac:dyDescent="0.25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</row>
    <row r="64" spans="1:16" x14ac:dyDescent="0.25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</row>
    <row r="65" spans="1:16" x14ac:dyDescent="0.25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x14ac:dyDescent="0.25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x14ac:dyDescent="0.25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x14ac:dyDescent="0.25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1:16" x14ac:dyDescent="0.25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x14ac:dyDescent="0.25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1:16" x14ac:dyDescent="0.25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1:16" x14ac:dyDescent="0.25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x14ac:dyDescent="0.25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x14ac:dyDescent="0.25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x14ac:dyDescent="0.25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1:16" x14ac:dyDescent="0.25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x14ac:dyDescent="0.25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1:16" x14ac:dyDescent="0.25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1:16" x14ac:dyDescent="0.25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x14ac:dyDescent="0.25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x14ac:dyDescent="0.25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x14ac:dyDescent="0.25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1:16" x14ac:dyDescent="0.25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x14ac:dyDescent="0.25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1:16" x14ac:dyDescent="0.25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1:16" x14ac:dyDescent="0.25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x14ac:dyDescent="0.25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x14ac:dyDescent="0.25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x14ac:dyDescent="0.25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1:16" x14ac:dyDescent="0.25">
      <c r="A90" s="36"/>
      <c r="K90" s="40"/>
      <c r="O90" s="40"/>
      <c r="P90" s="40"/>
    </row>
    <row r="91" spans="1:16" x14ac:dyDescent="0.25">
      <c r="A91" s="36"/>
      <c r="K91" s="40"/>
      <c r="O91" s="40"/>
      <c r="P91" s="40"/>
    </row>
    <row r="92" spans="1:16" x14ac:dyDescent="0.25">
      <c r="A92" s="36"/>
      <c r="O92" s="40"/>
      <c r="P92" s="40"/>
    </row>
    <row r="93" spans="1:16" x14ac:dyDescent="0.25">
      <c r="A93" s="36"/>
      <c r="O93" s="40"/>
      <c r="P93" s="40"/>
    </row>
    <row r="94" spans="1:16" x14ac:dyDescent="0.25">
      <c r="A94" s="36"/>
      <c r="O94" s="40"/>
      <c r="P94" s="40"/>
    </row>
    <row r="95" spans="1:16" x14ac:dyDescent="0.25">
      <c r="O95" s="40"/>
      <c r="P95" s="40"/>
    </row>
    <row r="96" spans="1:16" x14ac:dyDescent="0.25">
      <c r="O96" s="40"/>
      <c r="P96" s="40"/>
    </row>
    <row r="97" spans="15:16" x14ac:dyDescent="0.25">
      <c r="O97" s="40"/>
      <c r="P97" s="40"/>
    </row>
    <row r="98" spans="15:16" x14ac:dyDescent="0.25">
      <c r="O98" s="40"/>
      <c r="P98" s="40"/>
    </row>
    <row r="99" spans="15:16" x14ac:dyDescent="0.25">
      <c r="O99" s="40"/>
      <c r="P99" s="40"/>
    </row>
    <row r="100" spans="15:16" x14ac:dyDescent="0.25">
      <c r="O100" s="40"/>
      <c r="P100" s="40"/>
    </row>
    <row r="101" spans="15:16" x14ac:dyDescent="0.25">
      <c r="O101" s="40"/>
      <c r="P101" s="40"/>
    </row>
    <row r="102" spans="15:16" x14ac:dyDescent="0.25">
      <c r="O102" s="40"/>
      <c r="P102" s="40"/>
    </row>
  </sheetData>
  <mergeCells count="32">
    <mergeCell ref="F4:J4"/>
    <mergeCell ref="Q4:Q5"/>
    <mergeCell ref="C6:E6"/>
    <mergeCell ref="C7:E7"/>
    <mergeCell ref="C8:E8"/>
    <mergeCell ref="C12:E12"/>
    <mergeCell ref="F13:G13"/>
    <mergeCell ref="C14:E14"/>
    <mergeCell ref="F14:G14"/>
    <mergeCell ref="C15:E15"/>
    <mergeCell ref="F15:G15"/>
    <mergeCell ref="C13:E13"/>
    <mergeCell ref="F12:G12"/>
    <mergeCell ref="B27:H27"/>
    <mergeCell ref="F16:G16"/>
    <mergeCell ref="F17:G17"/>
    <mergeCell ref="F19:G19"/>
    <mergeCell ref="F20:G20"/>
    <mergeCell ref="C21:E21"/>
    <mergeCell ref="F21:G21"/>
    <mergeCell ref="C22:E22"/>
    <mergeCell ref="F22:G22"/>
    <mergeCell ref="F23:G23"/>
    <mergeCell ref="F24:G24"/>
    <mergeCell ref="B25:C25"/>
    <mergeCell ref="C46:I46"/>
    <mergeCell ref="C29:I29"/>
    <mergeCell ref="C30:I30"/>
    <mergeCell ref="C31:I31"/>
    <mergeCell ref="B33:E33"/>
    <mergeCell ref="B43:H43"/>
    <mergeCell ref="B44:G44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29:B31 B35:B39 B4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8" tint="0.39997558519241921"/>
    <pageSetUpPr fitToPage="1"/>
  </sheetPr>
  <dimension ref="A1:U98"/>
  <sheetViews>
    <sheetView showGridLines="0" zoomScale="85" zoomScaleNormal="85" workbookViewId="0"/>
  </sheetViews>
  <sheetFormatPr defaultRowHeight="13.2" x14ac:dyDescent="0.25"/>
  <cols>
    <col min="1" max="1" width="2.77734375" style="24" customWidth="1"/>
    <col min="2" max="2" width="4.21875" style="24" customWidth="1"/>
    <col min="3" max="4" width="22.77734375" style="24" customWidth="1"/>
    <col min="5" max="5" width="30.109375" style="24" customWidth="1"/>
    <col min="6" max="10" width="20.77734375" style="24" customWidth="1"/>
    <col min="11" max="11" width="2.109375" style="24" customWidth="1"/>
    <col min="12" max="12" width="3.21875" style="24" customWidth="1"/>
    <col min="13" max="14" width="20.21875" style="24" customWidth="1"/>
    <col min="15" max="15" width="20.6640625" style="24" customWidth="1"/>
    <col min="16" max="16" width="48.77734375" style="24" customWidth="1"/>
    <col min="17" max="17" width="1.77734375" style="24" customWidth="1"/>
    <col min="18" max="18" width="2" style="24" hidden="1" customWidth="1"/>
    <col min="19" max="19" width="3" style="24" customWidth="1"/>
    <col min="20" max="20" width="67.109375" style="24" customWidth="1"/>
    <col min="21" max="21" width="24.109375" style="24" customWidth="1"/>
    <col min="22" max="22" width="2.77734375" style="24" customWidth="1"/>
    <col min="23" max="23" width="26.77734375" style="24" customWidth="1"/>
    <col min="24" max="256" width="9.109375" style="24"/>
    <col min="257" max="257" width="2.77734375" style="24" customWidth="1"/>
    <col min="258" max="258" width="4.21875" style="24" customWidth="1"/>
    <col min="259" max="260" width="22.77734375" style="24" customWidth="1"/>
    <col min="261" max="261" width="30.109375" style="24" customWidth="1"/>
    <col min="262" max="266" width="20.77734375" style="24" customWidth="1"/>
    <col min="267" max="267" width="2.109375" style="24" customWidth="1"/>
    <col min="268" max="268" width="3.21875" style="24" customWidth="1"/>
    <col min="269" max="270" width="20.21875" style="24" customWidth="1"/>
    <col min="271" max="271" width="20.6640625" style="24" customWidth="1"/>
    <col min="272" max="272" width="48.77734375" style="24" customWidth="1"/>
    <col min="273" max="273" width="1.77734375" style="24" customWidth="1"/>
    <col min="274" max="274" width="0" style="24" hidden="1" customWidth="1"/>
    <col min="275" max="275" width="3" style="24" customWidth="1"/>
    <col min="276" max="276" width="67.109375" style="24" customWidth="1"/>
    <col min="277" max="277" width="24.109375" style="24" customWidth="1"/>
    <col min="278" max="278" width="2.77734375" style="24" customWidth="1"/>
    <col min="279" max="279" width="26.77734375" style="24" customWidth="1"/>
    <col min="280" max="512" width="9.109375" style="24"/>
    <col min="513" max="513" width="2.77734375" style="24" customWidth="1"/>
    <col min="514" max="514" width="4.21875" style="24" customWidth="1"/>
    <col min="515" max="516" width="22.77734375" style="24" customWidth="1"/>
    <col min="517" max="517" width="30.109375" style="24" customWidth="1"/>
    <col min="518" max="522" width="20.77734375" style="24" customWidth="1"/>
    <col min="523" max="523" width="2.109375" style="24" customWidth="1"/>
    <col min="524" max="524" width="3.21875" style="24" customWidth="1"/>
    <col min="525" max="526" width="20.21875" style="24" customWidth="1"/>
    <col min="527" max="527" width="20.6640625" style="24" customWidth="1"/>
    <col min="528" max="528" width="48.77734375" style="24" customWidth="1"/>
    <col min="529" max="529" width="1.77734375" style="24" customWidth="1"/>
    <col min="530" max="530" width="0" style="24" hidden="1" customWidth="1"/>
    <col min="531" max="531" width="3" style="24" customWidth="1"/>
    <col min="532" max="532" width="67.109375" style="24" customWidth="1"/>
    <col min="533" max="533" width="24.109375" style="24" customWidth="1"/>
    <col min="534" max="534" width="2.77734375" style="24" customWidth="1"/>
    <col min="535" max="535" width="26.77734375" style="24" customWidth="1"/>
    <col min="536" max="768" width="9.109375" style="24"/>
    <col min="769" max="769" width="2.77734375" style="24" customWidth="1"/>
    <col min="770" max="770" width="4.21875" style="24" customWidth="1"/>
    <col min="771" max="772" width="22.77734375" style="24" customWidth="1"/>
    <col min="773" max="773" width="30.109375" style="24" customWidth="1"/>
    <col min="774" max="778" width="20.77734375" style="24" customWidth="1"/>
    <col min="779" max="779" width="2.109375" style="24" customWidth="1"/>
    <col min="780" max="780" width="3.21875" style="24" customWidth="1"/>
    <col min="781" max="782" width="20.21875" style="24" customWidth="1"/>
    <col min="783" max="783" width="20.6640625" style="24" customWidth="1"/>
    <col min="784" max="784" width="48.77734375" style="24" customWidth="1"/>
    <col min="785" max="785" width="1.77734375" style="24" customWidth="1"/>
    <col min="786" max="786" width="0" style="24" hidden="1" customWidth="1"/>
    <col min="787" max="787" width="3" style="24" customWidth="1"/>
    <col min="788" max="788" width="67.109375" style="24" customWidth="1"/>
    <col min="789" max="789" width="24.109375" style="24" customWidth="1"/>
    <col min="790" max="790" width="2.77734375" style="24" customWidth="1"/>
    <col min="791" max="791" width="26.77734375" style="24" customWidth="1"/>
    <col min="792" max="1024" width="9.109375" style="24"/>
    <col min="1025" max="1025" width="2.77734375" style="24" customWidth="1"/>
    <col min="1026" max="1026" width="4.21875" style="24" customWidth="1"/>
    <col min="1027" max="1028" width="22.77734375" style="24" customWidth="1"/>
    <col min="1029" max="1029" width="30.109375" style="24" customWidth="1"/>
    <col min="1030" max="1034" width="20.77734375" style="24" customWidth="1"/>
    <col min="1035" max="1035" width="2.109375" style="24" customWidth="1"/>
    <col min="1036" max="1036" width="3.21875" style="24" customWidth="1"/>
    <col min="1037" max="1038" width="20.21875" style="24" customWidth="1"/>
    <col min="1039" max="1039" width="20.6640625" style="24" customWidth="1"/>
    <col min="1040" max="1040" width="48.77734375" style="24" customWidth="1"/>
    <col min="1041" max="1041" width="1.77734375" style="24" customWidth="1"/>
    <col min="1042" max="1042" width="0" style="24" hidden="1" customWidth="1"/>
    <col min="1043" max="1043" width="3" style="24" customWidth="1"/>
    <col min="1044" max="1044" width="67.109375" style="24" customWidth="1"/>
    <col min="1045" max="1045" width="24.109375" style="24" customWidth="1"/>
    <col min="1046" max="1046" width="2.77734375" style="24" customWidth="1"/>
    <col min="1047" max="1047" width="26.77734375" style="24" customWidth="1"/>
    <col min="1048" max="1280" width="9.109375" style="24"/>
    <col min="1281" max="1281" width="2.77734375" style="24" customWidth="1"/>
    <col min="1282" max="1282" width="4.21875" style="24" customWidth="1"/>
    <col min="1283" max="1284" width="22.77734375" style="24" customWidth="1"/>
    <col min="1285" max="1285" width="30.109375" style="24" customWidth="1"/>
    <col min="1286" max="1290" width="20.77734375" style="24" customWidth="1"/>
    <col min="1291" max="1291" width="2.109375" style="24" customWidth="1"/>
    <col min="1292" max="1292" width="3.21875" style="24" customWidth="1"/>
    <col min="1293" max="1294" width="20.21875" style="24" customWidth="1"/>
    <col min="1295" max="1295" width="20.6640625" style="24" customWidth="1"/>
    <col min="1296" max="1296" width="48.77734375" style="24" customWidth="1"/>
    <col min="1297" max="1297" width="1.77734375" style="24" customWidth="1"/>
    <col min="1298" max="1298" width="0" style="24" hidden="1" customWidth="1"/>
    <col min="1299" max="1299" width="3" style="24" customWidth="1"/>
    <col min="1300" max="1300" width="67.109375" style="24" customWidth="1"/>
    <col min="1301" max="1301" width="24.109375" style="24" customWidth="1"/>
    <col min="1302" max="1302" width="2.77734375" style="24" customWidth="1"/>
    <col min="1303" max="1303" width="26.77734375" style="24" customWidth="1"/>
    <col min="1304" max="1536" width="9.109375" style="24"/>
    <col min="1537" max="1537" width="2.77734375" style="24" customWidth="1"/>
    <col min="1538" max="1538" width="4.21875" style="24" customWidth="1"/>
    <col min="1539" max="1540" width="22.77734375" style="24" customWidth="1"/>
    <col min="1541" max="1541" width="30.109375" style="24" customWidth="1"/>
    <col min="1542" max="1546" width="20.77734375" style="24" customWidth="1"/>
    <col min="1547" max="1547" width="2.109375" style="24" customWidth="1"/>
    <col min="1548" max="1548" width="3.21875" style="24" customWidth="1"/>
    <col min="1549" max="1550" width="20.21875" style="24" customWidth="1"/>
    <col min="1551" max="1551" width="20.6640625" style="24" customWidth="1"/>
    <col min="1552" max="1552" width="48.77734375" style="24" customWidth="1"/>
    <col min="1553" max="1553" width="1.77734375" style="24" customWidth="1"/>
    <col min="1554" max="1554" width="0" style="24" hidden="1" customWidth="1"/>
    <col min="1555" max="1555" width="3" style="24" customWidth="1"/>
    <col min="1556" max="1556" width="67.109375" style="24" customWidth="1"/>
    <col min="1557" max="1557" width="24.109375" style="24" customWidth="1"/>
    <col min="1558" max="1558" width="2.77734375" style="24" customWidth="1"/>
    <col min="1559" max="1559" width="26.77734375" style="24" customWidth="1"/>
    <col min="1560" max="1792" width="9.109375" style="24"/>
    <col min="1793" max="1793" width="2.77734375" style="24" customWidth="1"/>
    <col min="1794" max="1794" width="4.21875" style="24" customWidth="1"/>
    <col min="1795" max="1796" width="22.77734375" style="24" customWidth="1"/>
    <col min="1797" max="1797" width="30.109375" style="24" customWidth="1"/>
    <col min="1798" max="1802" width="20.77734375" style="24" customWidth="1"/>
    <col min="1803" max="1803" width="2.109375" style="24" customWidth="1"/>
    <col min="1804" max="1804" width="3.21875" style="24" customWidth="1"/>
    <col min="1805" max="1806" width="20.21875" style="24" customWidth="1"/>
    <col min="1807" max="1807" width="20.6640625" style="24" customWidth="1"/>
    <col min="1808" max="1808" width="48.77734375" style="24" customWidth="1"/>
    <col min="1809" max="1809" width="1.77734375" style="24" customWidth="1"/>
    <col min="1810" max="1810" width="0" style="24" hidden="1" customWidth="1"/>
    <col min="1811" max="1811" width="3" style="24" customWidth="1"/>
    <col min="1812" max="1812" width="67.109375" style="24" customWidth="1"/>
    <col min="1813" max="1813" width="24.109375" style="24" customWidth="1"/>
    <col min="1814" max="1814" width="2.77734375" style="24" customWidth="1"/>
    <col min="1815" max="1815" width="26.77734375" style="24" customWidth="1"/>
    <col min="1816" max="2048" width="9.109375" style="24"/>
    <col min="2049" max="2049" width="2.77734375" style="24" customWidth="1"/>
    <col min="2050" max="2050" width="4.21875" style="24" customWidth="1"/>
    <col min="2051" max="2052" width="22.77734375" style="24" customWidth="1"/>
    <col min="2053" max="2053" width="30.109375" style="24" customWidth="1"/>
    <col min="2054" max="2058" width="20.77734375" style="24" customWidth="1"/>
    <col min="2059" max="2059" width="2.109375" style="24" customWidth="1"/>
    <col min="2060" max="2060" width="3.21875" style="24" customWidth="1"/>
    <col min="2061" max="2062" width="20.21875" style="24" customWidth="1"/>
    <col min="2063" max="2063" width="20.6640625" style="24" customWidth="1"/>
    <col min="2064" max="2064" width="48.77734375" style="24" customWidth="1"/>
    <col min="2065" max="2065" width="1.77734375" style="24" customWidth="1"/>
    <col min="2066" max="2066" width="0" style="24" hidden="1" customWidth="1"/>
    <col min="2067" max="2067" width="3" style="24" customWidth="1"/>
    <col min="2068" max="2068" width="67.109375" style="24" customWidth="1"/>
    <col min="2069" max="2069" width="24.109375" style="24" customWidth="1"/>
    <col min="2070" max="2070" width="2.77734375" style="24" customWidth="1"/>
    <col min="2071" max="2071" width="26.77734375" style="24" customWidth="1"/>
    <col min="2072" max="2304" width="9.109375" style="24"/>
    <col min="2305" max="2305" width="2.77734375" style="24" customWidth="1"/>
    <col min="2306" max="2306" width="4.21875" style="24" customWidth="1"/>
    <col min="2307" max="2308" width="22.77734375" style="24" customWidth="1"/>
    <col min="2309" max="2309" width="30.109375" style="24" customWidth="1"/>
    <col min="2310" max="2314" width="20.77734375" style="24" customWidth="1"/>
    <col min="2315" max="2315" width="2.109375" style="24" customWidth="1"/>
    <col min="2316" max="2316" width="3.21875" style="24" customWidth="1"/>
    <col min="2317" max="2318" width="20.21875" style="24" customWidth="1"/>
    <col min="2319" max="2319" width="20.6640625" style="24" customWidth="1"/>
    <col min="2320" max="2320" width="48.77734375" style="24" customWidth="1"/>
    <col min="2321" max="2321" width="1.77734375" style="24" customWidth="1"/>
    <col min="2322" max="2322" width="0" style="24" hidden="1" customWidth="1"/>
    <col min="2323" max="2323" width="3" style="24" customWidth="1"/>
    <col min="2324" max="2324" width="67.109375" style="24" customWidth="1"/>
    <col min="2325" max="2325" width="24.109375" style="24" customWidth="1"/>
    <col min="2326" max="2326" width="2.77734375" style="24" customWidth="1"/>
    <col min="2327" max="2327" width="26.77734375" style="24" customWidth="1"/>
    <col min="2328" max="2560" width="9.109375" style="24"/>
    <col min="2561" max="2561" width="2.77734375" style="24" customWidth="1"/>
    <col min="2562" max="2562" width="4.21875" style="24" customWidth="1"/>
    <col min="2563" max="2564" width="22.77734375" style="24" customWidth="1"/>
    <col min="2565" max="2565" width="30.109375" style="24" customWidth="1"/>
    <col min="2566" max="2570" width="20.77734375" style="24" customWidth="1"/>
    <col min="2571" max="2571" width="2.109375" style="24" customWidth="1"/>
    <col min="2572" max="2572" width="3.21875" style="24" customWidth="1"/>
    <col min="2573" max="2574" width="20.21875" style="24" customWidth="1"/>
    <col min="2575" max="2575" width="20.6640625" style="24" customWidth="1"/>
    <col min="2576" max="2576" width="48.77734375" style="24" customWidth="1"/>
    <col min="2577" max="2577" width="1.77734375" style="24" customWidth="1"/>
    <col min="2578" max="2578" width="0" style="24" hidden="1" customWidth="1"/>
    <col min="2579" max="2579" width="3" style="24" customWidth="1"/>
    <col min="2580" max="2580" width="67.109375" style="24" customWidth="1"/>
    <col min="2581" max="2581" width="24.109375" style="24" customWidth="1"/>
    <col min="2582" max="2582" width="2.77734375" style="24" customWidth="1"/>
    <col min="2583" max="2583" width="26.77734375" style="24" customWidth="1"/>
    <col min="2584" max="2816" width="9.109375" style="24"/>
    <col min="2817" max="2817" width="2.77734375" style="24" customWidth="1"/>
    <col min="2818" max="2818" width="4.21875" style="24" customWidth="1"/>
    <col min="2819" max="2820" width="22.77734375" style="24" customWidth="1"/>
    <col min="2821" max="2821" width="30.109375" style="24" customWidth="1"/>
    <col min="2822" max="2826" width="20.77734375" style="24" customWidth="1"/>
    <col min="2827" max="2827" width="2.109375" style="24" customWidth="1"/>
    <col min="2828" max="2828" width="3.21875" style="24" customWidth="1"/>
    <col min="2829" max="2830" width="20.21875" style="24" customWidth="1"/>
    <col min="2831" max="2831" width="20.6640625" style="24" customWidth="1"/>
    <col min="2832" max="2832" width="48.77734375" style="24" customWidth="1"/>
    <col min="2833" max="2833" width="1.77734375" style="24" customWidth="1"/>
    <col min="2834" max="2834" width="0" style="24" hidden="1" customWidth="1"/>
    <col min="2835" max="2835" width="3" style="24" customWidth="1"/>
    <col min="2836" max="2836" width="67.109375" style="24" customWidth="1"/>
    <col min="2837" max="2837" width="24.109375" style="24" customWidth="1"/>
    <col min="2838" max="2838" width="2.77734375" style="24" customWidth="1"/>
    <col min="2839" max="2839" width="26.77734375" style="24" customWidth="1"/>
    <col min="2840" max="3072" width="9.109375" style="24"/>
    <col min="3073" max="3073" width="2.77734375" style="24" customWidth="1"/>
    <col min="3074" max="3074" width="4.21875" style="24" customWidth="1"/>
    <col min="3075" max="3076" width="22.77734375" style="24" customWidth="1"/>
    <col min="3077" max="3077" width="30.109375" style="24" customWidth="1"/>
    <col min="3078" max="3082" width="20.77734375" style="24" customWidth="1"/>
    <col min="3083" max="3083" width="2.109375" style="24" customWidth="1"/>
    <col min="3084" max="3084" width="3.21875" style="24" customWidth="1"/>
    <col min="3085" max="3086" width="20.21875" style="24" customWidth="1"/>
    <col min="3087" max="3087" width="20.6640625" style="24" customWidth="1"/>
    <col min="3088" max="3088" width="48.77734375" style="24" customWidth="1"/>
    <col min="3089" max="3089" width="1.77734375" style="24" customWidth="1"/>
    <col min="3090" max="3090" width="0" style="24" hidden="1" customWidth="1"/>
    <col min="3091" max="3091" width="3" style="24" customWidth="1"/>
    <col min="3092" max="3092" width="67.109375" style="24" customWidth="1"/>
    <col min="3093" max="3093" width="24.109375" style="24" customWidth="1"/>
    <col min="3094" max="3094" width="2.77734375" style="24" customWidth="1"/>
    <col min="3095" max="3095" width="26.77734375" style="24" customWidth="1"/>
    <col min="3096" max="3328" width="9.109375" style="24"/>
    <col min="3329" max="3329" width="2.77734375" style="24" customWidth="1"/>
    <col min="3330" max="3330" width="4.21875" style="24" customWidth="1"/>
    <col min="3331" max="3332" width="22.77734375" style="24" customWidth="1"/>
    <col min="3333" max="3333" width="30.109375" style="24" customWidth="1"/>
    <col min="3334" max="3338" width="20.77734375" style="24" customWidth="1"/>
    <col min="3339" max="3339" width="2.109375" style="24" customWidth="1"/>
    <col min="3340" max="3340" width="3.21875" style="24" customWidth="1"/>
    <col min="3341" max="3342" width="20.21875" style="24" customWidth="1"/>
    <col min="3343" max="3343" width="20.6640625" style="24" customWidth="1"/>
    <col min="3344" max="3344" width="48.77734375" style="24" customWidth="1"/>
    <col min="3345" max="3345" width="1.77734375" style="24" customWidth="1"/>
    <col min="3346" max="3346" width="0" style="24" hidden="1" customWidth="1"/>
    <col min="3347" max="3347" width="3" style="24" customWidth="1"/>
    <col min="3348" max="3348" width="67.109375" style="24" customWidth="1"/>
    <col min="3349" max="3349" width="24.109375" style="24" customWidth="1"/>
    <col min="3350" max="3350" width="2.77734375" style="24" customWidth="1"/>
    <col min="3351" max="3351" width="26.77734375" style="24" customWidth="1"/>
    <col min="3352" max="3584" width="9.109375" style="24"/>
    <col min="3585" max="3585" width="2.77734375" style="24" customWidth="1"/>
    <col min="3586" max="3586" width="4.21875" style="24" customWidth="1"/>
    <col min="3587" max="3588" width="22.77734375" style="24" customWidth="1"/>
    <col min="3589" max="3589" width="30.109375" style="24" customWidth="1"/>
    <col min="3590" max="3594" width="20.77734375" style="24" customWidth="1"/>
    <col min="3595" max="3595" width="2.109375" style="24" customWidth="1"/>
    <col min="3596" max="3596" width="3.21875" style="24" customWidth="1"/>
    <col min="3597" max="3598" width="20.21875" style="24" customWidth="1"/>
    <col min="3599" max="3599" width="20.6640625" style="24" customWidth="1"/>
    <col min="3600" max="3600" width="48.77734375" style="24" customWidth="1"/>
    <col min="3601" max="3601" width="1.77734375" style="24" customWidth="1"/>
    <col min="3602" max="3602" width="0" style="24" hidden="1" customWidth="1"/>
    <col min="3603" max="3603" width="3" style="24" customWidth="1"/>
    <col min="3604" max="3604" width="67.109375" style="24" customWidth="1"/>
    <col min="3605" max="3605" width="24.109375" style="24" customWidth="1"/>
    <col min="3606" max="3606" width="2.77734375" style="24" customWidth="1"/>
    <col min="3607" max="3607" width="26.77734375" style="24" customWidth="1"/>
    <col min="3608" max="3840" width="9.109375" style="24"/>
    <col min="3841" max="3841" width="2.77734375" style="24" customWidth="1"/>
    <col min="3842" max="3842" width="4.21875" style="24" customWidth="1"/>
    <col min="3843" max="3844" width="22.77734375" style="24" customWidth="1"/>
    <col min="3845" max="3845" width="30.109375" style="24" customWidth="1"/>
    <col min="3846" max="3850" width="20.77734375" style="24" customWidth="1"/>
    <col min="3851" max="3851" width="2.109375" style="24" customWidth="1"/>
    <col min="3852" max="3852" width="3.21875" style="24" customWidth="1"/>
    <col min="3853" max="3854" width="20.21875" style="24" customWidth="1"/>
    <col min="3855" max="3855" width="20.6640625" style="24" customWidth="1"/>
    <col min="3856" max="3856" width="48.77734375" style="24" customWidth="1"/>
    <col min="3857" max="3857" width="1.77734375" style="24" customWidth="1"/>
    <col min="3858" max="3858" width="0" style="24" hidden="1" customWidth="1"/>
    <col min="3859" max="3859" width="3" style="24" customWidth="1"/>
    <col min="3860" max="3860" width="67.109375" style="24" customWidth="1"/>
    <col min="3861" max="3861" width="24.109375" style="24" customWidth="1"/>
    <col min="3862" max="3862" width="2.77734375" style="24" customWidth="1"/>
    <col min="3863" max="3863" width="26.77734375" style="24" customWidth="1"/>
    <col min="3864" max="4096" width="9.109375" style="24"/>
    <col min="4097" max="4097" width="2.77734375" style="24" customWidth="1"/>
    <col min="4098" max="4098" width="4.21875" style="24" customWidth="1"/>
    <col min="4099" max="4100" width="22.77734375" style="24" customWidth="1"/>
    <col min="4101" max="4101" width="30.109375" style="24" customWidth="1"/>
    <col min="4102" max="4106" width="20.77734375" style="24" customWidth="1"/>
    <col min="4107" max="4107" width="2.109375" style="24" customWidth="1"/>
    <col min="4108" max="4108" width="3.21875" style="24" customWidth="1"/>
    <col min="4109" max="4110" width="20.21875" style="24" customWidth="1"/>
    <col min="4111" max="4111" width="20.6640625" style="24" customWidth="1"/>
    <col min="4112" max="4112" width="48.77734375" style="24" customWidth="1"/>
    <col min="4113" max="4113" width="1.77734375" style="24" customWidth="1"/>
    <col min="4114" max="4114" width="0" style="24" hidden="1" customWidth="1"/>
    <col min="4115" max="4115" width="3" style="24" customWidth="1"/>
    <col min="4116" max="4116" width="67.109375" style="24" customWidth="1"/>
    <col min="4117" max="4117" width="24.109375" style="24" customWidth="1"/>
    <col min="4118" max="4118" width="2.77734375" style="24" customWidth="1"/>
    <col min="4119" max="4119" width="26.77734375" style="24" customWidth="1"/>
    <col min="4120" max="4352" width="9.109375" style="24"/>
    <col min="4353" max="4353" width="2.77734375" style="24" customWidth="1"/>
    <col min="4354" max="4354" width="4.21875" style="24" customWidth="1"/>
    <col min="4355" max="4356" width="22.77734375" style="24" customWidth="1"/>
    <col min="4357" max="4357" width="30.109375" style="24" customWidth="1"/>
    <col min="4358" max="4362" width="20.77734375" style="24" customWidth="1"/>
    <col min="4363" max="4363" width="2.109375" style="24" customWidth="1"/>
    <col min="4364" max="4364" width="3.21875" style="24" customWidth="1"/>
    <col min="4365" max="4366" width="20.21875" style="24" customWidth="1"/>
    <col min="4367" max="4367" width="20.6640625" style="24" customWidth="1"/>
    <col min="4368" max="4368" width="48.77734375" style="24" customWidth="1"/>
    <col min="4369" max="4369" width="1.77734375" style="24" customWidth="1"/>
    <col min="4370" max="4370" width="0" style="24" hidden="1" customWidth="1"/>
    <col min="4371" max="4371" width="3" style="24" customWidth="1"/>
    <col min="4372" max="4372" width="67.109375" style="24" customWidth="1"/>
    <col min="4373" max="4373" width="24.109375" style="24" customWidth="1"/>
    <col min="4374" max="4374" width="2.77734375" style="24" customWidth="1"/>
    <col min="4375" max="4375" width="26.77734375" style="24" customWidth="1"/>
    <col min="4376" max="4608" width="9.109375" style="24"/>
    <col min="4609" max="4609" width="2.77734375" style="24" customWidth="1"/>
    <col min="4610" max="4610" width="4.21875" style="24" customWidth="1"/>
    <col min="4611" max="4612" width="22.77734375" style="24" customWidth="1"/>
    <col min="4613" max="4613" width="30.109375" style="24" customWidth="1"/>
    <col min="4614" max="4618" width="20.77734375" style="24" customWidth="1"/>
    <col min="4619" max="4619" width="2.109375" style="24" customWidth="1"/>
    <col min="4620" max="4620" width="3.21875" style="24" customWidth="1"/>
    <col min="4621" max="4622" width="20.21875" style="24" customWidth="1"/>
    <col min="4623" max="4623" width="20.6640625" style="24" customWidth="1"/>
    <col min="4624" max="4624" width="48.77734375" style="24" customWidth="1"/>
    <col min="4625" max="4625" width="1.77734375" style="24" customWidth="1"/>
    <col min="4626" max="4626" width="0" style="24" hidden="1" customWidth="1"/>
    <col min="4627" max="4627" width="3" style="24" customWidth="1"/>
    <col min="4628" max="4628" width="67.109375" style="24" customWidth="1"/>
    <col min="4629" max="4629" width="24.109375" style="24" customWidth="1"/>
    <col min="4630" max="4630" width="2.77734375" style="24" customWidth="1"/>
    <col min="4631" max="4631" width="26.77734375" style="24" customWidth="1"/>
    <col min="4632" max="4864" width="9.109375" style="24"/>
    <col min="4865" max="4865" width="2.77734375" style="24" customWidth="1"/>
    <col min="4866" max="4866" width="4.21875" style="24" customWidth="1"/>
    <col min="4867" max="4868" width="22.77734375" style="24" customWidth="1"/>
    <col min="4869" max="4869" width="30.109375" style="24" customWidth="1"/>
    <col min="4870" max="4874" width="20.77734375" style="24" customWidth="1"/>
    <col min="4875" max="4875" width="2.109375" style="24" customWidth="1"/>
    <col min="4876" max="4876" width="3.21875" style="24" customWidth="1"/>
    <col min="4877" max="4878" width="20.21875" style="24" customWidth="1"/>
    <col min="4879" max="4879" width="20.6640625" style="24" customWidth="1"/>
    <col min="4880" max="4880" width="48.77734375" style="24" customWidth="1"/>
    <col min="4881" max="4881" width="1.77734375" style="24" customWidth="1"/>
    <col min="4882" max="4882" width="0" style="24" hidden="1" customWidth="1"/>
    <col min="4883" max="4883" width="3" style="24" customWidth="1"/>
    <col min="4884" max="4884" width="67.109375" style="24" customWidth="1"/>
    <col min="4885" max="4885" width="24.109375" style="24" customWidth="1"/>
    <col min="4886" max="4886" width="2.77734375" style="24" customWidth="1"/>
    <col min="4887" max="4887" width="26.77734375" style="24" customWidth="1"/>
    <col min="4888" max="5120" width="9.109375" style="24"/>
    <col min="5121" max="5121" width="2.77734375" style="24" customWidth="1"/>
    <col min="5122" max="5122" width="4.21875" style="24" customWidth="1"/>
    <col min="5123" max="5124" width="22.77734375" style="24" customWidth="1"/>
    <col min="5125" max="5125" width="30.109375" style="24" customWidth="1"/>
    <col min="5126" max="5130" width="20.77734375" style="24" customWidth="1"/>
    <col min="5131" max="5131" width="2.109375" style="24" customWidth="1"/>
    <col min="5132" max="5132" width="3.21875" style="24" customWidth="1"/>
    <col min="5133" max="5134" width="20.21875" style="24" customWidth="1"/>
    <col min="5135" max="5135" width="20.6640625" style="24" customWidth="1"/>
    <col min="5136" max="5136" width="48.77734375" style="24" customWidth="1"/>
    <col min="5137" max="5137" width="1.77734375" style="24" customWidth="1"/>
    <col min="5138" max="5138" width="0" style="24" hidden="1" customWidth="1"/>
    <col min="5139" max="5139" width="3" style="24" customWidth="1"/>
    <col min="5140" max="5140" width="67.109375" style="24" customWidth="1"/>
    <col min="5141" max="5141" width="24.109375" style="24" customWidth="1"/>
    <col min="5142" max="5142" width="2.77734375" style="24" customWidth="1"/>
    <col min="5143" max="5143" width="26.77734375" style="24" customWidth="1"/>
    <col min="5144" max="5376" width="9.109375" style="24"/>
    <col min="5377" max="5377" width="2.77734375" style="24" customWidth="1"/>
    <col min="5378" max="5378" width="4.21875" style="24" customWidth="1"/>
    <col min="5379" max="5380" width="22.77734375" style="24" customWidth="1"/>
    <col min="5381" max="5381" width="30.109375" style="24" customWidth="1"/>
    <col min="5382" max="5386" width="20.77734375" style="24" customWidth="1"/>
    <col min="5387" max="5387" width="2.109375" style="24" customWidth="1"/>
    <col min="5388" max="5388" width="3.21875" style="24" customWidth="1"/>
    <col min="5389" max="5390" width="20.21875" style="24" customWidth="1"/>
    <col min="5391" max="5391" width="20.6640625" style="24" customWidth="1"/>
    <col min="5392" max="5392" width="48.77734375" style="24" customWidth="1"/>
    <col min="5393" max="5393" width="1.77734375" style="24" customWidth="1"/>
    <col min="5394" max="5394" width="0" style="24" hidden="1" customWidth="1"/>
    <col min="5395" max="5395" width="3" style="24" customWidth="1"/>
    <col min="5396" max="5396" width="67.109375" style="24" customWidth="1"/>
    <col min="5397" max="5397" width="24.109375" style="24" customWidth="1"/>
    <col min="5398" max="5398" width="2.77734375" style="24" customWidth="1"/>
    <col min="5399" max="5399" width="26.77734375" style="24" customWidth="1"/>
    <col min="5400" max="5632" width="9.109375" style="24"/>
    <col min="5633" max="5633" width="2.77734375" style="24" customWidth="1"/>
    <col min="5634" max="5634" width="4.21875" style="24" customWidth="1"/>
    <col min="5635" max="5636" width="22.77734375" style="24" customWidth="1"/>
    <col min="5637" max="5637" width="30.109375" style="24" customWidth="1"/>
    <col min="5638" max="5642" width="20.77734375" style="24" customWidth="1"/>
    <col min="5643" max="5643" width="2.109375" style="24" customWidth="1"/>
    <col min="5644" max="5644" width="3.21875" style="24" customWidth="1"/>
    <col min="5645" max="5646" width="20.21875" style="24" customWidth="1"/>
    <col min="5647" max="5647" width="20.6640625" style="24" customWidth="1"/>
    <col min="5648" max="5648" width="48.77734375" style="24" customWidth="1"/>
    <col min="5649" max="5649" width="1.77734375" style="24" customWidth="1"/>
    <col min="5650" max="5650" width="0" style="24" hidden="1" customWidth="1"/>
    <col min="5651" max="5651" width="3" style="24" customWidth="1"/>
    <col min="5652" max="5652" width="67.109375" style="24" customWidth="1"/>
    <col min="5653" max="5653" width="24.109375" style="24" customWidth="1"/>
    <col min="5654" max="5654" width="2.77734375" style="24" customWidth="1"/>
    <col min="5655" max="5655" width="26.77734375" style="24" customWidth="1"/>
    <col min="5656" max="5888" width="9.109375" style="24"/>
    <col min="5889" max="5889" width="2.77734375" style="24" customWidth="1"/>
    <col min="5890" max="5890" width="4.21875" style="24" customWidth="1"/>
    <col min="5891" max="5892" width="22.77734375" style="24" customWidth="1"/>
    <col min="5893" max="5893" width="30.109375" style="24" customWidth="1"/>
    <col min="5894" max="5898" width="20.77734375" style="24" customWidth="1"/>
    <col min="5899" max="5899" width="2.109375" style="24" customWidth="1"/>
    <col min="5900" max="5900" width="3.21875" style="24" customWidth="1"/>
    <col min="5901" max="5902" width="20.21875" style="24" customWidth="1"/>
    <col min="5903" max="5903" width="20.6640625" style="24" customWidth="1"/>
    <col min="5904" max="5904" width="48.77734375" style="24" customWidth="1"/>
    <col min="5905" max="5905" width="1.77734375" style="24" customWidth="1"/>
    <col min="5906" max="5906" width="0" style="24" hidden="1" customWidth="1"/>
    <col min="5907" max="5907" width="3" style="24" customWidth="1"/>
    <col min="5908" max="5908" width="67.109375" style="24" customWidth="1"/>
    <col min="5909" max="5909" width="24.109375" style="24" customWidth="1"/>
    <col min="5910" max="5910" width="2.77734375" style="24" customWidth="1"/>
    <col min="5911" max="5911" width="26.77734375" style="24" customWidth="1"/>
    <col min="5912" max="6144" width="9.109375" style="24"/>
    <col min="6145" max="6145" width="2.77734375" style="24" customWidth="1"/>
    <col min="6146" max="6146" width="4.21875" style="24" customWidth="1"/>
    <col min="6147" max="6148" width="22.77734375" style="24" customWidth="1"/>
    <col min="6149" max="6149" width="30.109375" style="24" customWidth="1"/>
    <col min="6150" max="6154" width="20.77734375" style="24" customWidth="1"/>
    <col min="6155" max="6155" width="2.109375" style="24" customWidth="1"/>
    <col min="6156" max="6156" width="3.21875" style="24" customWidth="1"/>
    <col min="6157" max="6158" width="20.21875" style="24" customWidth="1"/>
    <col min="6159" max="6159" width="20.6640625" style="24" customWidth="1"/>
    <col min="6160" max="6160" width="48.77734375" style="24" customWidth="1"/>
    <col min="6161" max="6161" width="1.77734375" style="24" customWidth="1"/>
    <col min="6162" max="6162" width="0" style="24" hidden="1" customWidth="1"/>
    <col min="6163" max="6163" width="3" style="24" customWidth="1"/>
    <col min="6164" max="6164" width="67.109375" style="24" customWidth="1"/>
    <col min="6165" max="6165" width="24.109375" style="24" customWidth="1"/>
    <col min="6166" max="6166" width="2.77734375" style="24" customWidth="1"/>
    <col min="6167" max="6167" width="26.77734375" style="24" customWidth="1"/>
    <col min="6168" max="6400" width="9.109375" style="24"/>
    <col min="6401" max="6401" width="2.77734375" style="24" customWidth="1"/>
    <col min="6402" max="6402" width="4.21875" style="24" customWidth="1"/>
    <col min="6403" max="6404" width="22.77734375" style="24" customWidth="1"/>
    <col min="6405" max="6405" width="30.109375" style="24" customWidth="1"/>
    <col min="6406" max="6410" width="20.77734375" style="24" customWidth="1"/>
    <col min="6411" max="6411" width="2.109375" style="24" customWidth="1"/>
    <col min="6412" max="6412" width="3.21875" style="24" customWidth="1"/>
    <col min="6413" max="6414" width="20.21875" style="24" customWidth="1"/>
    <col min="6415" max="6415" width="20.6640625" style="24" customWidth="1"/>
    <col min="6416" max="6416" width="48.77734375" style="24" customWidth="1"/>
    <col min="6417" max="6417" width="1.77734375" style="24" customWidth="1"/>
    <col min="6418" max="6418" width="0" style="24" hidden="1" customWidth="1"/>
    <col min="6419" max="6419" width="3" style="24" customWidth="1"/>
    <col min="6420" max="6420" width="67.109375" style="24" customWidth="1"/>
    <col min="6421" max="6421" width="24.109375" style="24" customWidth="1"/>
    <col min="6422" max="6422" width="2.77734375" style="24" customWidth="1"/>
    <col min="6423" max="6423" width="26.77734375" style="24" customWidth="1"/>
    <col min="6424" max="6656" width="9.109375" style="24"/>
    <col min="6657" max="6657" width="2.77734375" style="24" customWidth="1"/>
    <col min="6658" max="6658" width="4.21875" style="24" customWidth="1"/>
    <col min="6659" max="6660" width="22.77734375" style="24" customWidth="1"/>
    <col min="6661" max="6661" width="30.109375" style="24" customWidth="1"/>
    <col min="6662" max="6666" width="20.77734375" style="24" customWidth="1"/>
    <col min="6667" max="6667" width="2.109375" style="24" customWidth="1"/>
    <col min="6668" max="6668" width="3.21875" style="24" customWidth="1"/>
    <col min="6669" max="6670" width="20.21875" style="24" customWidth="1"/>
    <col min="6671" max="6671" width="20.6640625" style="24" customWidth="1"/>
    <col min="6672" max="6672" width="48.77734375" style="24" customWidth="1"/>
    <col min="6673" max="6673" width="1.77734375" style="24" customWidth="1"/>
    <col min="6674" max="6674" width="0" style="24" hidden="1" customWidth="1"/>
    <col min="6675" max="6675" width="3" style="24" customWidth="1"/>
    <col min="6676" max="6676" width="67.109375" style="24" customWidth="1"/>
    <col min="6677" max="6677" width="24.109375" style="24" customWidth="1"/>
    <col min="6678" max="6678" width="2.77734375" style="24" customWidth="1"/>
    <col min="6679" max="6679" width="26.77734375" style="24" customWidth="1"/>
    <col min="6680" max="6912" width="9.109375" style="24"/>
    <col min="6913" max="6913" width="2.77734375" style="24" customWidth="1"/>
    <col min="6914" max="6914" width="4.21875" style="24" customWidth="1"/>
    <col min="6915" max="6916" width="22.77734375" style="24" customWidth="1"/>
    <col min="6917" max="6917" width="30.109375" style="24" customWidth="1"/>
    <col min="6918" max="6922" width="20.77734375" style="24" customWidth="1"/>
    <col min="6923" max="6923" width="2.109375" style="24" customWidth="1"/>
    <col min="6924" max="6924" width="3.21875" style="24" customWidth="1"/>
    <col min="6925" max="6926" width="20.21875" style="24" customWidth="1"/>
    <col min="6927" max="6927" width="20.6640625" style="24" customWidth="1"/>
    <col min="6928" max="6928" width="48.77734375" style="24" customWidth="1"/>
    <col min="6929" max="6929" width="1.77734375" style="24" customWidth="1"/>
    <col min="6930" max="6930" width="0" style="24" hidden="1" customWidth="1"/>
    <col min="6931" max="6931" width="3" style="24" customWidth="1"/>
    <col min="6932" max="6932" width="67.109375" style="24" customWidth="1"/>
    <col min="6933" max="6933" width="24.109375" style="24" customWidth="1"/>
    <col min="6934" max="6934" width="2.77734375" style="24" customWidth="1"/>
    <col min="6935" max="6935" width="26.77734375" style="24" customWidth="1"/>
    <col min="6936" max="7168" width="9.109375" style="24"/>
    <col min="7169" max="7169" width="2.77734375" style="24" customWidth="1"/>
    <col min="7170" max="7170" width="4.21875" style="24" customWidth="1"/>
    <col min="7171" max="7172" width="22.77734375" style="24" customWidth="1"/>
    <col min="7173" max="7173" width="30.109375" style="24" customWidth="1"/>
    <col min="7174" max="7178" width="20.77734375" style="24" customWidth="1"/>
    <col min="7179" max="7179" width="2.109375" style="24" customWidth="1"/>
    <col min="7180" max="7180" width="3.21875" style="24" customWidth="1"/>
    <col min="7181" max="7182" width="20.21875" style="24" customWidth="1"/>
    <col min="7183" max="7183" width="20.6640625" style="24" customWidth="1"/>
    <col min="7184" max="7184" width="48.77734375" style="24" customWidth="1"/>
    <col min="7185" max="7185" width="1.77734375" style="24" customWidth="1"/>
    <col min="7186" max="7186" width="0" style="24" hidden="1" customWidth="1"/>
    <col min="7187" max="7187" width="3" style="24" customWidth="1"/>
    <col min="7188" max="7188" width="67.109375" style="24" customWidth="1"/>
    <col min="7189" max="7189" width="24.109375" style="24" customWidth="1"/>
    <col min="7190" max="7190" width="2.77734375" style="24" customWidth="1"/>
    <col min="7191" max="7191" width="26.77734375" style="24" customWidth="1"/>
    <col min="7192" max="7424" width="9.109375" style="24"/>
    <col min="7425" max="7425" width="2.77734375" style="24" customWidth="1"/>
    <col min="7426" max="7426" width="4.21875" style="24" customWidth="1"/>
    <col min="7427" max="7428" width="22.77734375" style="24" customWidth="1"/>
    <col min="7429" max="7429" width="30.109375" style="24" customWidth="1"/>
    <col min="7430" max="7434" width="20.77734375" style="24" customWidth="1"/>
    <col min="7435" max="7435" width="2.109375" style="24" customWidth="1"/>
    <col min="7436" max="7436" width="3.21875" style="24" customWidth="1"/>
    <col min="7437" max="7438" width="20.21875" style="24" customWidth="1"/>
    <col min="7439" max="7439" width="20.6640625" style="24" customWidth="1"/>
    <col min="7440" max="7440" width="48.77734375" style="24" customWidth="1"/>
    <col min="7441" max="7441" width="1.77734375" style="24" customWidth="1"/>
    <col min="7442" max="7442" width="0" style="24" hidden="1" customWidth="1"/>
    <col min="7443" max="7443" width="3" style="24" customWidth="1"/>
    <col min="7444" max="7444" width="67.109375" style="24" customWidth="1"/>
    <col min="7445" max="7445" width="24.109375" style="24" customWidth="1"/>
    <col min="7446" max="7446" width="2.77734375" style="24" customWidth="1"/>
    <col min="7447" max="7447" width="26.77734375" style="24" customWidth="1"/>
    <col min="7448" max="7680" width="9.109375" style="24"/>
    <col min="7681" max="7681" width="2.77734375" style="24" customWidth="1"/>
    <col min="7682" max="7682" width="4.21875" style="24" customWidth="1"/>
    <col min="7683" max="7684" width="22.77734375" style="24" customWidth="1"/>
    <col min="7685" max="7685" width="30.109375" style="24" customWidth="1"/>
    <col min="7686" max="7690" width="20.77734375" style="24" customWidth="1"/>
    <col min="7691" max="7691" width="2.109375" style="24" customWidth="1"/>
    <col min="7692" max="7692" width="3.21875" style="24" customWidth="1"/>
    <col min="7693" max="7694" width="20.21875" style="24" customWidth="1"/>
    <col min="7695" max="7695" width="20.6640625" style="24" customWidth="1"/>
    <col min="7696" max="7696" width="48.77734375" style="24" customWidth="1"/>
    <col min="7697" max="7697" width="1.77734375" style="24" customWidth="1"/>
    <col min="7698" max="7698" width="0" style="24" hidden="1" customWidth="1"/>
    <col min="7699" max="7699" width="3" style="24" customWidth="1"/>
    <col min="7700" max="7700" width="67.109375" style="24" customWidth="1"/>
    <col min="7701" max="7701" width="24.109375" style="24" customWidth="1"/>
    <col min="7702" max="7702" width="2.77734375" style="24" customWidth="1"/>
    <col min="7703" max="7703" width="26.77734375" style="24" customWidth="1"/>
    <col min="7704" max="7936" width="9.109375" style="24"/>
    <col min="7937" max="7937" width="2.77734375" style="24" customWidth="1"/>
    <col min="7938" max="7938" width="4.21875" style="24" customWidth="1"/>
    <col min="7939" max="7940" width="22.77734375" style="24" customWidth="1"/>
    <col min="7941" max="7941" width="30.109375" style="24" customWidth="1"/>
    <col min="7942" max="7946" width="20.77734375" style="24" customWidth="1"/>
    <col min="7947" max="7947" width="2.109375" style="24" customWidth="1"/>
    <col min="7948" max="7948" width="3.21875" style="24" customWidth="1"/>
    <col min="7949" max="7950" width="20.21875" style="24" customWidth="1"/>
    <col min="7951" max="7951" width="20.6640625" style="24" customWidth="1"/>
    <col min="7952" max="7952" width="48.77734375" style="24" customWidth="1"/>
    <col min="7953" max="7953" width="1.77734375" style="24" customWidth="1"/>
    <col min="7954" max="7954" width="0" style="24" hidden="1" customWidth="1"/>
    <col min="7955" max="7955" width="3" style="24" customWidth="1"/>
    <col min="7956" max="7956" width="67.109375" style="24" customWidth="1"/>
    <col min="7957" max="7957" width="24.109375" style="24" customWidth="1"/>
    <col min="7958" max="7958" width="2.77734375" style="24" customWidth="1"/>
    <col min="7959" max="7959" width="26.77734375" style="24" customWidth="1"/>
    <col min="7960" max="8192" width="9.109375" style="24"/>
    <col min="8193" max="8193" width="2.77734375" style="24" customWidth="1"/>
    <col min="8194" max="8194" width="4.21875" style="24" customWidth="1"/>
    <col min="8195" max="8196" width="22.77734375" style="24" customWidth="1"/>
    <col min="8197" max="8197" width="30.109375" style="24" customWidth="1"/>
    <col min="8198" max="8202" width="20.77734375" style="24" customWidth="1"/>
    <col min="8203" max="8203" width="2.109375" style="24" customWidth="1"/>
    <col min="8204" max="8204" width="3.21875" style="24" customWidth="1"/>
    <col min="8205" max="8206" width="20.21875" style="24" customWidth="1"/>
    <col min="8207" max="8207" width="20.6640625" style="24" customWidth="1"/>
    <col min="8208" max="8208" width="48.77734375" style="24" customWidth="1"/>
    <col min="8209" max="8209" width="1.77734375" style="24" customWidth="1"/>
    <col min="8210" max="8210" width="0" style="24" hidden="1" customWidth="1"/>
    <col min="8211" max="8211" width="3" style="24" customWidth="1"/>
    <col min="8212" max="8212" width="67.109375" style="24" customWidth="1"/>
    <col min="8213" max="8213" width="24.109375" style="24" customWidth="1"/>
    <col min="8214" max="8214" width="2.77734375" style="24" customWidth="1"/>
    <col min="8215" max="8215" width="26.77734375" style="24" customWidth="1"/>
    <col min="8216" max="8448" width="9.109375" style="24"/>
    <col min="8449" max="8449" width="2.77734375" style="24" customWidth="1"/>
    <col min="8450" max="8450" width="4.21875" style="24" customWidth="1"/>
    <col min="8451" max="8452" width="22.77734375" style="24" customWidth="1"/>
    <col min="8453" max="8453" width="30.109375" style="24" customWidth="1"/>
    <col min="8454" max="8458" width="20.77734375" style="24" customWidth="1"/>
    <col min="8459" max="8459" width="2.109375" style="24" customWidth="1"/>
    <col min="8460" max="8460" width="3.21875" style="24" customWidth="1"/>
    <col min="8461" max="8462" width="20.21875" style="24" customWidth="1"/>
    <col min="8463" max="8463" width="20.6640625" style="24" customWidth="1"/>
    <col min="8464" max="8464" width="48.77734375" style="24" customWidth="1"/>
    <col min="8465" max="8465" width="1.77734375" style="24" customWidth="1"/>
    <col min="8466" max="8466" width="0" style="24" hidden="1" customWidth="1"/>
    <col min="8467" max="8467" width="3" style="24" customWidth="1"/>
    <col min="8468" max="8468" width="67.109375" style="24" customWidth="1"/>
    <col min="8469" max="8469" width="24.109375" style="24" customWidth="1"/>
    <col min="8470" max="8470" width="2.77734375" style="24" customWidth="1"/>
    <col min="8471" max="8471" width="26.77734375" style="24" customWidth="1"/>
    <col min="8472" max="8704" width="9.109375" style="24"/>
    <col min="8705" max="8705" width="2.77734375" style="24" customWidth="1"/>
    <col min="8706" max="8706" width="4.21875" style="24" customWidth="1"/>
    <col min="8707" max="8708" width="22.77734375" style="24" customWidth="1"/>
    <col min="8709" max="8709" width="30.109375" style="24" customWidth="1"/>
    <col min="8710" max="8714" width="20.77734375" style="24" customWidth="1"/>
    <col min="8715" max="8715" width="2.109375" style="24" customWidth="1"/>
    <col min="8716" max="8716" width="3.21875" style="24" customWidth="1"/>
    <col min="8717" max="8718" width="20.21875" style="24" customWidth="1"/>
    <col min="8719" max="8719" width="20.6640625" style="24" customWidth="1"/>
    <col min="8720" max="8720" width="48.77734375" style="24" customWidth="1"/>
    <col min="8721" max="8721" width="1.77734375" style="24" customWidth="1"/>
    <col min="8722" max="8722" width="0" style="24" hidden="1" customWidth="1"/>
    <col min="8723" max="8723" width="3" style="24" customWidth="1"/>
    <col min="8724" max="8724" width="67.109375" style="24" customWidth="1"/>
    <col min="8725" max="8725" width="24.109375" style="24" customWidth="1"/>
    <col min="8726" max="8726" width="2.77734375" style="24" customWidth="1"/>
    <col min="8727" max="8727" width="26.77734375" style="24" customWidth="1"/>
    <col min="8728" max="8960" width="9.109375" style="24"/>
    <col min="8961" max="8961" width="2.77734375" style="24" customWidth="1"/>
    <col min="8962" max="8962" width="4.21875" style="24" customWidth="1"/>
    <col min="8963" max="8964" width="22.77734375" style="24" customWidth="1"/>
    <col min="8965" max="8965" width="30.109375" style="24" customWidth="1"/>
    <col min="8966" max="8970" width="20.77734375" style="24" customWidth="1"/>
    <col min="8971" max="8971" width="2.109375" style="24" customWidth="1"/>
    <col min="8972" max="8972" width="3.21875" style="24" customWidth="1"/>
    <col min="8973" max="8974" width="20.21875" style="24" customWidth="1"/>
    <col min="8975" max="8975" width="20.6640625" style="24" customWidth="1"/>
    <col min="8976" max="8976" width="48.77734375" style="24" customWidth="1"/>
    <col min="8977" max="8977" width="1.77734375" style="24" customWidth="1"/>
    <col min="8978" max="8978" width="0" style="24" hidden="1" customWidth="1"/>
    <col min="8979" max="8979" width="3" style="24" customWidth="1"/>
    <col min="8980" max="8980" width="67.109375" style="24" customWidth="1"/>
    <col min="8981" max="8981" width="24.109375" style="24" customWidth="1"/>
    <col min="8982" max="8982" width="2.77734375" style="24" customWidth="1"/>
    <col min="8983" max="8983" width="26.77734375" style="24" customWidth="1"/>
    <col min="8984" max="9216" width="9.109375" style="24"/>
    <col min="9217" max="9217" width="2.77734375" style="24" customWidth="1"/>
    <col min="9218" max="9218" width="4.21875" style="24" customWidth="1"/>
    <col min="9219" max="9220" width="22.77734375" style="24" customWidth="1"/>
    <col min="9221" max="9221" width="30.109375" style="24" customWidth="1"/>
    <col min="9222" max="9226" width="20.77734375" style="24" customWidth="1"/>
    <col min="9227" max="9227" width="2.109375" style="24" customWidth="1"/>
    <col min="9228" max="9228" width="3.21875" style="24" customWidth="1"/>
    <col min="9229" max="9230" width="20.21875" style="24" customWidth="1"/>
    <col min="9231" max="9231" width="20.6640625" style="24" customWidth="1"/>
    <col min="9232" max="9232" width="48.77734375" style="24" customWidth="1"/>
    <col min="9233" max="9233" width="1.77734375" style="24" customWidth="1"/>
    <col min="9234" max="9234" width="0" style="24" hidden="1" customWidth="1"/>
    <col min="9235" max="9235" width="3" style="24" customWidth="1"/>
    <col min="9236" max="9236" width="67.109375" style="24" customWidth="1"/>
    <col min="9237" max="9237" width="24.109375" style="24" customWidth="1"/>
    <col min="9238" max="9238" width="2.77734375" style="24" customWidth="1"/>
    <col min="9239" max="9239" width="26.77734375" style="24" customWidth="1"/>
    <col min="9240" max="9472" width="9.109375" style="24"/>
    <col min="9473" max="9473" width="2.77734375" style="24" customWidth="1"/>
    <col min="9474" max="9474" width="4.21875" style="24" customWidth="1"/>
    <col min="9475" max="9476" width="22.77734375" style="24" customWidth="1"/>
    <col min="9477" max="9477" width="30.109375" style="24" customWidth="1"/>
    <col min="9478" max="9482" width="20.77734375" style="24" customWidth="1"/>
    <col min="9483" max="9483" width="2.109375" style="24" customWidth="1"/>
    <col min="9484" max="9484" width="3.21875" style="24" customWidth="1"/>
    <col min="9485" max="9486" width="20.21875" style="24" customWidth="1"/>
    <col min="9487" max="9487" width="20.6640625" style="24" customWidth="1"/>
    <col min="9488" max="9488" width="48.77734375" style="24" customWidth="1"/>
    <col min="9489" max="9489" width="1.77734375" style="24" customWidth="1"/>
    <col min="9490" max="9490" width="0" style="24" hidden="1" customWidth="1"/>
    <col min="9491" max="9491" width="3" style="24" customWidth="1"/>
    <col min="9492" max="9492" width="67.109375" style="24" customWidth="1"/>
    <col min="9493" max="9493" width="24.109375" style="24" customWidth="1"/>
    <col min="9494" max="9494" width="2.77734375" style="24" customWidth="1"/>
    <col min="9495" max="9495" width="26.77734375" style="24" customWidth="1"/>
    <col min="9496" max="9728" width="9.109375" style="24"/>
    <col min="9729" max="9729" width="2.77734375" style="24" customWidth="1"/>
    <col min="9730" max="9730" width="4.21875" style="24" customWidth="1"/>
    <col min="9731" max="9732" width="22.77734375" style="24" customWidth="1"/>
    <col min="9733" max="9733" width="30.109375" style="24" customWidth="1"/>
    <col min="9734" max="9738" width="20.77734375" style="24" customWidth="1"/>
    <col min="9739" max="9739" width="2.109375" style="24" customWidth="1"/>
    <col min="9740" max="9740" width="3.21875" style="24" customWidth="1"/>
    <col min="9741" max="9742" width="20.21875" style="24" customWidth="1"/>
    <col min="9743" max="9743" width="20.6640625" style="24" customWidth="1"/>
    <col min="9744" max="9744" width="48.77734375" style="24" customWidth="1"/>
    <col min="9745" max="9745" width="1.77734375" style="24" customWidth="1"/>
    <col min="9746" max="9746" width="0" style="24" hidden="1" customWidth="1"/>
    <col min="9747" max="9747" width="3" style="24" customWidth="1"/>
    <col min="9748" max="9748" width="67.109375" style="24" customWidth="1"/>
    <col min="9749" max="9749" width="24.109375" style="24" customWidth="1"/>
    <col min="9750" max="9750" width="2.77734375" style="24" customWidth="1"/>
    <col min="9751" max="9751" width="26.77734375" style="24" customWidth="1"/>
    <col min="9752" max="9984" width="9.109375" style="24"/>
    <col min="9985" max="9985" width="2.77734375" style="24" customWidth="1"/>
    <col min="9986" max="9986" width="4.21875" style="24" customWidth="1"/>
    <col min="9987" max="9988" width="22.77734375" style="24" customWidth="1"/>
    <col min="9989" max="9989" width="30.109375" style="24" customWidth="1"/>
    <col min="9990" max="9994" width="20.77734375" style="24" customWidth="1"/>
    <col min="9995" max="9995" width="2.109375" style="24" customWidth="1"/>
    <col min="9996" max="9996" width="3.21875" style="24" customWidth="1"/>
    <col min="9997" max="9998" width="20.21875" style="24" customWidth="1"/>
    <col min="9999" max="9999" width="20.6640625" style="24" customWidth="1"/>
    <col min="10000" max="10000" width="48.77734375" style="24" customWidth="1"/>
    <col min="10001" max="10001" width="1.77734375" style="24" customWidth="1"/>
    <col min="10002" max="10002" width="0" style="24" hidden="1" customWidth="1"/>
    <col min="10003" max="10003" width="3" style="24" customWidth="1"/>
    <col min="10004" max="10004" width="67.109375" style="24" customWidth="1"/>
    <col min="10005" max="10005" width="24.109375" style="24" customWidth="1"/>
    <col min="10006" max="10006" width="2.77734375" style="24" customWidth="1"/>
    <col min="10007" max="10007" width="26.77734375" style="24" customWidth="1"/>
    <col min="10008" max="10240" width="9.109375" style="24"/>
    <col min="10241" max="10241" width="2.77734375" style="24" customWidth="1"/>
    <col min="10242" max="10242" width="4.21875" style="24" customWidth="1"/>
    <col min="10243" max="10244" width="22.77734375" style="24" customWidth="1"/>
    <col min="10245" max="10245" width="30.109375" style="24" customWidth="1"/>
    <col min="10246" max="10250" width="20.77734375" style="24" customWidth="1"/>
    <col min="10251" max="10251" width="2.109375" style="24" customWidth="1"/>
    <col min="10252" max="10252" width="3.21875" style="24" customWidth="1"/>
    <col min="10253" max="10254" width="20.21875" style="24" customWidth="1"/>
    <col min="10255" max="10255" width="20.6640625" style="24" customWidth="1"/>
    <col min="10256" max="10256" width="48.77734375" style="24" customWidth="1"/>
    <col min="10257" max="10257" width="1.77734375" style="24" customWidth="1"/>
    <col min="10258" max="10258" width="0" style="24" hidden="1" customWidth="1"/>
    <col min="10259" max="10259" width="3" style="24" customWidth="1"/>
    <col min="10260" max="10260" width="67.109375" style="24" customWidth="1"/>
    <col min="10261" max="10261" width="24.109375" style="24" customWidth="1"/>
    <col min="10262" max="10262" width="2.77734375" style="24" customWidth="1"/>
    <col min="10263" max="10263" width="26.77734375" style="24" customWidth="1"/>
    <col min="10264" max="10496" width="9.109375" style="24"/>
    <col min="10497" max="10497" width="2.77734375" style="24" customWidth="1"/>
    <col min="10498" max="10498" width="4.21875" style="24" customWidth="1"/>
    <col min="10499" max="10500" width="22.77734375" style="24" customWidth="1"/>
    <col min="10501" max="10501" width="30.109375" style="24" customWidth="1"/>
    <col min="10502" max="10506" width="20.77734375" style="24" customWidth="1"/>
    <col min="10507" max="10507" width="2.109375" style="24" customWidth="1"/>
    <col min="10508" max="10508" width="3.21875" style="24" customWidth="1"/>
    <col min="10509" max="10510" width="20.21875" style="24" customWidth="1"/>
    <col min="10511" max="10511" width="20.6640625" style="24" customWidth="1"/>
    <col min="10512" max="10512" width="48.77734375" style="24" customWidth="1"/>
    <col min="10513" max="10513" width="1.77734375" style="24" customWidth="1"/>
    <col min="10514" max="10514" width="0" style="24" hidden="1" customWidth="1"/>
    <col min="10515" max="10515" width="3" style="24" customWidth="1"/>
    <col min="10516" max="10516" width="67.109375" style="24" customWidth="1"/>
    <col min="10517" max="10517" width="24.109375" style="24" customWidth="1"/>
    <col min="10518" max="10518" width="2.77734375" style="24" customWidth="1"/>
    <col min="10519" max="10519" width="26.77734375" style="24" customWidth="1"/>
    <col min="10520" max="10752" width="9.109375" style="24"/>
    <col min="10753" max="10753" width="2.77734375" style="24" customWidth="1"/>
    <col min="10754" max="10754" width="4.21875" style="24" customWidth="1"/>
    <col min="10755" max="10756" width="22.77734375" style="24" customWidth="1"/>
    <col min="10757" max="10757" width="30.109375" style="24" customWidth="1"/>
    <col min="10758" max="10762" width="20.77734375" style="24" customWidth="1"/>
    <col min="10763" max="10763" width="2.109375" style="24" customWidth="1"/>
    <col min="10764" max="10764" width="3.21875" style="24" customWidth="1"/>
    <col min="10765" max="10766" width="20.21875" style="24" customWidth="1"/>
    <col min="10767" max="10767" width="20.6640625" style="24" customWidth="1"/>
    <col min="10768" max="10768" width="48.77734375" style="24" customWidth="1"/>
    <col min="10769" max="10769" width="1.77734375" style="24" customWidth="1"/>
    <col min="10770" max="10770" width="0" style="24" hidden="1" customWidth="1"/>
    <col min="10771" max="10771" width="3" style="24" customWidth="1"/>
    <col min="10772" max="10772" width="67.109375" style="24" customWidth="1"/>
    <col min="10773" max="10773" width="24.109375" style="24" customWidth="1"/>
    <col min="10774" max="10774" width="2.77734375" style="24" customWidth="1"/>
    <col min="10775" max="10775" width="26.77734375" style="24" customWidth="1"/>
    <col min="10776" max="11008" width="9.109375" style="24"/>
    <col min="11009" max="11009" width="2.77734375" style="24" customWidth="1"/>
    <col min="11010" max="11010" width="4.21875" style="24" customWidth="1"/>
    <col min="11011" max="11012" width="22.77734375" style="24" customWidth="1"/>
    <col min="11013" max="11013" width="30.109375" style="24" customWidth="1"/>
    <col min="11014" max="11018" width="20.77734375" style="24" customWidth="1"/>
    <col min="11019" max="11019" width="2.109375" style="24" customWidth="1"/>
    <col min="11020" max="11020" width="3.21875" style="24" customWidth="1"/>
    <col min="11021" max="11022" width="20.21875" style="24" customWidth="1"/>
    <col min="11023" max="11023" width="20.6640625" style="24" customWidth="1"/>
    <col min="11024" max="11024" width="48.77734375" style="24" customWidth="1"/>
    <col min="11025" max="11025" width="1.77734375" style="24" customWidth="1"/>
    <col min="11026" max="11026" width="0" style="24" hidden="1" customWidth="1"/>
    <col min="11027" max="11027" width="3" style="24" customWidth="1"/>
    <col min="11028" max="11028" width="67.109375" style="24" customWidth="1"/>
    <col min="11029" max="11029" width="24.109375" style="24" customWidth="1"/>
    <col min="11030" max="11030" width="2.77734375" style="24" customWidth="1"/>
    <col min="11031" max="11031" width="26.77734375" style="24" customWidth="1"/>
    <col min="11032" max="11264" width="9.109375" style="24"/>
    <col min="11265" max="11265" width="2.77734375" style="24" customWidth="1"/>
    <col min="11266" max="11266" width="4.21875" style="24" customWidth="1"/>
    <col min="11267" max="11268" width="22.77734375" style="24" customWidth="1"/>
    <col min="11269" max="11269" width="30.109375" style="24" customWidth="1"/>
    <col min="11270" max="11274" width="20.77734375" style="24" customWidth="1"/>
    <col min="11275" max="11275" width="2.109375" style="24" customWidth="1"/>
    <col min="11276" max="11276" width="3.21875" style="24" customWidth="1"/>
    <col min="11277" max="11278" width="20.21875" style="24" customWidth="1"/>
    <col min="11279" max="11279" width="20.6640625" style="24" customWidth="1"/>
    <col min="11280" max="11280" width="48.77734375" style="24" customWidth="1"/>
    <col min="11281" max="11281" width="1.77734375" style="24" customWidth="1"/>
    <col min="11282" max="11282" width="0" style="24" hidden="1" customWidth="1"/>
    <col min="11283" max="11283" width="3" style="24" customWidth="1"/>
    <col min="11284" max="11284" width="67.109375" style="24" customWidth="1"/>
    <col min="11285" max="11285" width="24.109375" style="24" customWidth="1"/>
    <col min="11286" max="11286" width="2.77734375" style="24" customWidth="1"/>
    <col min="11287" max="11287" width="26.77734375" style="24" customWidth="1"/>
    <col min="11288" max="11520" width="9.109375" style="24"/>
    <col min="11521" max="11521" width="2.77734375" style="24" customWidth="1"/>
    <col min="11522" max="11522" width="4.21875" style="24" customWidth="1"/>
    <col min="11523" max="11524" width="22.77734375" style="24" customWidth="1"/>
    <col min="11525" max="11525" width="30.109375" style="24" customWidth="1"/>
    <col min="11526" max="11530" width="20.77734375" style="24" customWidth="1"/>
    <col min="11531" max="11531" width="2.109375" style="24" customWidth="1"/>
    <col min="11532" max="11532" width="3.21875" style="24" customWidth="1"/>
    <col min="11533" max="11534" width="20.21875" style="24" customWidth="1"/>
    <col min="11535" max="11535" width="20.6640625" style="24" customWidth="1"/>
    <col min="11536" max="11536" width="48.77734375" style="24" customWidth="1"/>
    <col min="11537" max="11537" width="1.77734375" style="24" customWidth="1"/>
    <col min="11538" max="11538" width="0" style="24" hidden="1" customWidth="1"/>
    <col min="11539" max="11539" width="3" style="24" customWidth="1"/>
    <col min="11540" max="11540" width="67.109375" style="24" customWidth="1"/>
    <col min="11541" max="11541" width="24.109375" style="24" customWidth="1"/>
    <col min="11542" max="11542" width="2.77734375" style="24" customWidth="1"/>
    <col min="11543" max="11543" width="26.77734375" style="24" customWidth="1"/>
    <col min="11544" max="11776" width="9.109375" style="24"/>
    <col min="11777" max="11777" width="2.77734375" style="24" customWidth="1"/>
    <col min="11778" max="11778" width="4.21875" style="24" customWidth="1"/>
    <col min="11779" max="11780" width="22.77734375" style="24" customWidth="1"/>
    <col min="11781" max="11781" width="30.109375" style="24" customWidth="1"/>
    <col min="11782" max="11786" width="20.77734375" style="24" customWidth="1"/>
    <col min="11787" max="11787" width="2.109375" style="24" customWidth="1"/>
    <col min="11788" max="11788" width="3.21875" style="24" customWidth="1"/>
    <col min="11789" max="11790" width="20.21875" style="24" customWidth="1"/>
    <col min="11791" max="11791" width="20.6640625" style="24" customWidth="1"/>
    <col min="11792" max="11792" width="48.77734375" style="24" customWidth="1"/>
    <col min="11793" max="11793" width="1.77734375" style="24" customWidth="1"/>
    <col min="11794" max="11794" width="0" style="24" hidden="1" customWidth="1"/>
    <col min="11795" max="11795" width="3" style="24" customWidth="1"/>
    <col min="11796" max="11796" width="67.109375" style="24" customWidth="1"/>
    <col min="11797" max="11797" width="24.109375" style="24" customWidth="1"/>
    <col min="11798" max="11798" width="2.77734375" style="24" customWidth="1"/>
    <col min="11799" max="11799" width="26.77734375" style="24" customWidth="1"/>
    <col min="11800" max="12032" width="9.109375" style="24"/>
    <col min="12033" max="12033" width="2.77734375" style="24" customWidth="1"/>
    <col min="12034" max="12034" width="4.21875" style="24" customWidth="1"/>
    <col min="12035" max="12036" width="22.77734375" style="24" customWidth="1"/>
    <col min="12037" max="12037" width="30.109375" style="24" customWidth="1"/>
    <col min="12038" max="12042" width="20.77734375" style="24" customWidth="1"/>
    <col min="12043" max="12043" width="2.109375" style="24" customWidth="1"/>
    <col min="12044" max="12044" width="3.21875" style="24" customWidth="1"/>
    <col min="12045" max="12046" width="20.21875" style="24" customWidth="1"/>
    <col min="12047" max="12047" width="20.6640625" style="24" customWidth="1"/>
    <col min="12048" max="12048" width="48.77734375" style="24" customWidth="1"/>
    <col min="12049" max="12049" width="1.77734375" style="24" customWidth="1"/>
    <col min="12050" max="12050" width="0" style="24" hidden="1" customWidth="1"/>
    <col min="12051" max="12051" width="3" style="24" customWidth="1"/>
    <col min="12052" max="12052" width="67.109375" style="24" customWidth="1"/>
    <col min="12053" max="12053" width="24.109375" style="24" customWidth="1"/>
    <col min="12054" max="12054" width="2.77734375" style="24" customWidth="1"/>
    <col min="12055" max="12055" width="26.77734375" style="24" customWidth="1"/>
    <col min="12056" max="12288" width="9.109375" style="24"/>
    <col min="12289" max="12289" width="2.77734375" style="24" customWidth="1"/>
    <col min="12290" max="12290" width="4.21875" style="24" customWidth="1"/>
    <col min="12291" max="12292" width="22.77734375" style="24" customWidth="1"/>
    <col min="12293" max="12293" width="30.109375" style="24" customWidth="1"/>
    <col min="12294" max="12298" width="20.77734375" style="24" customWidth="1"/>
    <col min="12299" max="12299" width="2.109375" style="24" customWidth="1"/>
    <col min="12300" max="12300" width="3.21875" style="24" customWidth="1"/>
    <col min="12301" max="12302" width="20.21875" style="24" customWidth="1"/>
    <col min="12303" max="12303" width="20.6640625" style="24" customWidth="1"/>
    <col min="12304" max="12304" width="48.77734375" style="24" customWidth="1"/>
    <col min="12305" max="12305" width="1.77734375" style="24" customWidth="1"/>
    <col min="12306" max="12306" width="0" style="24" hidden="1" customWidth="1"/>
    <col min="12307" max="12307" width="3" style="24" customWidth="1"/>
    <col min="12308" max="12308" width="67.109375" style="24" customWidth="1"/>
    <col min="12309" max="12309" width="24.109375" style="24" customWidth="1"/>
    <col min="12310" max="12310" width="2.77734375" style="24" customWidth="1"/>
    <col min="12311" max="12311" width="26.77734375" style="24" customWidth="1"/>
    <col min="12312" max="12544" width="9.109375" style="24"/>
    <col min="12545" max="12545" width="2.77734375" style="24" customWidth="1"/>
    <col min="12546" max="12546" width="4.21875" style="24" customWidth="1"/>
    <col min="12547" max="12548" width="22.77734375" style="24" customWidth="1"/>
    <col min="12549" max="12549" width="30.109375" style="24" customWidth="1"/>
    <col min="12550" max="12554" width="20.77734375" style="24" customWidth="1"/>
    <col min="12555" max="12555" width="2.109375" style="24" customWidth="1"/>
    <col min="12556" max="12556" width="3.21875" style="24" customWidth="1"/>
    <col min="12557" max="12558" width="20.21875" style="24" customWidth="1"/>
    <col min="12559" max="12559" width="20.6640625" style="24" customWidth="1"/>
    <col min="12560" max="12560" width="48.77734375" style="24" customWidth="1"/>
    <col min="12561" max="12561" width="1.77734375" style="24" customWidth="1"/>
    <col min="12562" max="12562" width="0" style="24" hidden="1" customWidth="1"/>
    <col min="12563" max="12563" width="3" style="24" customWidth="1"/>
    <col min="12564" max="12564" width="67.109375" style="24" customWidth="1"/>
    <col min="12565" max="12565" width="24.109375" style="24" customWidth="1"/>
    <col min="12566" max="12566" width="2.77734375" style="24" customWidth="1"/>
    <col min="12567" max="12567" width="26.77734375" style="24" customWidth="1"/>
    <col min="12568" max="12800" width="9.109375" style="24"/>
    <col min="12801" max="12801" width="2.77734375" style="24" customWidth="1"/>
    <col min="12802" max="12802" width="4.21875" style="24" customWidth="1"/>
    <col min="12803" max="12804" width="22.77734375" style="24" customWidth="1"/>
    <col min="12805" max="12805" width="30.109375" style="24" customWidth="1"/>
    <col min="12806" max="12810" width="20.77734375" style="24" customWidth="1"/>
    <col min="12811" max="12811" width="2.109375" style="24" customWidth="1"/>
    <col min="12812" max="12812" width="3.21875" style="24" customWidth="1"/>
    <col min="12813" max="12814" width="20.21875" style="24" customWidth="1"/>
    <col min="12815" max="12815" width="20.6640625" style="24" customWidth="1"/>
    <col min="12816" max="12816" width="48.77734375" style="24" customWidth="1"/>
    <col min="12817" max="12817" width="1.77734375" style="24" customWidth="1"/>
    <col min="12818" max="12818" width="0" style="24" hidden="1" customWidth="1"/>
    <col min="12819" max="12819" width="3" style="24" customWidth="1"/>
    <col min="12820" max="12820" width="67.109375" style="24" customWidth="1"/>
    <col min="12821" max="12821" width="24.109375" style="24" customWidth="1"/>
    <col min="12822" max="12822" width="2.77734375" style="24" customWidth="1"/>
    <col min="12823" max="12823" width="26.77734375" style="24" customWidth="1"/>
    <col min="12824" max="13056" width="9.109375" style="24"/>
    <col min="13057" max="13057" width="2.77734375" style="24" customWidth="1"/>
    <col min="13058" max="13058" width="4.21875" style="24" customWidth="1"/>
    <col min="13059" max="13060" width="22.77734375" style="24" customWidth="1"/>
    <col min="13061" max="13061" width="30.109375" style="24" customWidth="1"/>
    <col min="13062" max="13066" width="20.77734375" style="24" customWidth="1"/>
    <col min="13067" max="13067" width="2.109375" style="24" customWidth="1"/>
    <col min="13068" max="13068" width="3.21875" style="24" customWidth="1"/>
    <col min="13069" max="13070" width="20.21875" style="24" customWidth="1"/>
    <col min="13071" max="13071" width="20.6640625" style="24" customWidth="1"/>
    <col min="13072" max="13072" width="48.77734375" style="24" customWidth="1"/>
    <col min="13073" max="13073" width="1.77734375" style="24" customWidth="1"/>
    <col min="13074" max="13074" width="0" style="24" hidden="1" customWidth="1"/>
    <col min="13075" max="13075" width="3" style="24" customWidth="1"/>
    <col min="13076" max="13076" width="67.109375" style="24" customWidth="1"/>
    <col min="13077" max="13077" width="24.109375" style="24" customWidth="1"/>
    <col min="13078" max="13078" width="2.77734375" style="24" customWidth="1"/>
    <col min="13079" max="13079" width="26.77734375" style="24" customWidth="1"/>
    <col min="13080" max="13312" width="9.109375" style="24"/>
    <col min="13313" max="13313" width="2.77734375" style="24" customWidth="1"/>
    <col min="13314" max="13314" width="4.21875" style="24" customWidth="1"/>
    <col min="13315" max="13316" width="22.77734375" style="24" customWidth="1"/>
    <col min="13317" max="13317" width="30.109375" style="24" customWidth="1"/>
    <col min="13318" max="13322" width="20.77734375" style="24" customWidth="1"/>
    <col min="13323" max="13323" width="2.109375" style="24" customWidth="1"/>
    <col min="13324" max="13324" width="3.21875" style="24" customWidth="1"/>
    <col min="13325" max="13326" width="20.21875" style="24" customWidth="1"/>
    <col min="13327" max="13327" width="20.6640625" style="24" customWidth="1"/>
    <col min="13328" max="13328" width="48.77734375" style="24" customWidth="1"/>
    <col min="13329" max="13329" width="1.77734375" style="24" customWidth="1"/>
    <col min="13330" max="13330" width="0" style="24" hidden="1" customWidth="1"/>
    <col min="13331" max="13331" width="3" style="24" customWidth="1"/>
    <col min="13332" max="13332" width="67.109375" style="24" customWidth="1"/>
    <col min="13333" max="13333" width="24.109375" style="24" customWidth="1"/>
    <col min="13334" max="13334" width="2.77734375" style="24" customWidth="1"/>
    <col min="13335" max="13335" width="26.77734375" style="24" customWidth="1"/>
    <col min="13336" max="13568" width="9.109375" style="24"/>
    <col min="13569" max="13569" width="2.77734375" style="24" customWidth="1"/>
    <col min="13570" max="13570" width="4.21875" style="24" customWidth="1"/>
    <col min="13571" max="13572" width="22.77734375" style="24" customWidth="1"/>
    <col min="13573" max="13573" width="30.109375" style="24" customWidth="1"/>
    <col min="13574" max="13578" width="20.77734375" style="24" customWidth="1"/>
    <col min="13579" max="13579" width="2.109375" style="24" customWidth="1"/>
    <col min="13580" max="13580" width="3.21875" style="24" customWidth="1"/>
    <col min="13581" max="13582" width="20.21875" style="24" customWidth="1"/>
    <col min="13583" max="13583" width="20.6640625" style="24" customWidth="1"/>
    <col min="13584" max="13584" width="48.77734375" style="24" customWidth="1"/>
    <col min="13585" max="13585" width="1.77734375" style="24" customWidth="1"/>
    <col min="13586" max="13586" width="0" style="24" hidden="1" customWidth="1"/>
    <col min="13587" max="13587" width="3" style="24" customWidth="1"/>
    <col min="13588" max="13588" width="67.109375" style="24" customWidth="1"/>
    <col min="13589" max="13589" width="24.109375" style="24" customWidth="1"/>
    <col min="13590" max="13590" width="2.77734375" style="24" customWidth="1"/>
    <col min="13591" max="13591" width="26.77734375" style="24" customWidth="1"/>
    <col min="13592" max="13824" width="9.109375" style="24"/>
    <col min="13825" max="13825" width="2.77734375" style="24" customWidth="1"/>
    <col min="13826" max="13826" width="4.21875" style="24" customWidth="1"/>
    <col min="13827" max="13828" width="22.77734375" style="24" customWidth="1"/>
    <col min="13829" max="13829" width="30.109375" style="24" customWidth="1"/>
    <col min="13830" max="13834" width="20.77734375" style="24" customWidth="1"/>
    <col min="13835" max="13835" width="2.109375" style="24" customWidth="1"/>
    <col min="13836" max="13836" width="3.21875" style="24" customWidth="1"/>
    <col min="13837" max="13838" width="20.21875" style="24" customWidth="1"/>
    <col min="13839" max="13839" width="20.6640625" style="24" customWidth="1"/>
    <col min="13840" max="13840" width="48.77734375" style="24" customWidth="1"/>
    <col min="13841" max="13841" width="1.77734375" style="24" customWidth="1"/>
    <col min="13842" max="13842" width="0" style="24" hidden="1" customWidth="1"/>
    <col min="13843" max="13843" width="3" style="24" customWidth="1"/>
    <col min="13844" max="13844" width="67.109375" style="24" customWidth="1"/>
    <col min="13845" max="13845" width="24.109375" style="24" customWidth="1"/>
    <col min="13846" max="13846" width="2.77734375" style="24" customWidth="1"/>
    <col min="13847" max="13847" width="26.77734375" style="24" customWidth="1"/>
    <col min="13848" max="14080" width="9.109375" style="24"/>
    <col min="14081" max="14081" width="2.77734375" style="24" customWidth="1"/>
    <col min="14082" max="14082" width="4.21875" style="24" customWidth="1"/>
    <col min="14083" max="14084" width="22.77734375" style="24" customWidth="1"/>
    <col min="14085" max="14085" width="30.109375" style="24" customWidth="1"/>
    <col min="14086" max="14090" width="20.77734375" style="24" customWidth="1"/>
    <col min="14091" max="14091" width="2.109375" style="24" customWidth="1"/>
    <col min="14092" max="14092" width="3.21875" style="24" customWidth="1"/>
    <col min="14093" max="14094" width="20.21875" style="24" customWidth="1"/>
    <col min="14095" max="14095" width="20.6640625" style="24" customWidth="1"/>
    <col min="14096" max="14096" width="48.77734375" style="24" customWidth="1"/>
    <col min="14097" max="14097" width="1.77734375" style="24" customWidth="1"/>
    <col min="14098" max="14098" width="0" style="24" hidden="1" customWidth="1"/>
    <col min="14099" max="14099" width="3" style="24" customWidth="1"/>
    <col min="14100" max="14100" width="67.109375" style="24" customWidth="1"/>
    <col min="14101" max="14101" width="24.109375" style="24" customWidth="1"/>
    <col min="14102" max="14102" width="2.77734375" style="24" customWidth="1"/>
    <col min="14103" max="14103" width="26.77734375" style="24" customWidth="1"/>
    <col min="14104" max="14336" width="9.109375" style="24"/>
    <col min="14337" max="14337" width="2.77734375" style="24" customWidth="1"/>
    <col min="14338" max="14338" width="4.21875" style="24" customWidth="1"/>
    <col min="14339" max="14340" width="22.77734375" style="24" customWidth="1"/>
    <col min="14341" max="14341" width="30.109375" style="24" customWidth="1"/>
    <col min="14342" max="14346" width="20.77734375" style="24" customWidth="1"/>
    <col min="14347" max="14347" width="2.109375" style="24" customWidth="1"/>
    <col min="14348" max="14348" width="3.21875" style="24" customWidth="1"/>
    <col min="14349" max="14350" width="20.21875" style="24" customWidth="1"/>
    <col min="14351" max="14351" width="20.6640625" style="24" customWidth="1"/>
    <col min="14352" max="14352" width="48.77734375" style="24" customWidth="1"/>
    <col min="14353" max="14353" width="1.77734375" style="24" customWidth="1"/>
    <col min="14354" max="14354" width="0" style="24" hidden="1" customWidth="1"/>
    <col min="14355" max="14355" width="3" style="24" customWidth="1"/>
    <col min="14356" max="14356" width="67.109375" style="24" customWidth="1"/>
    <col min="14357" max="14357" width="24.109375" style="24" customWidth="1"/>
    <col min="14358" max="14358" width="2.77734375" style="24" customWidth="1"/>
    <col min="14359" max="14359" width="26.77734375" style="24" customWidth="1"/>
    <col min="14360" max="14592" width="9.109375" style="24"/>
    <col min="14593" max="14593" width="2.77734375" style="24" customWidth="1"/>
    <col min="14594" max="14594" width="4.21875" style="24" customWidth="1"/>
    <col min="14595" max="14596" width="22.77734375" style="24" customWidth="1"/>
    <col min="14597" max="14597" width="30.109375" style="24" customWidth="1"/>
    <col min="14598" max="14602" width="20.77734375" style="24" customWidth="1"/>
    <col min="14603" max="14603" width="2.109375" style="24" customWidth="1"/>
    <col min="14604" max="14604" width="3.21875" style="24" customWidth="1"/>
    <col min="14605" max="14606" width="20.21875" style="24" customWidth="1"/>
    <col min="14607" max="14607" width="20.6640625" style="24" customWidth="1"/>
    <col min="14608" max="14608" width="48.77734375" style="24" customWidth="1"/>
    <col min="14609" max="14609" width="1.77734375" style="24" customWidth="1"/>
    <col min="14610" max="14610" width="0" style="24" hidden="1" customWidth="1"/>
    <col min="14611" max="14611" width="3" style="24" customWidth="1"/>
    <col min="14612" max="14612" width="67.109375" style="24" customWidth="1"/>
    <col min="14613" max="14613" width="24.109375" style="24" customWidth="1"/>
    <col min="14614" max="14614" width="2.77734375" style="24" customWidth="1"/>
    <col min="14615" max="14615" width="26.77734375" style="24" customWidth="1"/>
    <col min="14616" max="14848" width="9.109375" style="24"/>
    <col min="14849" max="14849" width="2.77734375" style="24" customWidth="1"/>
    <col min="14850" max="14850" width="4.21875" style="24" customWidth="1"/>
    <col min="14851" max="14852" width="22.77734375" style="24" customWidth="1"/>
    <col min="14853" max="14853" width="30.109375" style="24" customWidth="1"/>
    <col min="14854" max="14858" width="20.77734375" style="24" customWidth="1"/>
    <col min="14859" max="14859" width="2.109375" style="24" customWidth="1"/>
    <col min="14860" max="14860" width="3.21875" style="24" customWidth="1"/>
    <col min="14861" max="14862" width="20.21875" style="24" customWidth="1"/>
    <col min="14863" max="14863" width="20.6640625" style="24" customWidth="1"/>
    <col min="14864" max="14864" width="48.77734375" style="24" customWidth="1"/>
    <col min="14865" max="14865" width="1.77734375" style="24" customWidth="1"/>
    <col min="14866" max="14866" width="0" style="24" hidden="1" customWidth="1"/>
    <col min="14867" max="14867" width="3" style="24" customWidth="1"/>
    <col min="14868" max="14868" width="67.109375" style="24" customWidth="1"/>
    <col min="14869" max="14869" width="24.109375" style="24" customWidth="1"/>
    <col min="14870" max="14870" width="2.77734375" style="24" customWidth="1"/>
    <col min="14871" max="14871" width="26.77734375" style="24" customWidth="1"/>
    <col min="14872" max="15104" width="9.109375" style="24"/>
    <col min="15105" max="15105" width="2.77734375" style="24" customWidth="1"/>
    <col min="15106" max="15106" width="4.21875" style="24" customWidth="1"/>
    <col min="15107" max="15108" width="22.77734375" style="24" customWidth="1"/>
    <col min="15109" max="15109" width="30.109375" style="24" customWidth="1"/>
    <col min="15110" max="15114" width="20.77734375" style="24" customWidth="1"/>
    <col min="15115" max="15115" width="2.109375" style="24" customWidth="1"/>
    <col min="15116" max="15116" width="3.21875" style="24" customWidth="1"/>
    <col min="15117" max="15118" width="20.21875" style="24" customWidth="1"/>
    <col min="15119" max="15119" width="20.6640625" style="24" customWidth="1"/>
    <col min="15120" max="15120" width="48.77734375" style="24" customWidth="1"/>
    <col min="15121" max="15121" width="1.77734375" style="24" customWidth="1"/>
    <col min="15122" max="15122" width="0" style="24" hidden="1" customWidth="1"/>
    <col min="15123" max="15123" width="3" style="24" customWidth="1"/>
    <col min="15124" max="15124" width="67.109375" style="24" customWidth="1"/>
    <col min="15125" max="15125" width="24.109375" style="24" customWidth="1"/>
    <col min="15126" max="15126" width="2.77734375" style="24" customWidth="1"/>
    <col min="15127" max="15127" width="26.77734375" style="24" customWidth="1"/>
    <col min="15128" max="15360" width="9.109375" style="24"/>
    <col min="15361" max="15361" width="2.77734375" style="24" customWidth="1"/>
    <col min="15362" max="15362" width="4.21875" style="24" customWidth="1"/>
    <col min="15363" max="15364" width="22.77734375" style="24" customWidth="1"/>
    <col min="15365" max="15365" width="30.109375" style="24" customWidth="1"/>
    <col min="15366" max="15370" width="20.77734375" style="24" customWidth="1"/>
    <col min="15371" max="15371" width="2.109375" style="24" customWidth="1"/>
    <col min="15372" max="15372" width="3.21875" style="24" customWidth="1"/>
    <col min="15373" max="15374" width="20.21875" style="24" customWidth="1"/>
    <col min="15375" max="15375" width="20.6640625" style="24" customWidth="1"/>
    <col min="15376" max="15376" width="48.77734375" style="24" customWidth="1"/>
    <col min="15377" max="15377" width="1.77734375" style="24" customWidth="1"/>
    <col min="15378" max="15378" width="0" style="24" hidden="1" customWidth="1"/>
    <col min="15379" max="15379" width="3" style="24" customWidth="1"/>
    <col min="15380" max="15380" width="67.109375" style="24" customWidth="1"/>
    <col min="15381" max="15381" width="24.109375" style="24" customWidth="1"/>
    <col min="15382" max="15382" width="2.77734375" style="24" customWidth="1"/>
    <col min="15383" max="15383" width="26.77734375" style="24" customWidth="1"/>
    <col min="15384" max="15616" width="9.109375" style="24"/>
    <col min="15617" max="15617" width="2.77734375" style="24" customWidth="1"/>
    <col min="15618" max="15618" width="4.21875" style="24" customWidth="1"/>
    <col min="15619" max="15620" width="22.77734375" style="24" customWidth="1"/>
    <col min="15621" max="15621" width="30.109375" style="24" customWidth="1"/>
    <col min="15622" max="15626" width="20.77734375" style="24" customWidth="1"/>
    <col min="15627" max="15627" width="2.109375" style="24" customWidth="1"/>
    <col min="15628" max="15628" width="3.21875" style="24" customWidth="1"/>
    <col min="15629" max="15630" width="20.21875" style="24" customWidth="1"/>
    <col min="15631" max="15631" width="20.6640625" style="24" customWidth="1"/>
    <col min="15632" max="15632" width="48.77734375" style="24" customWidth="1"/>
    <col min="15633" max="15633" width="1.77734375" style="24" customWidth="1"/>
    <col min="15634" max="15634" width="0" style="24" hidden="1" customWidth="1"/>
    <col min="15635" max="15635" width="3" style="24" customWidth="1"/>
    <col min="15636" max="15636" width="67.109375" style="24" customWidth="1"/>
    <col min="15637" max="15637" width="24.109375" style="24" customWidth="1"/>
    <col min="15638" max="15638" width="2.77734375" style="24" customWidth="1"/>
    <col min="15639" max="15639" width="26.77734375" style="24" customWidth="1"/>
    <col min="15640" max="15872" width="9.109375" style="24"/>
    <col min="15873" max="15873" width="2.77734375" style="24" customWidth="1"/>
    <col min="15874" max="15874" width="4.21875" style="24" customWidth="1"/>
    <col min="15875" max="15876" width="22.77734375" style="24" customWidth="1"/>
    <col min="15877" max="15877" width="30.109375" style="24" customWidth="1"/>
    <col min="15878" max="15882" width="20.77734375" style="24" customWidth="1"/>
    <col min="15883" max="15883" width="2.109375" style="24" customWidth="1"/>
    <col min="15884" max="15884" width="3.21875" style="24" customWidth="1"/>
    <col min="15885" max="15886" width="20.21875" style="24" customWidth="1"/>
    <col min="15887" max="15887" width="20.6640625" style="24" customWidth="1"/>
    <col min="15888" max="15888" width="48.77734375" style="24" customWidth="1"/>
    <col min="15889" max="15889" width="1.77734375" style="24" customWidth="1"/>
    <col min="15890" max="15890" width="0" style="24" hidden="1" customWidth="1"/>
    <col min="15891" max="15891" width="3" style="24" customWidth="1"/>
    <col min="15892" max="15892" width="67.109375" style="24" customWidth="1"/>
    <col min="15893" max="15893" width="24.109375" style="24" customWidth="1"/>
    <col min="15894" max="15894" width="2.77734375" style="24" customWidth="1"/>
    <col min="15895" max="15895" width="26.77734375" style="24" customWidth="1"/>
    <col min="15896" max="16128" width="9.109375" style="24"/>
    <col min="16129" max="16129" width="2.77734375" style="24" customWidth="1"/>
    <col min="16130" max="16130" width="4.21875" style="24" customWidth="1"/>
    <col min="16131" max="16132" width="22.77734375" style="24" customWidth="1"/>
    <col min="16133" max="16133" width="30.109375" style="24" customWidth="1"/>
    <col min="16134" max="16138" width="20.77734375" style="24" customWidth="1"/>
    <col min="16139" max="16139" width="2.109375" style="24" customWidth="1"/>
    <col min="16140" max="16140" width="3.21875" style="24" customWidth="1"/>
    <col min="16141" max="16142" width="20.21875" style="24" customWidth="1"/>
    <col min="16143" max="16143" width="20.6640625" style="24" customWidth="1"/>
    <col min="16144" max="16144" width="48.77734375" style="24" customWidth="1"/>
    <col min="16145" max="16145" width="1.77734375" style="24" customWidth="1"/>
    <col min="16146" max="16146" width="0" style="24" hidden="1" customWidth="1"/>
    <col min="16147" max="16147" width="3" style="24" customWidth="1"/>
    <col min="16148" max="16148" width="67.109375" style="24" customWidth="1"/>
    <col min="16149" max="16149" width="24.109375" style="24" customWidth="1"/>
    <col min="16150" max="16150" width="2.77734375" style="24" customWidth="1"/>
    <col min="16151" max="16151" width="26.77734375" style="24" customWidth="1"/>
    <col min="16152" max="16384" width="9.109375" style="24"/>
  </cols>
  <sheetData>
    <row r="1" spans="1:21" ht="30" customHeight="1" x14ac:dyDescent="0.25">
      <c r="A1" s="318" t="s">
        <v>1336</v>
      </c>
      <c r="G1" s="26"/>
    </row>
    <row r="2" spans="1:21" ht="17.25" customHeight="1" x14ac:dyDescent="0.3">
      <c r="A2" s="23"/>
      <c r="B2" s="66" t="s">
        <v>1337</v>
      </c>
      <c r="G2" s="26"/>
    </row>
    <row r="3" spans="1:21" ht="16.2" thickBot="1" x14ac:dyDescent="0.35">
      <c r="A3" s="23"/>
      <c r="B3" s="220"/>
      <c r="C3" s="220"/>
      <c r="E3" s="221"/>
      <c r="G3" s="26"/>
    </row>
    <row r="4" spans="1:21" ht="23.25" customHeight="1" thickBot="1" x14ac:dyDescent="0.35">
      <c r="A4" s="67">
        <f>'Schools&amp;Central School Services'!$A$3</f>
        <v>0</v>
      </c>
      <c r="B4" s="68" t="str">
        <f>INDEX('Source data'!$B$5:$B$157,'Schools&amp;Central School Services'!$A$4)</f>
        <v>Select LA..</v>
      </c>
      <c r="C4" s="28"/>
      <c r="D4" s="29"/>
      <c r="E4" s="29"/>
      <c r="F4" s="248" t="s">
        <v>1324</v>
      </c>
      <c r="G4" s="249"/>
      <c r="H4" s="249"/>
      <c r="I4" s="249"/>
      <c r="J4" s="277"/>
    </row>
    <row r="5" spans="1:21" ht="35.1" customHeight="1" thickBot="1" x14ac:dyDescent="0.3">
      <c r="A5" s="69"/>
      <c r="B5" s="31"/>
      <c r="D5" s="32"/>
      <c r="E5" s="33"/>
      <c r="F5" s="101" t="s">
        <v>19</v>
      </c>
      <c r="G5" s="102" t="s">
        <v>20</v>
      </c>
      <c r="H5" s="103" t="s">
        <v>21</v>
      </c>
      <c r="I5" s="104" t="s">
        <v>22</v>
      </c>
      <c r="J5" s="105" t="s">
        <v>13</v>
      </c>
    </row>
    <row r="6" spans="1:21" ht="35.1" customHeight="1" thickBot="1" x14ac:dyDescent="0.3">
      <c r="A6" s="69"/>
      <c r="B6" s="70" t="s">
        <v>14</v>
      </c>
      <c r="C6" s="253" t="s">
        <v>1343</v>
      </c>
      <c r="D6" s="253"/>
      <c r="E6" s="281"/>
      <c r="F6" s="106" t="str">
        <f>IF(A4=0,"Select LA",INDEX('Source data'!E$1:E$65538,MATCH($A$4,'Source data'!$A$1:$A$65538,0)))</f>
        <v>Select LA</v>
      </c>
      <c r="G6" s="107" t="str">
        <f>IF(A4=0,"Select LA",INDEX('Source data'!I$1:I$65538,MATCH($A$4,'Source data'!$A$1:$A$65538,0)))</f>
        <v>Select LA</v>
      </c>
      <c r="H6" s="108" t="str">
        <f>IF(A4=0,"Select LA",INDEX('Source data'!M$1:M$65538,MATCH($A$4,'Source data'!$A$1:$A$65538,0)))</f>
        <v>Select LA</v>
      </c>
      <c r="I6" s="109" t="str">
        <f>IF(A4=0,"Select LA",INDEX('Source data'!Q$1:Q$65538,MATCH($A$4,'Source data'!$A$1:$A$65538,0)))</f>
        <v>Select LA</v>
      </c>
      <c r="J6" s="110" t="str">
        <f>IF($A$4=0,"Select LA",SUM(F6:I6))</f>
        <v>Select LA</v>
      </c>
      <c r="L6" s="111"/>
    </row>
    <row r="7" spans="1:21" ht="35.1" customHeight="1" thickBot="1" x14ac:dyDescent="0.3">
      <c r="A7" s="69"/>
      <c r="B7" s="70"/>
      <c r="C7" s="55"/>
      <c r="D7" s="55"/>
      <c r="E7" s="55"/>
      <c r="F7" s="118"/>
      <c r="G7" s="118"/>
      <c r="H7" s="118"/>
      <c r="I7" s="118"/>
      <c r="J7" s="223"/>
      <c r="L7" s="111"/>
    </row>
    <row r="8" spans="1:21" ht="35.1" customHeight="1" thickBot="1" x14ac:dyDescent="0.3">
      <c r="A8" s="69"/>
      <c r="B8" s="70"/>
      <c r="C8" s="55"/>
      <c r="D8" s="55"/>
      <c r="E8" s="55"/>
      <c r="F8" s="286" t="s">
        <v>1278</v>
      </c>
      <c r="G8" s="287" t="s">
        <v>1278</v>
      </c>
      <c r="H8" s="118"/>
      <c r="I8" s="286" t="s">
        <v>1277</v>
      </c>
      <c r="J8" s="287" t="s">
        <v>1277</v>
      </c>
      <c r="L8" s="111"/>
    </row>
    <row r="9" spans="1:21" ht="35.1" customHeight="1" thickBot="1" x14ac:dyDescent="0.3">
      <c r="A9" s="69"/>
      <c r="B9" s="70"/>
      <c r="C9" s="55"/>
      <c r="D9" s="55"/>
      <c r="E9" s="55"/>
      <c r="F9" s="235" t="s">
        <v>1290</v>
      </c>
      <c r="G9" s="236" t="s">
        <v>1291</v>
      </c>
      <c r="H9" s="118"/>
      <c r="I9" s="235" t="s">
        <v>1290</v>
      </c>
      <c r="J9" s="236" t="s">
        <v>1291</v>
      </c>
      <c r="L9" s="111"/>
    </row>
    <row r="10" spans="1:21" ht="35.1" customHeight="1" thickBot="1" x14ac:dyDescent="0.3">
      <c r="A10" s="69"/>
      <c r="B10" s="70"/>
      <c r="C10" s="55"/>
      <c r="D10" s="55"/>
      <c r="E10" s="55"/>
      <c r="F10" s="106" t="str">
        <f>IF(A4=0,"Select LA",INDEX('Source data'!CC:CC,MATCH($A$4,'Source data'!$BY:$BY,0)))</f>
        <v>Select LA</v>
      </c>
      <c r="G10" s="233" t="str">
        <f>IF(A4=0,"Select LA",INDEX('Source data'!CD:CD,MATCH($A$4,'Source data'!$BY:$BY,0)))</f>
        <v>Select LA</v>
      </c>
      <c r="H10" s="118"/>
      <c r="I10" s="106" t="str">
        <f>IF(A4=0,"Select LA",INDEX('Source data'!CA:CA,MATCH($A$4,'Source data'!$BY:$BY,0)))</f>
        <v>Select LA</v>
      </c>
      <c r="J10" s="232" t="str">
        <f>IF(A4=0,"Select LA",INDEX('Source data'!CB:CB,MATCH($A$4,'Source data'!BY:BY,0)))</f>
        <v>Select LA</v>
      </c>
      <c r="L10" s="111"/>
    </row>
    <row r="11" spans="1:21" ht="35.1" customHeight="1" x14ac:dyDescent="0.25">
      <c r="A11" s="69"/>
      <c r="B11" s="70"/>
      <c r="C11" s="55"/>
      <c r="D11" s="55"/>
      <c r="E11" s="55"/>
      <c r="F11" s="118"/>
      <c r="G11" s="118"/>
      <c r="H11" s="118"/>
      <c r="I11" s="118"/>
      <c r="J11" s="223"/>
      <c r="L11" s="111"/>
    </row>
    <row r="12" spans="1:21" ht="35.1" customHeight="1" thickBot="1" x14ac:dyDescent="0.3">
      <c r="A12" s="36"/>
      <c r="B12" s="48"/>
      <c r="C12" s="48"/>
      <c r="D12" s="48"/>
      <c r="E12" s="48"/>
      <c r="F12" s="75"/>
      <c r="G12" s="75"/>
      <c r="H12" s="75"/>
      <c r="I12" s="75"/>
      <c r="J12" s="75"/>
      <c r="K12" s="40"/>
      <c r="L12" s="40"/>
      <c r="M12" s="40"/>
      <c r="N12" s="40"/>
      <c r="O12" s="40"/>
      <c r="Q12" s="40"/>
      <c r="R12" s="40"/>
      <c r="S12" s="112"/>
      <c r="T12" s="112"/>
      <c r="U12" s="113"/>
    </row>
    <row r="13" spans="1:21" ht="35.1" customHeight="1" x14ac:dyDescent="0.25">
      <c r="A13" s="36"/>
      <c r="B13" s="77"/>
      <c r="C13" s="77"/>
      <c r="F13" s="263" t="s">
        <v>1344</v>
      </c>
      <c r="G13" s="264"/>
      <c r="H13" s="75"/>
      <c r="I13" s="75"/>
      <c r="J13" s="83"/>
      <c r="K13" s="40"/>
      <c r="L13" s="40"/>
      <c r="M13" s="40"/>
      <c r="N13" s="40"/>
      <c r="P13" s="40"/>
      <c r="Q13" s="40"/>
      <c r="R13" s="112"/>
      <c r="S13" s="112"/>
      <c r="T13" s="113"/>
    </row>
    <row r="14" spans="1:21" ht="35.1" customHeight="1" thickBot="1" x14ac:dyDescent="0.3">
      <c r="A14" s="36"/>
      <c r="B14" s="111" t="s">
        <v>14</v>
      </c>
      <c r="C14" s="253" t="s">
        <v>1345</v>
      </c>
      <c r="D14" s="253"/>
      <c r="E14" s="281"/>
      <c r="F14" s="284" t="str">
        <f>IF(A4=0,"Select LA",INDEX('Source data'!X$1:X$65538,MATCH($A$4,'Source data'!$A$1:$A$65538,0)))</f>
        <v>Select LA</v>
      </c>
      <c r="G14" s="285"/>
      <c r="H14" s="75"/>
      <c r="I14" s="75"/>
      <c r="J14" s="83"/>
      <c r="K14" s="40"/>
      <c r="L14" s="40"/>
      <c r="M14" s="40"/>
      <c r="N14" s="40"/>
      <c r="P14" s="40"/>
      <c r="Q14" s="40"/>
      <c r="R14" s="112"/>
      <c r="S14" s="112"/>
      <c r="T14" s="113"/>
    </row>
    <row r="15" spans="1:21" s="117" customFormat="1" ht="35.1" customHeight="1" thickBot="1" x14ac:dyDescent="0.3">
      <c r="A15" s="114"/>
      <c r="B15" s="115"/>
      <c r="C15" s="116"/>
      <c r="F15" s="118"/>
      <c r="G15" s="119"/>
      <c r="H15" s="119"/>
      <c r="I15" s="119"/>
      <c r="J15" s="120"/>
      <c r="K15" s="51"/>
      <c r="L15" s="51"/>
      <c r="M15" s="51"/>
      <c r="N15" s="51"/>
      <c r="P15" s="51"/>
      <c r="Q15" s="51"/>
      <c r="R15" s="121"/>
      <c r="S15" s="121"/>
      <c r="T15" s="122"/>
    </row>
    <row r="16" spans="1:21" ht="35.1" customHeight="1" thickBot="1" x14ac:dyDescent="0.3">
      <c r="A16" s="36"/>
      <c r="F16" s="263" t="s">
        <v>1332</v>
      </c>
      <c r="G16" s="264"/>
      <c r="H16" s="75"/>
      <c r="I16" s="75"/>
      <c r="J16" s="75"/>
      <c r="K16" s="40"/>
      <c r="L16" s="40"/>
      <c r="M16" s="40"/>
      <c r="N16" s="40"/>
      <c r="O16" s="40"/>
      <c r="Q16" s="40"/>
      <c r="R16" s="40"/>
      <c r="S16" s="112"/>
      <c r="T16" s="112"/>
      <c r="U16" s="113"/>
    </row>
    <row r="17" spans="1:21" ht="35.1" customHeight="1" thickBot="1" x14ac:dyDescent="0.3">
      <c r="A17" s="36"/>
      <c r="F17" s="279" t="s">
        <v>43</v>
      </c>
      <c r="G17" s="280"/>
      <c r="H17" s="75"/>
      <c r="I17" s="75"/>
      <c r="J17" s="75"/>
      <c r="K17" s="40"/>
      <c r="L17" s="40"/>
      <c r="M17" s="40"/>
      <c r="N17" s="40"/>
      <c r="O17" s="40"/>
      <c r="Q17" s="40"/>
      <c r="R17" s="40"/>
      <c r="S17" s="112"/>
      <c r="T17" s="112"/>
      <c r="U17" s="113"/>
    </row>
    <row r="18" spans="1:21" ht="35.1" customHeight="1" thickBot="1" x14ac:dyDescent="0.3">
      <c r="A18" s="36"/>
      <c r="B18" s="32" t="s">
        <v>14</v>
      </c>
      <c r="C18" s="253" t="s">
        <v>1346</v>
      </c>
      <c r="D18" s="253"/>
      <c r="E18" s="281"/>
      <c r="F18" s="282" t="str">
        <f>IF(A4=0,"Select LA",INDEX('Source data'!U$1:U$65538,MATCH($A$4,'Source data'!$A$1:$A$65538,0)))</f>
        <v>Select LA</v>
      </c>
      <c r="G18" s="283"/>
      <c r="H18" s="75"/>
      <c r="I18" s="75"/>
      <c r="J18" s="75"/>
      <c r="K18" s="40"/>
      <c r="L18" s="40"/>
      <c r="M18" s="40"/>
      <c r="N18" s="40"/>
      <c r="O18" s="40"/>
      <c r="Q18" s="40"/>
      <c r="R18" s="40"/>
      <c r="S18" s="112"/>
      <c r="T18" s="112"/>
      <c r="U18" s="113"/>
    </row>
    <row r="19" spans="1:21" ht="27" customHeight="1" x14ac:dyDescent="0.25">
      <c r="A19" s="36"/>
      <c r="B19" s="48"/>
      <c r="C19" s="48"/>
      <c r="D19" s="48"/>
      <c r="E19" s="48"/>
      <c r="F19" s="76"/>
      <c r="G19" s="76"/>
      <c r="H19" s="76"/>
      <c r="I19" s="76"/>
      <c r="J19" s="76"/>
      <c r="K19" s="40"/>
      <c r="L19" s="40"/>
      <c r="M19" s="40"/>
      <c r="N19" s="40"/>
      <c r="O19" s="40"/>
      <c r="Q19" s="40"/>
      <c r="R19" s="40"/>
      <c r="S19" s="112"/>
      <c r="T19" s="112"/>
      <c r="U19" s="113"/>
    </row>
    <row r="20" spans="1:21" ht="22.5" customHeight="1" x14ac:dyDescent="0.25">
      <c r="A20" s="36"/>
      <c r="B20" s="272" t="s">
        <v>16</v>
      </c>
      <c r="C20" s="272"/>
      <c r="D20" s="86"/>
      <c r="E20" s="86"/>
      <c r="F20" s="88"/>
      <c r="G20" s="40"/>
      <c r="H20" s="40"/>
      <c r="I20" s="40"/>
      <c r="J20" s="40"/>
      <c r="K20" s="40"/>
      <c r="L20" s="40"/>
      <c r="M20" s="40"/>
      <c r="N20" s="40"/>
      <c r="O20" s="40"/>
      <c r="P20" s="123"/>
      <c r="Q20" s="40"/>
      <c r="R20" s="40"/>
      <c r="S20" s="43"/>
      <c r="T20" s="112"/>
      <c r="U20" s="124"/>
    </row>
    <row r="21" spans="1:21" ht="10.050000000000001" customHeight="1" x14ac:dyDescent="0.25">
      <c r="A21" s="36"/>
      <c r="B21" s="87"/>
      <c r="C21" s="87"/>
      <c r="D21" s="86"/>
      <c r="E21" s="86"/>
      <c r="F21" s="88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</row>
    <row r="22" spans="1:21" ht="15" customHeight="1" x14ac:dyDescent="0.25">
      <c r="A22" s="36"/>
      <c r="B22" s="256" t="s">
        <v>1324</v>
      </c>
      <c r="C22" s="256"/>
      <c r="D22" s="256"/>
      <c r="E22" s="256"/>
      <c r="F22" s="256"/>
      <c r="G22" s="256"/>
      <c r="H22" s="256"/>
      <c r="I22" s="89"/>
      <c r="J22" s="89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21" ht="5.25" customHeight="1" x14ac:dyDescent="0.25">
      <c r="A23" s="36"/>
      <c r="B23" s="90"/>
      <c r="C23" s="90"/>
      <c r="D23" s="90"/>
      <c r="E23" s="90"/>
      <c r="F23" s="90"/>
      <c r="G23" s="90"/>
      <c r="H23" s="90"/>
      <c r="I23" s="89"/>
      <c r="J23" s="89"/>
      <c r="K23" s="40"/>
      <c r="L23" s="40"/>
      <c r="M23" s="40"/>
      <c r="N23" s="40"/>
      <c r="O23" s="40"/>
      <c r="P23" s="40"/>
      <c r="Q23" s="40"/>
      <c r="R23" s="40"/>
      <c r="S23" s="40"/>
      <c r="T23" s="40"/>
    </row>
    <row r="24" spans="1:21" ht="15" customHeight="1" x14ac:dyDescent="0.3">
      <c r="A24" s="23"/>
      <c r="B24" s="91" t="s">
        <v>17</v>
      </c>
      <c r="C24" s="253" t="s">
        <v>34</v>
      </c>
      <c r="D24" s="254"/>
      <c r="E24" s="254"/>
      <c r="F24" s="254"/>
      <c r="G24" s="254"/>
      <c r="H24" s="254"/>
      <c r="I24" s="254"/>
      <c r="J24" s="58"/>
      <c r="K24" s="40"/>
      <c r="L24" s="40"/>
      <c r="M24" s="40"/>
      <c r="N24" s="40"/>
      <c r="O24" s="40"/>
      <c r="P24" s="40"/>
      <c r="Q24" s="40"/>
      <c r="R24" s="40"/>
      <c r="S24" s="40"/>
      <c r="T24" s="40"/>
    </row>
    <row r="25" spans="1:21" ht="15" customHeight="1" x14ac:dyDescent="0.25">
      <c r="A25" s="36"/>
      <c r="B25" s="91" t="s">
        <v>18</v>
      </c>
      <c r="C25" s="255" t="s">
        <v>35</v>
      </c>
      <c r="D25" s="255"/>
      <c r="E25" s="255"/>
      <c r="F25" s="255"/>
      <c r="G25" s="255"/>
      <c r="H25" s="255"/>
      <c r="I25" s="255"/>
      <c r="J25" s="92"/>
      <c r="K25" s="40"/>
      <c r="L25" s="40"/>
      <c r="M25" s="40"/>
      <c r="N25" s="40"/>
      <c r="O25" s="40"/>
      <c r="P25" s="40"/>
      <c r="Q25" s="40"/>
      <c r="R25" s="40"/>
      <c r="S25" s="40"/>
      <c r="T25" s="40"/>
    </row>
    <row r="26" spans="1:21" ht="15" customHeight="1" x14ac:dyDescent="0.25">
      <c r="A26" s="36"/>
      <c r="B26" s="91" t="s">
        <v>36</v>
      </c>
      <c r="C26" s="253" t="s">
        <v>1342</v>
      </c>
      <c r="D26" s="253"/>
      <c r="E26" s="253"/>
      <c r="F26" s="253"/>
      <c r="G26" s="253"/>
      <c r="H26" s="253"/>
      <c r="I26" s="253"/>
      <c r="J26" s="55"/>
      <c r="K26" s="40"/>
      <c r="L26" s="40"/>
      <c r="M26" s="40"/>
      <c r="N26" s="40"/>
      <c r="O26" s="40"/>
      <c r="P26" s="40"/>
      <c r="Q26" s="40"/>
      <c r="R26" s="40"/>
      <c r="S26" s="40"/>
      <c r="T26" s="40"/>
    </row>
    <row r="27" spans="1:21" ht="10.050000000000001" customHeight="1" x14ac:dyDescent="0.25">
      <c r="A27" s="36"/>
      <c r="B27" s="87"/>
      <c r="C27" s="87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</row>
    <row r="28" spans="1:21" ht="15" customHeight="1" x14ac:dyDescent="0.25">
      <c r="A28" s="36"/>
      <c r="B28" s="256" t="s">
        <v>1333</v>
      </c>
      <c r="C28" s="256"/>
      <c r="D28" s="256"/>
      <c r="E28" s="256"/>
      <c r="F28" s="77"/>
      <c r="G28" s="77"/>
      <c r="H28" s="81"/>
      <c r="I28" s="81"/>
      <c r="J28" s="81"/>
      <c r="K28" s="40"/>
      <c r="L28" s="40"/>
      <c r="M28" s="40"/>
      <c r="N28" s="40"/>
      <c r="O28" s="40"/>
      <c r="P28" s="40"/>
      <c r="Q28" s="40"/>
      <c r="R28" s="40"/>
      <c r="S28" s="40"/>
      <c r="T28" s="40"/>
    </row>
    <row r="29" spans="1:21" ht="10.050000000000001" customHeight="1" x14ac:dyDescent="0.25">
      <c r="A29" s="36"/>
      <c r="B29" s="90"/>
      <c r="C29" s="90"/>
      <c r="D29" s="90"/>
      <c r="E29" s="90"/>
      <c r="F29" s="77"/>
      <c r="G29" s="77"/>
      <c r="H29" s="81"/>
      <c r="I29" s="81"/>
      <c r="J29" s="81"/>
      <c r="K29" s="40"/>
      <c r="L29" s="40"/>
      <c r="M29" s="40"/>
      <c r="N29" s="40"/>
      <c r="O29" s="40"/>
      <c r="P29" s="40"/>
      <c r="Q29" s="40"/>
      <c r="R29" s="40"/>
      <c r="S29" s="40"/>
      <c r="T29" s="40"/>
    </row>
    <row r="30" spans="1:21" ht="15" customHeight="1" x14ac:dyDescent="0.25">
      <c r="A30" s="36"/>
      <c r="B30" s="125" t="s">
        <v>37</v>
      </c>
      <c r="C30" s="94" t="s">
        <v>1230</v>
      </c>
      <c r="D30" s="97"/>
      <c r="E30" s="97"/>
      <c r="F30" s="97"/>
      <c r="G30" s="97"/>
      <c r="H30" s="97"/>
      <c r="I30" s="81"/>
      <c r="J30" s="81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1" ht="15" customHeight="1" x14ac:dyDescent="0.25">
      <c r="A31" s="36"/>
      <c r="C31" s="94" t="s">
        <v>1334</v>
      </c>
      <c r="D31" s="97"/>
      <c r="E31" s="97"/>
      <c r="F31" s="97"/>
      <c r="G31" s="97"/>
      <c r="H31" s="97"/>
      <c r="I31" s="81"/>
      <c r="J31" s="81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1" ht="15" customHeight="1" x14ac:dyDescent="0.25">
      <c r="A32" s="36"/>
      <c r="C32" s="94" t="s">
        <v>38</v>
      </c>
      <c r="D32" s="97"/>
      <c r="E32" s="97"/>
      <c r="F32" s="97"/>
      <c r="G32" s="97"/>
      <c r="H32" s="60"/>
      <c r="I32" s="81"/>
      <c r="J32" s="81"/>
      <c r="K32" s="40"/>
      <c r="L32" s="40"/>
      <c r="M32" s="40"/>
      <c r="N32" s="40"/>
      <c r="O32" s="40"/>
      <c r="P32" s="40"/>
      <c r="Q32" s="40"/>
      <c r="R32" s="40"/>
      <c r="S32" s="40"/>
      <c r="T32" s="40"/>
    </row>
    <row r="33" spans="1:20" ht="15" customHeight="1" x14ac:dyDescent="0.25">
      <c r="A33" s="36"/>
      <c r="C33" s="94" t="s">
        <v>39</v>
      </c>
      <c r="D33" s="97"/>
      <c r="E33" s="97"/>
      <c r="F33" s="97"/>
      <c r="G33" s="97"/>
      <c r="H33" s="97"/>
      <c r="I33" s="81"/>
      <c r="J33" s="81"/>
      <c r="K33" s="40"/>
      <c r="L33" s="40"/>
      <c r="M33" s="40"/>
      <c r="N33" s="40"/>
      <c r="O33" s="40"/>
      <c r="P33" s="40"/>
      <c r="Q33" s="40"/>
      <c r="R33" s="40"/>
      <c r="S33" s="40"/>
      <c r="T33" s="40"/>
    </row>
    <row r="34" spans="1:20" ht="10.050000000000001" customHeight="1" x14ac:dyDescent="0.25">
      <c r="A34" s="36"/>
      <c r="B34" s="60"/>
      <c r="C34" s="60"/>
      <c r="D34" s="60"/>
      <c r="E34" s="60"/>
      <c r="F34" s="60"/>
      <c r="G34" s="60"/>
      <c r="H34" s="60"/>
      <c r="I34" s="81"/>
      <c r="J34" s="81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0" ht="15" customHeight="1" x14ac:dyDescent="0.25">
      <c r="A35" s="36"/>
      <c r="B35" s="258" t="s">
        <v>1332</v>
      </c>
      <c r="C35" s="258"/>
      <c r="D35" s="258"/>
      <c r="E35" s="258"/>
      <c r="F35" s="258"/>
      <c r="G35" s="258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</row>
    <row r="36" spans="1:20" ht="10.050000000000001" customHeight="1" x14ac:dyDescent="0.25">
      <c r="A36" s="36"/>
      <c r="B36" s="99"/>
      <c r="C36" s="99"/>
      <c r="D36" s="99"/>
      <c r="E36" s="99"/>
      <c r="F36" s="99"/>
      <c r="G36" s="99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</row>
    <row r="37" spans="1:20" ht="15" customHeight="1" x14ac:dyDescent="0.25">
      <c r="A37" s="36"/>
      <c r="B37" s="91" t="s">
        <v>40</v>
      </c>
      <c r="C37" s="253" t="s">
        <v>42</v>
      </c>
      <c r="D37" s="253"/>
      <c r="E37" s="253"/>
      <c r="F37" s="253"/>
      <c r="G37" s="253"/>
      <c r="H37" s="253"/>
      <c r="I37" s="253"/>
      <c r="J37" s="100"/>
      <c r="K37" s="40"/>
      <c r="L37" s="40"/>
      <c r="M37" s="40"/>
      <c r="N37" s="40"/>
      <c r="O37" s="40"/>
      <c r="P37" s="40"/>
      <c r="Q37" s="40"/>
      <c r="R37" s="40"/>
      <c r="S37" s="40"/>
      <c r="T37" s="40"/>
    </row>
    <row r="38" spans="1:20" ht="15" customHeight="1" x14ac:dyDescent="0.25">
      <c r="A38" s="36"/>
      <c r="B38" s="62"/>
      <c r="C38" s="58"/>
      <c r="D38" s="58"/>
      <c r="E38" s="58"/>
      <c r="F38" s="58"/>
      <c r="G38" s="58"/>
      <c r="H38" s="58"/>
      <c r="I38" s="58"/>
      <c r="J38" s="58"/>
      <c r="K38" s="40"/>
      <c r="L38" s="40"/>
      <c r="M38" s="40"/>
      <c r="N38" s="40"/>
      <c r="O38" s="40"/>
      <c r="P38" s="40"/>
      <c r="Q38" s="40"/>
      <c r="R38" s="40"/>
      <c r="S38" s="40"/>
      <c r="T38" s="40"/>
    </row>
    <row r="39" spans="1:20" ht="14.25" customHeight="1" x14ac:dyDescent="0.25">
      <c r="A39" s="36"/>
      <c r="B39" s="29"/>
      <c r="C39" s="29"/>
      <c r="D39" s="29"/>
      <c r="E39" s="29"/>
      <c r="F39" s="77"/>
      <c r="G39" s="77"/>
      <c r="H39" s="81"/>
      <c r="I39" s="81"/>
      <c r="J39" s="81"/>
      <c r="K39" s="40"/>
      <c r="L39" s="40"/>
      <c r="M39" s="40"/>
      <c r="N39" s="40"/>
      <c r="O39" s="40"/>
      <c r="P39" s="40"/>
      <c r="Q39" s="40"/>
      <c r="R39" s="40"/>
      <c r="S39" s="40"/>
      <c r="T39" s="40"/>
    </row>
    <row r="40" spans="1:20" ht="16.5" customHeight="1" x14ac:dyDescent="0.25">
      <c r="A40" s="36"/>
      <c r="B40" s="257"/>
      <c r="C40" s="257"/>
      <c r="D40" s="257"/>
      <c r="E40" s="257"/>
      <c r="F40" s="257"/>
      <c r="G40" s="257"/>
      <c r="H40" s="257"/>
      <c r="I40" s="60"/>
      <c r="J40" s="60"/>
      <c r="K40" s="40"/>
      <c r="L40" s="40"/>
      <c r="M40" s="40"/>
      <c r="N40" s="40"/>
      <c r="O40" s="40"/>
      <c r="P40" s="40"/>
      <c r="Q40" s="40"/>
      <c r="R40" s="40"/>
      <c r="S40" s="40"/>
      <c r="T40" s="40"/>
    </row>
    <row r="41" spans="1:20" ht="13.8" x14ac:dyDescent="0.25">
      <c r="A41" s="36"/>
      <c r="B41" s="60"/>
      <c r="C41" s="60"/>
      <c r="D41" s="60"/>
      <c r="E41" s="60"/>
      <c r="F41" s="60"/>
      <c r="G41" s="60"/>
      <c r="H41" s="60"/>
      <c r="I41" s="60"/>
      <c r="J41" s="60"/>
      <c r="K41" s="40"/>
      <c r="L41" s="40"/>
      <c r="M41" s="40"/>
      <c r="N41" s="40"/>
      <c r="O41" s="40"/>
      <c r="P41" s="40"/>
      <c r="Q41" s="40"/>
      <c r="R41" s="40"/>
      <c r="S41" s="40"/>
      <c r="T41" s="40"/>
    </row>
    <row r="42" spans="1:20" x14ac:dyDescent="0.25">
      <c r="A42" s="36"/>
      <c r="B42" s="62"/>
      <c r="C42" s="63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</row>
    <row r="43" spans="1:20" ht="15" customHeight="1" x14ac:dyDescent="0.25">
      <c r="A43" s="36"/>
      <c r="B43" s="62"/>
      <c r="C43" s="63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</row>
    <row r="44" spans="1:20" ht="6.75" customHeight="1" x14ac:dyDescent="0.25">
      <c r="A44" s="36"/>
      <c r="B44" s="62"/>
      <c r="C44" s="63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</row>
    <row r="45" spans="1:20" x14ac:dyDescent="0.25">
      <c r="A45" s="36"/>
      <c r="B45" s="62"/>
      <c r="C45" s="63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</row>
    <row r="46" spans="1:20" x14ac:dyDescent="0.25">
      <c r="A46" s="36"/>
      <c r="B46" s="62"/>
      <c r="C46" s="63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</row>
    <row r="47" spans="1:20" x14ac:dyDescent="0.25">
      <c r="A47" s="36"/>
      <c r="B47" s="62"/>
      <c r="C47" s="63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</row>
    <row r="48" spans="1:20" x14ac:dyDescent="0.25">
      <c r="A48" s="36"/>
      <c r="B48" s="62"/>
      <c r="C48" s="63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</row>
    <row r="49" spans="1:20" x14ac:dyDescent="0.25">
      <c r="A49" s="36"/>
      <c r="B49" s="62"/>
      <c r="C49" s="6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</row>
    <row r="50" spans="1:20" x14ac:dyDescent="0.25">
      <c r="A50" s="36"/>
      <c r="B50" s="62"/>
      <c r="C50" s="63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</row>
    <row r="51" spans="1:20" x14ac:dyDescent="0.25">
      <c r="A51" s="36"/>
      <c r="B51" s="62"/>
      <c r="C51" s="63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</row>
    <row r="52" spans="1:20" x14ac:dyDescent="0.25">
      <c r="A52" s="36"/>
      <c r="B52" s="62"/>
      <c r="C52" s="63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</row>
    <row r="53" spans="1:20" x14ac:dyDescent="0.25">
      <c r="A53" s="36"/>
      <c r="B53" s="62"/>
      <c r="C53" s="63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</row>
    <row r="54" spans="1:20" x14ac:dyDescent="0.25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</row>
    <row r="55" spans="1:20" x14ac:dyDescent="0.25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</row>
    <row r="56" spans="1:20" x14ac:dyDescent="0.25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</row>
    <row r="57" spans="1:20" x14ac:dyDescent="0.25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</row>
    <row r="58" spans="1:20" x14ac:dyDescent="0.25">
      <c r="A58" s="36"/>
      <c r="B58" s="62"/>
      <c r="C58" s="63"/>
      <c r="D58" s="40"/>
      <c r="E58" s="64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</row>
    <row r="59" spans="1:20" x14ac:dyDescent="0.25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</row>
    <row r="60" spans="1:20" x14ac:dyDescent="0.25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</row>
    <row r="61" spans="1:20" x14ac:dyDescent="0.25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x14ac:dyDescent="0.25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</row>
    <row r="63" spans="1:20" x14ac:dyDescent="0.25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</row>
    <row r="64" spans="1:20" x14ac:dyDescent="0.25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</row>
    <row r="65" spans="1:20" x14ac:dyDescent="0.25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pans="1:20" x14ac:dyDescent="0.25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</row>
    <row r="67" spans="1:20" x14ac:dyDescent="0.25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64"/>
      <c r="T67" s="40"/>
    </row>
    <row r="68" spans="1:20" x14ac:dyDescent="0.25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</row>
    <row r="69" spans="1:20" x14ac:dyDescent="0.25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</row>
    <row r="70" spans="1:20" x14ac:dyDescent="0.25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</row>
    <row r="71" spans="1:20" x14ac:dyDescent="0.25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</row>
    <row r="72" spans="1:20" x14ac:dyDescent="0.25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</row>
    <row r="73" spans="1:20" x14ac:dyDescent="0.25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</row>
    <row r="74" spans="1:20" x14ac:dyDescent="0.25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</row>
    <row r="75" spans="1:20" x14ac:dyDescent="0.25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</row>
    <row r="76" spans="1:20" x14ac:dyDescent="0.25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</row>
    <row r="77" spans="1:20" x14ac:dyDescent="0.25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</row>
    <row r="78" spans="1:20" x14ac:dyDescent="0.25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1:20" x14ac:dyDescent="0.25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</row>
    <row r="80" spans="1:20" x14ac:dyDescent="0.25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</row>
    <row r="81" spans="1:20" x14ac:dyDescent="0.25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</row>
    <row r="82" spans="1:20" x14ac:dyDescent="0.25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</row>
    <row r="83" spans="1:20" x14ac:dyDescent="0.25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</row>
    <row r="84" spans="1:20" x14ac:dyDescent="0.25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</row>
    <row r="85" spans="1:20" x14ac:dyDescent="0.25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</row>
    <row r="86" spans="1:20" x14ac:dyDescent="0.25">
      <c r="A86" s="36"/>
      <c r="K86" s="40"/>
      <c r="P86" s="40"/>
      <c r="Q86" s="40"/>
      <c r="R86" s="40"/>
      <c r="S86" s="40"/>
      <c r="T86" s="40"/>
    </row>
    <row r="87" spans="1:20" x14ac:dyDescent="0.25">
      <c r="A87" s="36"/>
      <c r="K87" s="40"/>
      <c r="Q87" s="40"/>
      <c r="R87" s="40"/>
      <c r="S87" s="40"/>
      <c r="T87" s="40"/>
    </row>
    <row r="88" spans="1:20" x14ac:dyDescent="0.25">
      <c r="A88" s="36"/>
      <c r="Q88" s="40"/>
      <c r="R88" s="40"/>
      <c r="S88" s="40"/>
      <c r="T88" s="40"/>
    </row>
    <row r="89" spans="1:20" x14ac:dyDescent="0.25">
      <c r="A89" s="36"/>
      <c r="Q89" s="40"/>
      <c r="R89" s="40"/>
      <c r="S89" s="40"/>
      <c r="T89" s="40"/>
    </row>
    <row r="90" spans="1:20" x14ac:dyDescent="0.25">
      <c r="A90" s="36"/>
      <c r="Q90" s="40"/>
      <c r="R90" s="40"/>
      <c r="S90" s="40"/>
      <c r="T90" s="40"/>
    </row>
    <row r="91" spans="1:20" x14ac:dyDescent="0.25">
      <c r="Q91" s="40"/>
      <c r="R91" s="40"/>
      <c r="S91" s="40"/>
      <c r="T91" s="40"/>
    </row>
    <row r="92" spans="1:20" x14ac:dyDescent="0.25">
      <c r="Q92" s="40"/>
      <c r="R92" s="40"/>
      <c r="S92" s="40"/>
      <c r="T92" s="40"/>
    </row>
    <row r="93" spans="1:20" x14ac:dyDescent="0.25">
      <c r="Q93" s="40"/>
      <c r="R93" s="40"/>
      <c r="S93" s="40"/>
      <c r="T93" s="40"/>
    </row>
    <row r="94" spans="1:20" x14ac:dyDescent="0.25">
      <c r="Q94" s="40"/>
      <c r="R94" s="40"/>
      <c r="S94" s="40"/>
      <c r="T94" s="40"/>
    </row>
    <row r="95" spans="1:20" x14ac:dyDescent="0.25">
      <c r="Q95" s="40"/>
      <c r="R95" s="40"/>
    </row>
    <row r="96" spans="1:20" x14ac:dyDescent="0.25">
      <c r="Q96" s="40"/>
      <c r="R96" s="40"/>
    </row>
    <row r="97" spans="17:18" x14ac:dyDescent="0.25">
      <c r="Q97" s="40"/>
      <c r="R97" s="40"/>
    </row>
    <row r="98" spans="17:18" x14ac:dyDescent="0.25">
      <c r="Q98" s="40"/>
      <c r="R98" s="40"/>
    </row>
  </sheetData>
  <mergeCells count="20">
    <mergeCell ref="F16:G16"/>
    <mergeCell ref="F4:J4"/>
    <mergeCell ref="C6:E6"/>
    <mergeCell ref="F13:G13"/>
    <mergeCell ref="C14:E14"/>
    <mergeCell ref="F14:G14"/>
    <mergeCell ref="F8:G8"/>
    <mergeCell ref="I8:J8"/>
    <mergeCell ref="B40:H40"/>
    <mergeCell ref="F17:G17"/>
    <mergeCell ref="C18:E18"/>
    <mergeCell ref="F18:G18"/>
    <mergeCell ref="B20:C20"/>
    <mergeCell ref="B22:H22"/>
    <mergeCell ref="C24:I24"/>
    <mergeCell ref="C25:I25"/>
    <mergeCell ref="C26:I26"/>
    <mergeCell ref="B28:E28"/>
    <mergeCell ref="B35:G35"/>
    <mergeCell ref="C37:I37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24:B26 B30 B3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 tint="0.39997558519241921"/>
    <pageSetUpPr fitToPage="1"/>
  </sheetPr>
  <dimension ref="A1:N103"/>
  <sheetViews>
    <sheetView showGridLines="0" zoomScale="85" zoomScaleNormal="85" workbookViewId="0"/>
  </sheetViews>
  <sheetFormatPr defaultRowHeight="13.2" x14ac:dyDescent="0.25"/>
  <cols>
    <col min="1" max="1" width="2.77734375" style="24" customWidth="1"/>
    <col min="2" max="2" width="3.77734375" style="24" customWidth="1"/>
    <col min="3" max="3" width="25.77734375" style="24" customWidth="1"/>
    <col min="4" max="4" width="18.109375" style="24" customWidth="1"/>
    <col min="5" max="5" width="25.77734375" style="24" customWidth="1"/>
    <col min="6" max="10" width="20.77734375" style="24" customWidth="1"/>
    <col min="11" max="11" width="2.109375" style="24" customWidth="1"/>
    <col min="12" max="12" width="3.21875" style="24" customWidth="1"/>
    <col min="13" max="13" width="6.77734375" style="24" customWidth="1"/>
    <col min="14" max="248" width="9.109375" style="24"/>
    <col min="249" max="249" width="2.77734375" style="24" customWidth="1"/>
    <col min="250" max="250" width="3.77734375" style="24" customWidth="1"/>
    <col min="251" max="253" width="25.77734375" style="24" customWidth="1"/>
    <col min="254" max="258" width="20.77734375" style="24" customWidth="1"/>
    <col min="259" max="259" width="2.109375" style="24" customWidth="1"/>
    <col min="260" max="260" width="3.21875" style="24" customWidth="1"/>
    <col min="261" max="261" width="6.77734375" style="24" customWidth="1"/>
    <col min="262" max="262" width="20.21875" style="24" customWidth="1"/>
    <col min="263" max="263" width="2" style="24" customWidth="1"/>
    <col min="264" max="264" width="0" style="24" hidden="1" customWidth="1"/>
    <col min="265" max="265" width="26.77734375" style="24" customWidth="1"/>
    <col min="266" max="266" width="3.77734375" style="24" customWidth="1"/>
    <col min="267" max="267" width="14" style="24" customWidth="1"/>
    <col min="268" max="268" width="19.33203125" style="24" customWidth="1"/>
    <col min="269" max="504" width="9.109375" style="24"/>
    <col min="505" max="505" width="2.77734375" style="24" customWidth="1"/>
    <col min="506" max="506" width="3.77734375" style="24" customWidth="1"/>
    <col min="507" max="509" width="25.77734375" style="24" customWidth="1"/>
    <col min="510" max="514" width="20.77734375" style="24" customWidth="1"/>
    <col min="515" max="515" width="2.109375" style="24" customWidth="1"/>
    <col min="516" max="516" width="3.21875" style="24" customWidth="1"/>
    <col min="517" max="517" width="6.77734375" style="24" customWidth="1"/>
    <col min="518" max="518" width="20.21875" style="24" customWidth="1"/>
    <col min="519" max="519" width="2" style="24" customWidth="1"/>
    <col min="520" max="520" width="0" style="24" hidden="1" customWidth="1"/>
    <col min="521" max="521" width="26.77734375" style="24" customWidth="1"/>
    <col min="522" max="522" width="3.77734375" style="24" customWidth="1"/>
    <col min="523" max="523" width="14" style="24" customWidth="1"/>
    <col min="524" max="524" width="19.33203125" style="24" customWidth="1"/>
    <col min="525" max="760" width="9.109375" style="24"/>
    <col min="761" max="761" width="2.77734375" style="24" customWidth="1"/>
    <col min="762" max="762" width="3.77734375" style="24" customWidth="1"/>
    <col min="763" max="765" width="25.77734375" style="24" customWidth="1"/>
    <col min="766" max="770" width="20.77734375" style="24" customWidth="1"/>
    <col min="771" max="771" width="2.109375" style="24" customWidth="1"/>
    <col min="772" max="772" width="3.21875" style="24" customWidth="1"/>
    <col min="773" max="773" width="6.77734375" style="24" customWidth="1"/>
    <col min="774" max="774" width="20.21875" style="24" customWidth="1"/>
    <col min="775" max="775" width="2" style="24" customWidth="1"/>
    <col min="776" max="776" width="0" style="24" hidden="1" customWidth="1"/>
    <col min="777" max="777" width="26.77734375" style="24" customWidth="1"/>
    <col min="778" max="778" width="3.77734375" style="24" customWidth="1"/>
    <col min="779" max="779" width="14" style="24" customWidth="1"/>
    <col min="780" max="780" width="19.33203125" style="24" customWidth="1"/>
    <col min="781" max="1016" width="9.109375" style="24"/>
    <col min="1017" max="1017" width="2.77734375" style="24" customWidth="1"/>
    <col min="1018" max="1018" width="3.77734375" style="24" customWidth="1"/>
    <col min="1019" max="1021" width="25.77734375" style="24" customWidth="1"/>
    <col min="1022" max="1026" width="20.77734375" style="24" customWidth="1"/>
    <col min="1027" max="1027" width="2.109375" style="24" customWidth="1"/>
    <col min="1028" max="1028" width="3.21875" style="24" customWidth="1"/>
    <col min="1029" max="1029" width="6.77734375" style="24" customWidth="1"/>
    <col min="1030" max="1030" width="20.21875" style="24" customWidth="1"/>
    <col min="1031" max="1031" width="2" style="24" customWidth="1"/>
    <col min="1032" max="1032" width="0" style="24" hidden="1" customWidth="1"/>
    <col min="1033" max="1033" width="26.77734375" style="24" customWidth="1"/>
    <col min="1034" max="1034" width="3.77734375" style="24" customWidth="1"/>
    <col min="1035" max="1035" width="14" style="24" customWidth="1"/>
    <col min="1036" max="1036" width="19.33203125" style="24" customWidth="1"/>
    <col min="1037" max="1272" width="9.109375" style="24"/>
    <col min="1273" max="1273" width="2.77734375" style="24" customWidth="1"/>
    <col min="1274" max="1274" width="3.77734375" style="24" customWidth="1"/>
    <col min="1275" max="1277" width="25.77734375" style="24" customWidth="1"/>
    <col min="1278" max="1282" width="20.77734375" style="24" customWidth="1"/>
    <col min="1283" max="1283" width="2.109375" style="24" customWidth="1"/>
    <col min="1284" max="1284" width="3.21875" style="24" customWidth="1"/>
    <col min="1285" max="1285" width="6.77734375" style="24" customWidth="1"/>
    <col min="1286" max="1286" width="20.21875" style="24" customWidth="1"/>
    <col min="1287" max="1287" width="2" style="24" customWidth="1"/>
    <col min="1288" max="1288" width="0" style="24" hidden="1" customWidth="1"/>
    <col min="1289" max="1289" width="26.77734375" style="24" customWidth="1"/>
    <col min="1290" max="1290" width="3.77734375" style="24" customWidth="1"/>
    <col min="1291" max="1291" width="14" style="24" customWidth="1"/>
    <col min="1292" max="1292" width="19.33203125" style="24" customWidth="1"/>
    <col min="1293" max="1528" width="9.109375" style="24"/>
    <col min="1529" max="1529" width="2.77734375" style="24" customWidth="1"/>
    <col min="1530" max="1530" width="3.77734375" style="24" customWidth="1"/>
    <col min="1531" max="1533" width="25.77734375" style="24" customWidth="1"/>
    <col min="1534" max="1538" width="20.77734375" style="24" customWidth="1"/>
    <col min="1539" max="1539" width="2.109375" style="24" customWidth="1"/>
    <col min="1540" max="1540" width="3.21875" style="24" customWidth="1"/>
    <col min="1541" max="1541" width="6.77734375" style="24" customWidth="1"/>
    <col min="1542" max="1542" width="20.21875" style="24" customWidth="1"/>
    <col min="1543" max="1543" width="2" style="24" customWidth="1"/>
    <col min="1544" max="1544" width="0" style="24" hidden="1" customWidth="1"/>
    <col min="1545" max="1545" width="26.77734375" style="24" customWidth="1"/>
    <col min="1546" max="1546" width="3.77734375" style="24" customWidth="1"/>
    <col min="1547" max="1547" width="14" style="24" customWidth="1"/>
    <col min="1548" max="1548" width="19.33203125" style="24" customWidth="1"/>
    <col min="1549" max="1784" width="9.109375" style="24"/>
    <col min="1785" max="1785" width="2.77734375" style="24" customWidth="1"/>
    <col min="1786" max="1786" width="3.77734375" style="24" customWidth="1"/>
    <col min="1787" max="1789" width="25.77734375" style="24" customWidth="1"/>
    <col min="1790" max="1794" width="20.77734375" style="24" customWidth="1"/>
    <col min="1795" max="1795" width="2.109375" style="24" customWidth="1"/>
    <col min="1796" max="1796" width="3.21875" style="24" customWidth="1"/>
    <col min="1797" max="1797" width="6.77734375" style="24" customWidth="1"/>
    <col min="1798" max="1798" width="20.21875" style="24" customWidth="1"/>
    <col min="1799" max="1799" width="2" style="24" customWidth="1"/>
    <col min="1800" max="1800" width="0" style="24" hidden="1" customWidth="1"/>
    <col min="1801" max="1801" width="26.77734375" style="24" customWidth="1"/>
    <col min="1802" max="1802" width="3.77734375" style="24" customWidth="1"/>
    <col min="1803" max="1803" width="14" style="24" customWidth="1"/>
    <col min="1804" max="1804" width="19.33203125" style="24" customWidth="1"/>
    <col min="1805" max="2040" width="9.109375" style="24"/>
    <col min="2041" max="2041" width="2.77734375" style="24" customWidth="1"/>
    <col min="2042" max="2042" width="3.77734375" style="24" customWidth="1"/>
    <col min="2043" max="2045" width="25.77734375" style="24" customWidth="1"/>
    <col min="2046" max="2050" width="20.77734375" style="24" customWidth="1"/>
    <col min="2051" max="2051" width="2.109375" style="24" customWidth="1"/>
    <col min="2052" max="2052" width="3.21875" style="24" customWidth="1"/>
    <col min="2053" max="2053" width="6.77734375" style="24" customWidth="1"/>
    <col min="2054" max="2054" width="20.21875" style="24" customWidth="1"/>
    <col min="2055" max="2055" width="2" style="24" customWidth="1"/>
    <col min="2056" max="2056" width="0" style="24" hidden="1" customWidth="1"/>
    <col min="2057" max="2057" width="26.77734375" style="24" customWidth="1"/>
    <col min="2058" max="2058" width="3.77734375" style="24" customWidth="1"/>
    <col min="2059" max="2059" width="14" style="24" customWidth="1"/>
    <col min="2060" max="2060" width="19.33203125" style="24" customWidth="1"/>
    <col min="2061" max="2296" width="9.109375" style="24"/>
    <col min="2297" max="2297" width="2.77734375" style="24" customWidth="1"/>
    <col min="2298" max="2298" width="3.77734375" style="24" customWidth="1"/>
    <col min="2299" max="2301" width="25.77734375" style="24" customWidth="1"/>
    <col min="2302" max="2306" width="20.77734375" style="24" customWidth="1"/>
    <col min="2307" max="2307" width="2.109375" style="24" customWidth="1"/>
    <col min="2308" max="2308" width="3.21875" style="24" customWidth="1"/>
    <col min="2309" max="2309" width="6.77734375" style="24" customWidth="1"/>
    <col min="2310" max="2310" width="20.21875" style="24" customWidth="1"/>
    <col min="2311" max="2311" width="2" style="24" customWidth="1"/>
    <col min="2312" max="2312" width="0" style="24" hidden="1" customWidth="1"/>
    <col min="2313" max="2313" width="26.77734375" style="24" customWidth="1"/>
    <col min="2314" max="2314" width="3.77734375" style="24" customWidth="1"/>
    <col min="2315" max="2315" width="14" style="24" customWidth="1"/>
    <col min="2316" max="2316" width="19.33203125" style="24" customWidth="1"/>
    <col min="2317" max="2552" width="9.109375" style="24"/>
    <col min="2553" max="2553" width="2.77734375" style="24" customWidth="1"/>
    <col min="2554" max="2554" width="3.77734375" style="24" customWidth="1"/>
    <col min="2555" max="2557" width="25.77734375" style="24" customWidth="1"/>
    <col min="2558" max="2562" width="20.77734375" style="24" customWidth="1"/>
    <col min="2563" max="2563" width="2.109375" style="24" customWidth="1"/>
    <col min="2564" max="2564" width="3.21875" style="24" customWidth="1"/>
    <col min="2565" max="2565" width="6.77734375" style="24" customWidth="1"/>
    <col min="2566" max="2566" width="20.21875" style="24" customWidth="1"/>
    <col min="2567" max="2567" width="2" style="24" customWidth="1"/>
    <col min="2568" max="2568" width="0" style="24" hidden="1" customWidth="1"/>
    <col min="2569" max="2569" width="26.77734375" style="24" customWidth="1"/>
    <col min="2570" max="2570" width="3.77734375" style="24" customWidth="1"/>
    <col min="2571" max="2571" width="14" style="24" customWidth="1"/>
    <col min="2572" max="2572" width="19.33203125" style="24" customWidth="1"/>
    <col min="2573" max="2808" width="9.109375" style="24"/>
    <col min="2809" max="2809" width="2.77734375" style="24" customWidth="1"/>
    <col min="2810" max="2810" width="3.77734375" style="24" customWidth="1"/>
    <col min="2811" max="2813" width="25.77734375" style="24" customWidth="1"/>
    <col min="2814" max="2818" width="20.77734375" style="24" customWidth="1"/>
    <col min="2819" max="2819" width="2.109375" style="24" customWidth="1"/>
    <col min="2820" max="2820" width="3.21875" style="24" customWidth="1"/>
    <col min="2821" max="2821" width="6.77734375" style="24" customWidth="1"/>
    <col min="2822" max="2822" width="20.21875" style="24" customWidth="1"/>
    <col min="2823" max="2823" width="2" style="24" customWidth="1"/>
    <col min="2824" max="2824" width="0" style="24" hidden="1" customWidth="1"/>
    <col min="2825" max="2825" width="26.77734375" style="24" customWidth="1"/>
    <col min="2826" max="2826" width="3.77734375" style="24" customWidth="1"/>
    <col min="2827" max="2827" width="14" style="24" customWidth="1"/>
    <col min="2828" max="2828" width="19.33203125" style="24" customWidth="1"/>
    <col min="2829" max="3064" width="9.109375" style="24"/>
    <col min="3065" max="3065" width="2.77734375" style="24" customWidth="1"/>
    <col min="3066" max="3066" width="3.77734375" style="24" customWidth="1"/>
    <col min="3067" max="3069" width="25.77734375" style="24" customWidth="1"/>
    <col min="3070" max="3074" width="20.77734375" style="24" customWidth="1"/>
    <col min="3075" max="3075" width="2.109375" style="24" customWidth="1"/>
    <col min="3076" max="3076" width="3.21875" style="24" customWidth="1"/>
    <col min="3077" max="3077" width="6.77734375" style="24" customWidth="1"/>
    <col min="3078" max="3078" width="20.21875" style="24" customWidth="1"/>
    <col min="3079" max="3079" width="2" style="24" customWidth="1"/>
    <col min="3080" max="3080" width="0" style="24" hidden="1" customWidth="1"/>
    <col min="3081" max="3081" width="26.77734375" style="24" customWidth="1"/>
    <col min="3082" max="3082" width="3.77734375" style="24" customWidth="1"/>
    <col min="3083" max="3083" width="14" style="24" customWidth="1"/>
    <col min="3084" max="3084" width="19.33203125" style="24" customWidth="1"/>
    <col min="3085" max="3320" width="9.109375" style="24"/>
    <col min="3321" max="3321" width="2.77734375" style="24" customWidth="1"/>
    <col min="3322" max="3322" width="3.77734375" style="24" customWidth="1"/>
    <col min="3323" max="3325" width="25.77734375" style="24" customWidth="1"/>
    <col min="3326" max="3330" width="20.77734375" style="24" customWidth="1"/>
    <col min="3331" max="3331" width="2.109375" style="24" customWidth="1"/>
    <col min="3332" max="3332" width="3.21875" style="24" customWidth="1"/>
    <col min="3333" max="3333" width="6.77734375" style="24" customWidth="1"/>
    <col min="3334" max="3334" width="20.21875" style="24" customWidth="1"/>
    <col min="3335" max="3335" width="2" style="24" customWidth="1"/>
    <col min="3336" max="3336" width="0" style="24" hidden="1" customWidth="1"/>
    <col min="3337" max="3337" width="26.77734375" style="24" customWidth="1"/>
    <col min="3338" max="3338" width="3.77734375" style="24" customWidth="1"/>
    <col min="3339" max="3339" width="14" style="24" customWidth="1"/>
    <col min="3340" max="3340" width="19.33203125" style="24" customWidth="1"/>
    <col min="3341" max="3576" width="9.109375" style="24"/>
    <col min="3577" max="3577" width="2.77734375" style="24" customWidth="1"/>
    <col min="3578" max="3578" width="3.77734375" style="24" customWidth="1"/>
    <col min="3579" max="3581" width="25.77734375" style="24" customWidth="1"/>
    <col min="3582" max="3586" width="20.77734375" style="24" customWidth="1"/>
    <col min="3587" max="3587" width="2.109375" style="24" customWidth="1"/>
    <col min="3588" max="3588" width="3.21875" style="24" customWidth="1"/>
    <col min="3589" max="3589" width="6.77734375" style="24" customWidth="1"/>
    <col min="3590" max="3590" width="20.21875" style="24" customWidth="1"/>
    <col min="3591" max="3591" width="2" style="24" customWidth="1"/>
    <col min="3592" max="3592" width="0" style="24" hidden="1" customWidth="1"/>
    <col min="3593" max="3593" width="26.77734375" style="24" customWidth="1"/>
    <col min="3594" max="3594" width="3.77734375" style="24" customWidth="1"/>
    <col min="3595" max="3595" width="14" style="24" customWidth="1"/>
    <col min="3596" max="3596" width="19.33203125" style="24" customWidth="1"/>
    <col min="3597" max="3832" width="9.109375" style="24"/>
    <col min="3833" max="3833" width="2.77734375" style="24" customWidth="1"/>
    <col min="3834" max="3834" width="3.77734375" style="24" customWidth="1"/>
    <col min="3835" max="3837" width="25.77734375" style="24" customWidth="1"/>
    <col min="3838" max="3842" width="20.77734375" style="24" customWidth="1"/>
    <col min="3843" max="3843" width="2.109375" style="24" customWidth="1"/>
    <col min="3844" max="3844" width="3.21875" style="24" customWidth="1"/>
    <col min="3845" max="3845" width="6.77734375" style="24" customWidth="1"/>
    <col min="3846" max="3846" width="20.21875" style="24" customWidth="1"/>
    <col min="3847" max="3847" width="2" style="24" customWidth="1"/>
    <col min="3848" max="3848" width="0" style="24" hidden="1" customWidth="1"/>
    <col min="3849" max="3849" width="26.77734375" style="24" customWidth="1"/>
    <col min="3850" max="3850" width="3.77734375" style="24" customWidth="1"/>
    <col min="3851" max="3851" width="14" style="24" customWidth="1"/>
    <col min="3852" max="3852" width="19.33203125" style="24" customWidth="1"/>
    <col min="3853" max="4088" width="9.109375" style="24"/>
    <col min="4089" max="4089" width="2.77734375" style="24" customWidth="1"/>
    <col min="4090" max="4090" width="3.77734375" style="24" customWidth="1"/>
    <col min="4091" max="4093" width="25.77734375" style="24" customWidth="1"/>
    <col min="4094" max="4098" width="20.77734375" style="24" customWidth="1"/>
    <col min="4099" max="4099" width="2.109375" style="24" customWidth="1"/>
    <col min="4100" max="4100" width="3.21875" style="24" customWidth="1"/>
    <col min="4101" max="4101" width="6.77734375" style="24" customWidth="1"/>
    <col min="4102" max="4102" width="20.21875" style="24" customWidth="1"/>
    <col min="4103" max="4103" width="2" style="24" customWidth="1"/>
    <col min="4104" max="4104" width="0" style="24" hidden="1" customWidth="1"/>
    <col min="4105" max="4105" width="26.77734375" style="24" customWidth="1"/>
    <col min="4106" max="4106" width="3.77734375" style="24" customWidth="1"/>
    <col min="4107" max="4107" width="14" style="24" customWidth="1"/>
    <col min="4108" max="4108" width="19.33203125" style="24" customWidth="1"/>
    <col min="4109" max="4344" width="9.109375" style="24"/>
    <col min="4345" max="4345" width="2.77734375" style="24" customWidth="1"/>
    <col min="4346" max="4346" width="3.77734375" style="24" customWidth="1"/>
    <col min="4347" max="4349" width="25.77734375" style="24" customWidth="1"/>
    <col min="4350" max="4354" width="20.77734375" style="24" customWidth="1"/>
    <col min="4355" max="4355" width="2.109375" style="24" customWidth="1"/>
    <col min="4356" max="4356" width="3.21875" style="24" customWidth="1"/>
    <col min="4357" max="4357" width="6.77734375" style="24" customWidth="1"/>
    <col min="4358" max="4358" width="20.21875" style="24" customWidth="1"/>
    <col min="4359" max="4359" width="2" style="24" customWidth="1"/>
    <col min="4360" max="4360" width="0" style="24" hidden="1" customWidth="1"/>
    <col min="4361" max="4361" width="26.77734375" style="24" customWidth="1"/>
    <col min="4362" max="4362" width="3.77734375" style="24" customWidth="1"/>
    <col min="4363" max="4363" width="14" style="24" customWidth="1"/>
    <col min="4364" max="4364" width="19.33203125" style="24" customWidth="1"/>
    <col min="4365" max="4600" width="9.109375" style="24"/>
    <col min="4601" max="4601" width="2.77734375" style="24" customWidth="1"/>
    <col min="4602" max="4602" width="3.77734375" style="24" customWidth="1"/>
    <col min="4603" max="4605" width="25.77734375" style="24" customWidth="1"/>
    <col min="4606" max="4610" width="20.77734375" style="24" customWidth="1"/>
    <col min="4611" max="4611" width="2.109375" style="24" customWidth="1"/>
    <col min="4612" max="4612" width="3.21875" style="24" customWidth="1"/>
    <col min="4613" max="4613" width="6.77734375" style="24" customWidth="1"/>
    <col min="4614" max="4614" width="20.21875" style="24" customWidth="1"/>
    <col min="4615" max="4615" width="2" style="24" customWidth="1"/>
    <col min="4616" max="4616" width="0" style="24" hidden="1" customWidth="1"/>
    <col min="4617" max="4617" width="26.77734375" style="24" customWidth="1"/>
    <col min="4618" max="4618" width="3.77734375" style="24" customWidth="1"/>
    <col min="4619" max="4619" width="14" style="24" customWidth="1"/>
    <col min="4620" max="4620" width="19.33203125" style="24" customWidth="1"/>
    <col min="4621" max="4856" width="9.109375" style="24"/>
    <col min="4857" max="4857" width="2.77734375" style="24" customWidth="1"/>
    <col min="4858" max="4858" width="3.77734375" style="24" customWidth="1"/>
    <col min="4859" max="4861" width="25.77734375" style="24" customWidth="1"/>
    <col min="4862" max="4866" width="20.77734375" style="24" customWidth="1"/>
    <col min="4867" max="4867" width="2.109375" style="24" customWidth="1"/>
    <col min="4868" max="4868" width="3.21875" style="24" customWidth="1"/>
    <col min="4869" max="4869" width="6.77734375" style="24" customWidth="1"/>
    <col min="4870" max="4870" width="20.21875" style="24" customWidth="1"/>
    <col min="4871" max="4871" width="2" style="24" customWidth="1"/>
    <col min="4872" max="4872" width="0" style="24" hidden="1" customWidth="1"/>
    <col min="4873" max="4873" width="26.77734375" style="24" customWidth="1"/>
    <col min="4874" max="4874" width="3.77734375" style="24" customWidth="1"/>
    <col min="4875" max="4875" width="14" style="24" customWidth="1"/>
    <col min="4876" max="4876" width="19.33203125" style="24" customWidth="1"/>
    <col min="4877" max="5112" width="9.109375" style="24"/>
    <col min="5113" max="5113" width="2.77734375" style="24" customWidth="1"/>
    <col min="5114" max="5114" width="3.77734375" style="24" customWidth="1"/>
    <col min="5115" max="5117" width="25.77734375" style="24" customWidth="1"/>
    <col min="5118" max="5122" width="20.77734375" style="24" customWidth="1"/>
    <col min="5123" max="5123" width="2.109375" style="24" customWidth="1"/>
    <col min="5124" max="5124" width="3.21875" style="24" customWidth="1"/>
    <col min="5125" max="5125" width="6.77734375" style="24" customWidth="1"/>
    <col min="5126" max="5126" width="20.21875" style="24" customWidth="1"/>
    <col min="5127" max="5127" width="2" style="24" customWidth="1"/>
    <col min="5128" max="5128" width="0" style="24" hidden="1" customWidth="1"/>
    <col min="5129" max="5129" width="26.77734375" style="24" customWidth="1"/>
    <col min="5130" max="5130" width="3.77734375" style="24" customWidth="1"/>
    <col min="5131" max="5131" width="14" style="24" customWidth="1"/>
    <col min="5132" max="5132" width="19.33203125" style="24" customWidth="1"/>
    <col min="5133" max="5368" width="9.109375" style="24"/>
    <col min="5369" max="5369" width="2.77734375" style="24" customWidth="1"/>
    <col min="5370" max="5370" width="3.77734375" style="24" customWidth="1"/>
    <col min="5371" max="5373" width="25.77734375" style="24" customWidth="1"/>
    <col min="5374" max="5378" width="20.77734375" style="24" customWidth="1"/>
    <col min="5379" max="5379" width="2.109375" style="24" customWidth="1"/>
    <col min="5380" max="5380" width="3.21875" style="24" customWidth="1"/>
    <col min="5381" max="5381" width="6.77734375" style="24" customWidth="1"/>
    <col min="5382" max="5382" width="20.21875" style="24" customWidth="1"/>
    <col min="5383" max="5383" width="2" style="24" customWidth="1"/>
    <col min="5384" max="5384" width="0" style="24" hidden="1" customWidth="1"/>
    <col min="5385" max="5385" width="26.77734375" style="24" customWidth="1"/>
    <col min="5386" max="5386" width="3.77734375" style="24" customWidth="1"/>
    <col min="5387" max="5387" width="14" style="24" customWidth="1"/>
    <col min="5388" max="5388" width="19.33203125" style="24" customWidth="1"/>
    <col min="5389" max="5624" width="9.109375" style="24"/>
    <col min="5625" max="5625" width="2.77734375" style="24" customWidth="1"/>
    <col min="5626" max="5626" width="3.77734375" style="24" customWidth="1"/>
    <col min="5627" max="5629" width="25.77734375" style="24" customWidth="1"/>
    <col min="5630" max="5634" width="20.77734375" style="24" customWidth="1"/>
    <col min="5635" max="5635" width="2.109375" style="24" customWidth="1"/>
    <col min="5636" max="5636" width="3.21875" style="24" customWidth="1"/>
    <col min="5637" max="5637" width="6.77734375" style="24" customWidth="1"/>
    <col min="5638" max="5638" width="20.21875" style="24" customWidth="1"/>
    <col min="5639" max="5639" width="2" style="24" customWidth="1"/>
    <col min="5640" max="5640" width="0" style="24" hidden="1" customWidth="1"/>
    <col min="5641" max="5641" width="26.77734375" style="24" customWidth="1"/>
    <col min="5642" max="5642" width="3.77734375" style="24" customWidth="1"/>
    <col min="5643" max="5643" width="14" style="24" customWidth="1"/>
    <col min="5644" max="5644" width="19.33203125" style="24" customWidth="1"/>
    <col min="5645" max="5880" width="9.109375" style="24"/>
    <col min="5881" max="5881" width="2.77734375" style="24" customWidth="1"/>
    <col min="5882" max="5882" width="3.77734375" style="24" customWidth="1"/>
    <col min="5883" max="5885" width="25.77734375" style="24" customWidth="1"/>
    <col min="5886" max="5890" width="20.77734375" style="24" customWidth="1"/>
    <col min="5891" max="5891" width="2.109375" style="24" customWidth="1"/>
    <col min="5892" max="5892" width="3.21875" style="24" customWidth="1"/>
    <col min="5893" max="5893" width="6.77734375" style="24" customWidth="1"/>
    <col min="5894" max="5894" width="20.21875" style="24" customWidth="1"/>
    <col min="5895" max="5895" width="2" style="24" customWidth="1"/>
    <col min="5896" max="5896" width="0" style="24" hidden="1" customWidth="1"/>
    <col min="5897" max="5897" width="26.77734375" style="24" customWidth="1"/>
    <col min="5898" max="5898" width="3.77734375" style="24" customWidth="1"/>
    <col min="5899" max="5899" width="14" style="24" customWidth="1"/>
    <col min="5900" max="5900" width="19.33203125" style="24" customWidth="1"/>
    <col min="5901" max="6136" width="9.109375" style="24"/>
    <col min="6137" max="6137" width="2.77734375" style="24" customWidth="1"/>
    <col min="6138" max="6138" width="3.77734375" style="24" customWidth="1"/>
    <col min="6139" max="6141" width="25.77734375" style="24" customWidth="1"/>
    <col min="6142" max="6146" width="20.77734375" style="24" customWidth="1"/>
    <col min="6147" max="6147" width="2.109375" style="24" customWidth="1"/>
    <col min="6148" max="6148" width="3.21875" style="24" customWidth="1"/>
    <col min="6149" max="6149" width="6.77734375" style="24" customWidth="1"/>
    <col min="6150" max="6150" width="20.21875" style="24" customWidth="1"/>
    <col min="6151" max="6151" width="2" style="24" customWidth="1"/>
    <col min="6152" max="6152" width="0" style="24" hidden="1" customWidth="1"/>
    <col min="6153" max="6153" width="26.77734375" style="24" customWidth="1"/>
    <col min="6154" max="6154" width="3.77734375" style="24" customWidth="1"/>
    <col min="6155" max="6155" width="14" style="24" customWidth="1"/>
    <col min="6156" max="6156" width="19.33203125" style="24" customWidth="1"/>
    <col min="6157" max="6392" width="9.109375" style="24"/>
    <col min="6393" max="6393" width="2.77734375" style="24" customWidth="1"/>
    <col min="6394" max="6394" width="3.77734375" style="24" customWidth="1"/>
    <col min="6395" max="6397" width="25.77734375" style="24" customWidth="1"/>
    <col min="6398" max="6402" width="20.77734375" style="24" customWidth="1"/>
    <col min="6403" max="6403" width="2.109375" style="24" customWidth="1"/>
    <col min="6404" max="6404" width="3.21875" style="24" customWidth="1"/>
    <col min="6405" max="6405" width="6.77734375" style="24" customWidth="1"/>
    <col min="6406" max="6406" width="20.21875" style="24" customWidth="1"/>
    <col min="6407" max="6407" width="2" style="24" customWidth="1"/>
    <col min="6408" max="6408" width="0" style="24" hidden="1" customWidth="1"/>
    <col min="6409" max="6409" width="26.77734375" style="24" customWidth="1"/>
    <col min="6410" max="6410" width="3.77734375" style="24" customWidth="1"/>
    <col min="6411" max="6411" width="14" style="24" customWidth="1"/>
    <col min="6412" max="6412" width="19.33203125" style="24" customWidth="1"/>
    <col min="6413" max="6648" width="9.109375" style="24"/>
    <col min="6649" max="6649" width="2.77734375" style="24" customWidth="1"/>
    <col min="6650" max="6650" width="3.77734375" style="24" customWidth="1"/>
    <col min="6651" max="6653" width="25.77734375" style="24" customWidth="1"/>
    <col min="6654" max="6658" width="20.77734375" style="24" customWidth="1"/>
    <col min="6659" max="6659" width="2.109375" style="24" customWidth="1"/>
    <col min="6660" max="6660" width="3.21875" style="24" customWidth="1"/>
    <col min="6661" max="6661" width="6.77734375" style="24" customWidth="1"/>
    <col min="6662" max="6662" width="20.21875" style="24" customWidth="1"/>
    <col min="6663" max="6663" width="2" style="24" customWidth="1"/>
    <col min="6664" max="6664" width="0" style="24" hidden="1" customWidth="1"/>
    <col min="6665" max="6665" width="26.77734375" style="24" customWidth="1"/>
    <col min="6666" max="6666" width="3.77734375" style="24" customWidth="1"/>
    <col min="6667" max="6667" width="14" style="24" customWidth="1"/>
    <col min="6668" max="6668" width="19.33203125" style="24" customWidth="1"/>
    <col min="6669" max="6904" width="9.109375" style="24"/>
    <col min="6905" max="6905" width="2.77734375" style="24" customWidth="1"/>
    <col min="6906" max="6906" width="3.77734375" style="24" customWidth="1"/>
    <col min="6907" max="6909" width="25.77734375" style="24" customWidth="1"/>
    <col min="6910" max="6914" width="20.77734375" style="24" customWidth="1"/>
    <col min="6915" max="6915" width="2.109375" style="24" customWidth="1"/>
    <col min="6916" max="6916" width="3.21875" style="24" customWidth="1"/>
    <col min="6917" max="6917" width="6.77734375" style="24" customWidth="1"/>
    <col min="6918" max="6918" width="20.21875" style="24" customWidth="1"/>
    <col min="6919" max="6919" width="2" style="24" customWidth="1"/>
    <col min="6920" max="6920" width="0" style="24" hidden="1" customWidth="1"/>
    <col min="6921" max="6921" width="26.77734375" style="24" customWidth="1"/>
    <col min="6922" max="6922" width="3.77734375" style="24" customWidth="1"/>
    <col min="6923" max="6923" width="14" style="24" customWidth="1"/>
    <col min="6924" max="6924" width="19.33203125" style="24" customWidth="1"/>
    <col min="6925" max="7160" width="9.109375" style="24"/>
    <col min="7161" max="7161" width="2.77734375" style="24" customWidth="1"/>
    <col min="7162" max="7162" width="3.77734375" style="24" customWidth="1"/>
    <col min="7163" max="7165" width="25.77734375" style="24" customWidth="1"/>
    <col min="7166" max="7170" width="20.77734375" style="24" customWidth="1"/>
    <col min="7171" max="7171" width="2.109375" style="24" customWidth="1"/>
    <col min="7172" max="7172" width="3.21875" style="24" customWidth="1"/>
    <col min="7173" max="7173" width="6.77734375" style="24" customWidth="1"/>
    <col min="7174" max="7174" width="20.21875" style="24" customWidth="1"/>
    <col min="7175" max="7175" width="2" style="24" customWidth="1"/>
    <col min="7176" max="7176" width="0" style="24" hidden="1" customWidth="1"/>
    <col min="7177" max="7177" width="26.77734375" style="24" customWidth="1"/>
    <col min="7178" max="7178" width="3.77734375" style="24" customWidth="1"/>
    <col min="7179" max="7179" width="14" style="24" customWidth="1"/>
    <col min="7180" max="7180" width="19.33203125" style="24" customWidth="1"/>
    <col min="7181" max="7416" width="9.109375" style="24"/>
    <col min="7417" max="7417" width="2.77734375" style="24" customWidth="1"/>
    <col min="7418" max="7418" width="3.77734375" style="24" customWidth="1"/>
    <col min="7419" max="7421" width="25.77734375" style="24" customWidth="1"/>
    <col min="7422" max="7426" width="20.77734375" style="24" customWidth="1"/>
    <col min="7427" max="7427" width="2.109375" style="24" customWidth="1"/>
    <col min="7428" max="7428" width="3.21875" style="24" customWidth="1"/>
    <col min="7429" max="7429" width="6.77734375" style="24" customWidth="1"/>
    <col min="7430" max="7430" width="20.21875" style="24" customWidth="1"/>
    <col min="7431" max="7431" width="2" style="24" customWidth="1"/>
    <col min="7432" max="7432" width="0" style="24" hidden="1" customWidth="1"/>
    <col min="7433" max="7433" width="26.77734375" style="24" customWidth="1"/>
    <col min="7434" max="7434" width="3.77734375" style="24" customWidth="1"/>
    <col min="7435" max="7435" width="14" style="24" customWidth="1"/>
    <col min="7436" max="7436" width="19.33203125" style="24" customWidth="1"/>
    <col min="7437" max="7672" width="9.109375" style="24"/>
    <col min="7673" max="7673" width="2.77734375" style="24" customWidth="1"/>
    <col min="7674" max="7674" width="3.77734375" style="24" customWidth="1"/>
    <col min="7675" max="7677" width="25.77734375" style="24" customWidth="1"/>
    <col min="7678" max="7682" width="20.77734375" style="24" customWidth="1"/>
    <col min="7683" max="7683" width="2.109375" style="24" customWidth="1"/>
    <col min="7684" max="7684" width="3.21875" style="24" customWidth="1"/>
    <col min="7685" max="7685" width="6.77734375" style="24" customWidth="1"/>
    <col min="7686" max="7686" width="20.21875" style="24" customWidth="1"/>
    <col min="7687" max="7687" width="2" style="24" customWidth="1"/>
    <col min="7688" max="7688" width="0" style="24" hidden="1" customWidth="1"/>
    <col min="7689" max="7689" width="26.77734375" style="24" customWidth="1"/>
    <col min="7690" max="7690" width="3.77734375" style="24" customWidth="1"/>
    <col min="7691" max="7691" width="14" style="24" customWidth="1"/>
    <col min="7692" max="7692" width="19.33203125" style="24" customWidth="1"/>
    <col min="7693" max="7928" width="9.109375" style="24"/>
    <col min="7929" max="7929" width="2.77734375" style="24" customWidth="1"/>
    <col min="7930" max="7930" width="3.77734375" style="24" customWidth="1"/>
    <col min="7931" max="7933" width="25.77734375" style="24" customWidth="1"/>
    <col min="7934" max="7938" width="20.77734375" style="24" customWidth="1"/>
    <col min="7939" max="7939" width="2.109375" style="24" customWidth="1"/>
    <col min="7940" max="7940" width="3.21875" style="24" customWidth="1"/>
    <col min="7941" max="7941" width="6.77734375" style="24" customWidth="1"/>
    <col min="7942" max="7942" width="20.21875" style="24" customWidth="1"/>
    <col min="7943" max="7943" width="2" style="24" customWidth="1"/>
    <col min="7944" max="7944" width="0" style="24" hidden="1" customWidth="1"/>
    <col min="7945" max="7945" width="26.77734375" style="24" customWidth="1"/>
    <col min="7946" max="7946" width="3.77734375" style="24" customWidth="1"/>
    <col min="7947" max="7947" width="14" style="24" customWidth="1"/>
    <col min="7948" max="7948" width="19.33203125" style="24" customWidth="1"/>
    <col min="7949" max="8184" width="9.109375" style="24"/>
    <col min="8185" max="8185" width="2.77734375" style="24" customWidth="1"/>
    <col min="8186" max="8186" width="3.77734375" style="24" customWidth="1"/>
    <col min="8187" max="8189" width="25.77734375" style="24" customWidth="1"/>
    <col min="8190" max="8194" width="20.77734375" style="24" customWidth="1"/>
    <col min="8195" max="8195" width="2.109375" style="24" customWidth="1"/>
    <col min="8196" max="8196" width="3.21875" style="24" customWidth="1"/>
    <col min="8197" max="8197" width="6.77734375" style="24" customWidth="1"/>
    <col min="8198" max="8198" width="20.21875" style="24" customWidth="1"/>
    <col min="8199" max="8199" width="2" style="24" customWidth="1"/>
    <col min="8200" max="8200" width="0" style="24" hidden="1" customWidth="1"/>
    <col min="8201" max="8201" width="26.77734375" style="24" customWidth="1"/>
    <col min="8202" max="8202" width="3.77734375" style="24" customWidth="1"/>
    <col min="8203" max="8203" width="14" style="24" customWidth="1"/>
    <col min="8204" max="8204" width="19.33203125" style="24" customWidth="1"/>
    <col min="8205" max="8440" width="9.109375" style="24"/>
    <col min="8441" max="8441" width="2.77734375" style="24" customWidth="1"/>
    <col min="8442" max="8442" width="3.77734375" style="24" customWidth="1"/>
    <col min="8443" max="8445" width="25.77734375" style="24" customWidth="1"/>
    <col min="8446" max="8450" width="20.77734375" style="24" customWidth="1"/>
    <col min="8451" max="8451" width="2.109375" style="24" customWidth="1"/>
    <col min="8452" max="8452" width="3.21875" style="24" customWidth="1"/>
    <col min="8453" max="8453" width="6.77734375" style="24" customWidth="1"/>
    <col min="8454" max="8454" width="20.21875" style="24" customWidth="1"/>
    <col min="8455" max="8455" width="2" style="24" customWidth="1"/>
    <col min="8456" max="8456" width="0" style="24" hidden="1" customWidth="1"/>
    <col min="8457" max="8457" width="26.77734375" style="24" customWidth="1"/>
    <col min="8458" max="8458" width="3.77734375" style="24" customWidth="1"/>
    <col min="8459" max="8459" width="14" style="24" customWidth="1"/>
    <col min="8460" max="8460" width="19.33203125" style="24" customWidth="1"/>
    <col min="8461" max="8696" width="9.109375" style="24"/>
    <col min="8697" max="8697" width="2.77734375" style="24" customWidth="1"/>
    <col min="8698" max="8698" width="3.77734375" style="24" customWidth="1"/>
    <col min="8699" max="8701" width="25.77734375" style="24" customWidth="1"/>
    <col min="8702" max="8706" width="20.77734375" style="24" customWidth="1"/>
    <col min="8707" max="8707" width="2.109375" style="24" customWidth="1"/>
    <col min="8708" max="8708" width="3.21875" style="24" customWidth="1"/>
    <col min="8709" max="8709" width="6.77734375" style="24" customWidth="1"/>
    <col min="8710" max="8710" width="20.21875" style="24" customWidth="1"/>
    <col min="8711" max="8711" width="2" style="24" customWidth="1"/>
    <col min="8712" max="8712" width="0" style="24" hidden="1" customWidth="1"/>
    <col min="8713" max="8713" width="26.77734375" style="24" customWidth="1"/>
    <col min="8714" max="8714" width="3.77734375" style="24" customWidth="1"/>
    <col min="8715" max="8715" width="14" style="24" customWidth="1"/>
    <col min="8716" max="8716" width="19.33203125" style="24" customWidth="1"/>
    <col min="8717" max="8952" width="9.109375" style="24"/>
    <col min="8953" max="8953" width="2.77734375" style="24" customWidth="1"/>
    <col min="8954" max="8954" width="3.77734375" style="24" customWidth="1"/>
    <col min="8955" max="8957" width="25.77734375" style="24" customWidth="1"/>
    <col min="8958" max="8962" width="20.77734375" style="24" customWidth="1"/>
    <col min="8963" max="8963" width="2.109375" style="24" customWidth="1"/>
    <col min="8964" max="8964" width="3.21875" style="24" customWidth="1"/>
    <col min="8965" max="8965" width="6.77734375" style="24" customWidth="1"/>
    <col min="8966" max="8966" width="20.21875" style="24" customWidth="1"/>
    <col min="8967" max="8967" width="2" style="24" customWidth="1"/>
    <col min="8968" max="8968" width="0" style="24" hidden="1" customWidth="1"/>
    <col min="8969" max="8969" width="26.77734375" style="24" customWidth="1"/>
    <col min="8970" max="8970" width="3.77734375" style="24" customWidth="1"/>
    <col min="8971" max="8971" width="14" style="24" customWidth="1"/>
    <col min="8972" max="8972" width="19.33203125" style="24" customWidth="1"/>
    <col min="8973" max="9208" width="9.109375" style="24"/>
    <col min="9209" max="9209" width="2.77734375" style="24" customWidth="1"/>
    <col min="9210" max="9210" width="3.77734375" style="24" customWidth="1"/>
    <col min="9211" max="9213" width="25.77734375" style="24" customWidth="1"/>
    <col min="9214" max="9218" width="20.77734375" style="24" customWidth="1"/>
    <col min="9219" max="9219" width="2.109375" style="24" customWidth="1"/>
    <col min="9220" max="9220" width="3.21875" style="24" customWidth="1"/>
    <col min="9221" max="9221" width="6.77734375" style="24" customWidth="1"/>
    <col min="9222" max="9222" width="20.21875" style="24" customWidth="1"/>
    <col min="9223" max="9223" width="2" style="24" customWidth="1"/>
    <col min="9224" max="9224" width="0" style="24" hidden="1" customWidth="1"/>
    <col min="9225" max="9225" width="26.77734375" style="24" customWidth="1"/>
    <col min="9226" max="9226" width="3.77734375" style="24" customWidth="1"/>
    <col min="9227" max="9227" width="14" style="24" customWidth="1"/>
    <col min="9228" max="9228" width="19.33203125" style="24" customWidth="1"/>
    <col min="9229" max="9464" width="9.109375" style="24"/>
    <col min="9465" max="9465" width="2.77734375" style="24" customWidth="1"/>
    <col min="9466" max="9466" width="3.77734375" style="24" customWidth="1"/>
    <col min="9467" max="9469" width="25.77734375" style="24" customWidth="1"/>
    <col min="9470" max="9474" width="20.77734375" style="24" customWidth="1"/>
    <col min="9475" max="9475" width="2.109375" style="24" customWidth="1"/>
    <col min="9476" max="9476" width="3.21875" style="24" customWidth="1"/>
    <col min="9477" max="9477" width="6.77734375" style="24" customWidth="1"/>
    <col min="9478" max="9478" width="20.21875" style="24" customWidth="1"/>
    <col min="9479" max="9479" width="2" style="24" customWidth="1"/>
    <col min="9480" max="9480" width="0" style="24" hidden="1" customWidth="1"/>
    <col min="9481" max="9481" width="26.77734375" style="24" customWidth="1"/>
    <col min="9482" max="9482" width="3.77734375" style="24" customWidth="1"/>
    <col min="9483" max="9483" width="14" style="24" customWidth="1"/>
    <col min="9484" max="9484" width="19.33203125" style="24" customWidth="1"/>
    <col min="9485" max="9720" width="9.109375" style="24"/>
    <col min="9721" max="9721" width="2.77734375" style="24" customWidth="1"/>
    <col min="9722" max="9722" width="3.77734375" style="24" customWidth="1"/>
    <col min="9723" max="9725" width="25.77734375" style="24" customWidth="1"/>
    <col min="9726" max="9730" width="20.77734375" style="24" customWidth="1"/>
    <col min="9731" max="9731" width="2.109375" style="24" customWidth="1"/>
    <col min="9732" max="9732" width="3.21875" style="24" customWidth="1"/>
    <col min="9733" max="9733" width="6.77734375" style="24" customWidth="1"/>
    <col min="9734" max="9734" width="20.21875" style="24" customWidth="1"/>
    <col min="9735" max="9735" width="2" style="24" customWidth="1"/>
    <col min="9736" max="9736" width="0" style="24" hidden="1" customWidth="1"/>
    <col min="9737" max="9737" width="26.77734375" style="24" customWidth="1"/>
    <col min="9738" max="9738" width="3.77734375" style="24" customWidth="1"/>
    <col min="9739" max="9739" width="14" style="24" customWidth="1"/>
    <col min="9740" max="9740" width="19.33203125" style="24" customWidth="1"/>
    <col min="9741" max="9976" width="9.109375" style="24"/>
    <col min="9977" max="9977" width="2.77734375" style="24" customWidth="1"/>
    <col min="9978" max="9978" width="3.77734375" style="24" customWidth="1"/>
    <col min="9979" max="9981" width="25.77734375" style="24" customWidth="1"/>
    <col min="9982" max="9986" width="20.77734375" style="24" customWidth="1"/>
    <col min="9987" max="9987" width="2.109375" style="24" customWidth="1"/>
    <col min="9988" max="9988" width="3.21875" style="24" customWidth="1"/>
    <col min="9989" max="9989" width="6.77734375" style="24" customWidth="1"/>
    <col min="9990" max="9990" width="20.21875" style="24" customWidth="1"/>
    <col min="9991" max="9991" width="2" style="24" customWidth="1"/>
    <col min="9992" max="9992" width="0" style="24" hidden="1" customWidth="1"/>
    <col min="9993" max="9993" width="26.77734375" style="24" customWidth="1"/>
    <col min="9994" max="9994" width="3.77734375" style="24" customWidth="1"/>
    <col min="9995" max="9995" width="14" style="24" customWidth="1"/>
    <col min="9996" max="9996" width="19.33203125" style="24" customWidth="1"/>
    <col min="9997" max="10232" width="9.109375" style="24"/>
    <col min="10233" max="10233" width="2.77734375" style="24" customWidth="1"/>
    <col min="10234" max="10234" width="3.77734375" style="24" customWidth="1"/>
    <col min="10235" max="10237" width="25.77734375" style="24" customWidth="1"/>
    <col min="10238" max="10242" width="20.77734375" style="24" customWidth="1"/>
    <col min="10243" max="10243" width="2.109375" style="24" customWidth="1"/>
    <col min="10244" max="10244" width="3.21875" style="24" customWidth="1"/>
    <col min="10245" max="10245" width="6.77734375" style="24" customWidth="1"/>
    <col min="10246" max="10246" width="20.21875" style="24" customWidth="1"/>
    <col min="10247" max="10247" width="2" style="24" customWidth="1"/>
    <col min="10248" max="10248" width="0" style="24" hidden="1" customWidth="1"/>
    <col min="10249" max="10249" width="26.77734375" style="24" customWidth="1"/>
    <col min="10250" max="10250" width="3.77734375" style="24" customWidth="1"/>
    <col min="10251" max="10251" width="14" style="24" customWidth="1"/>
    <col min="10252" max="10252" width="19.33203125" style="24" customWidth="1"/>
    <col min="10253" max="10488" width="9.109375" style="24"/>
    <col min="10489" max="10489" width="2.77734375" style="24" customWidth="1"/>
    <col min="10490" max="10490" width="3.77734375" style="24" customWidth="1"/>
    <col min="10491" max="10493" width="25.77734375" style="24" customWidth="1"/>
    <col min="10494" max="10498" width="20.77734375" style="24" customWidth="1"/>
    <col min="10499" max="10499" width="2.109375" style="24" customWidth="1"/>
    <col min="10500" max="10500" width="3.21875" style="24" customWidth="1"/>
    <col min="10501" max="10501" width="6.77734375" style="24" customWidth="1"/>
    <col min="10502" max="10502" width="20.21875" style="24" customWidth="1"/>
    <col min="10503" max="10503" width="2" style="24" customWidth="1"/>
    <col min="10504" max="10504" width="0" style="24" hidden="1" customWidth="1"/>
    <col min="10505" max="10505" width="26.77734375" style="24" customWidth="1"/>
    <col min="10506" max="10506" width="3.77734375" style="24" customWidth="1"/>
    <col min="10507" max="10507" width="14" style="24" customWidth="1"/>
    <col min="10508" max="10508" width="19.33203125" style="24" customWidth="1"/>
    <col min="10509" max="10744" width="9.109375" style="24"/>
    <col min="10745" max="10745" width="2.77734375" style="24" customWidth="1"/>
    <col min="10746" max="10746" width="3.77734375" style="24" customWidth="1"/>
    <col min="10747" max="10749" width="25.77734375" style="24" customWidth="1"/>
    <col min="10750" max="10754" width="20.77734375" style="24" customWidth="1"/>
    <col min="10755" max="10755" width="2.109375" style="24" customWidth="1"/>
    <col min="10756" max="10756" width="3.21875" style="24" customWidth="1"/>
    <col min="10757" max="10757" width="6.77734375" style="24" customWidth="1"/>
    <col min="10758" max="10758" width="20.21875" style="24" customWidth="1"/>
    <col min="10759" max="10759" width="2" style="24" customWidth="1"/>
    <col min="10760" max="10760" width="0" style="24" hidden="1" customWidth="1"/>
    <col min="10761" max="10761" width="26.77734375" style="24" customWidth="1"/>
    <col min="10762" max="10762" width="3.77734375" style="24" customWidth="1"/>
    <col min="10763" max="10763" width="14" style="24" customWidth="1"/>
    <col min="10764" max="10764" width="19.33203125" style="24" customWidth="1"/>
    <col min="10765" max="11000" width="9.109375" style="24"/>
    <col min="11001" max="11001" width="2.77734375" style="24" customWidth="1"/>
    <col min="11002" max="11002" width="3.77734375" style="24" customWidth="1"/>
    <col min="11003" max="11005" width="25.77734375" style="24" customWidth="1"/>
    <col min="11006" max="11010" width="20.77734375" style="24" customWidth="1"/>
    <col min="11011" max="11011" width="2.109375" style="24" customWidth="1"/>
    <col min="11012" max="11012" width="3.21875" style="24" customWidth="1"/>
    <col min="11013" max="11013" width="6.77734375" style="24" customWidth="1"/>
    <col min="11014" max="11014" width="20.21875" style="24" customWidth="1"/>
    <col min="11015" max="11015" width="2" style="24" customWidth="1"/>
    <col min="11016" max="11016" width="0" style="24" hidden="1" customWidth="1"/>
    <col min="11017" max="11017" width="26.77734375" style="24" customWidth="1"/>
    <col min="11018" max="11018" width="3.77734375" style="24" customWidth="1"/>
    <col min="11019" max="11019" width="14" style="24" customWidth="1"/>
    <col min="11020" max="11020" width="19.33203125" style="24" customWidth="1"/>
    <col min="11021" max="11256" width="9.109375" style="24"/>
    <col min="11257" max="11257" width="2.77734375" style="24" customWidth="1"/>
    <col min="11258" max="11258" width="3.77734375" style="24" customWidth="1"/>
    <col min="11259" max="11261" width="25.77734375" style="24" customWidth="1"/>
    <col min="11262" max="11266" width="20.77734375" style="24" customWidth="1"/>
    <col min="11267" max="11267" width="2.109375" style="24" customWidth="1"/>
    <col min="11268" max="11268" width="3.21875" style="24" customWidth="1"/>
    <col min="11269" max="11269" width="6.77734375" style="24" customWidth="1"/>
    <col min="11270" max="11270" width="20.21875" style="24" customWidth="1"/>
    <col min="11271" max="11271" width="2" style="24" customWidth="1"/>
    <col min="11272" max="11272" width="0" style="24" hidden="1" customWidth="1"/>
    <col min="11273" max="11273" width="26.77734375" style="24" customWidth="1"/>
    <col min="11274" max="11274" width="3.77734375" style="24" customWidth="1"/>
    <col min="11275" max="11275" width="14" style="24" customWidth="1"/>
    <col min="11276" max="11276" width="19.33203125" style="24" customWidth="1"/>
    <col min="11277" max="11512" width="9.109375" style="24"/>
    <col min="11513" max="11513" width="2.77734375" style="24" customWidth="1"/>
    <col min="11514" max="11514" width="3.77734375" style="24" customWidth="1"/>
    <col min="11515" max="11517" width="25.77734375" style="24" customWidth="1"/>
    <col min="11518" max="11522" width="20.77734375" style="24" customWidth="1"/>
    <col min="11523" max="11523" width="2.109375" style="24" customWidth="1"/>
    <col min="11524" max="11524" width="3.21875" style="24" customWidth="1"/>
    <col min="11525" max="11525" width="6.77734375" style="24" customWidth="1"/>
    <col min="11526" max="11526" width="20.21875" style="24" customWidth="1"/>
    <col min="11527" max="11527" width="2" style="24" customWidth="1"/>
    <col min="11528" max="11528" width="0" style="24" hidden="1" customWidth="1"/>
    <col min="11529" max="11529" width="26.77734375" style="24" customWidth="1"/>
    <col min="11530" max="11530" width="3.77734375" style="24" customWidth="1"/>
    <col min="11531" max="11531" width="14" style="24" customWidth="1"/>
    <col min="11532" max="11532" width="19.33203125" style="24" customWidth="1"/>
    <col min="11533" max="11768" width="9.109375" style="24"/>
    <col min="11769" max="11769" width="2.77734375" style="24" customWidth="1"/>
    <col min="11770" max="11770" width="3.77734375" style="24" customWidth="1"/>
    <col min="11771" max="11773" width="25.77734375" style="24" customWidth="1"/>
    <col min="11774" max="11778" width="20.77734375" style="24" customWidth="1"/>
    <col min="11779" max="11779" width="2.109375" style="24" customWidth="1"/>
    <col min="11780" max="11780" width="3.21875" style="24" customWidth="1"/>
    <col min="11781" max="11781" width="6.77734375" style="24" customWidth="1"/>
    <col min="11782" max="11782" width="20.21875" style="24" customWidth="1"/>
    <col min="11783" max="11783" width="2" style="24" customWidth="1"/>
    <col min="11784" max="11784" width="0" style="24" hidden="1" customWidth="1"/>
    <col min="11785" max="11785" width="26.77734375" style="24" customWidth="1"/>
    <col min="11786" max="11786" width="3.77734375" style="24" customWidth="1"/>
    <col min="11787" max="11787" width="14" style="24" customWidth="1"/>
    <col min="11788" max="11788" width="19.33203125" style="24" customWidth="1"/>
    <col min="11789" max="12024" width="9.109375" style="24"/>
    <col min="12025" max="12025" width="2.77734375" style="24" customWidth="1"/>
    <col min="12026" max="12026" width="3.77734375" style="24" customWidth="1"/>
    <col min="12027" max="12029" width="25.77734375" style="24" customWidth="1"/>
    <col min="12030" max="12034" width="20.77734375" style="24" customWidth="1"/>
    <col min="12035" max="12035" width="2.109375" style="24" customWidth="1"/>
    <col min="12036" max="12036" width="3.21875" style="24" customWidth="1"/>
    <col min="12037" max="12037" width="6.77734375" style="24" customWidth="1"/>
    <col min="12038" max="12038" width="20.21875" style="24" customWidth="1"/>
    <col min="12039" max="12039" width="2" style="24" customWidth="1"/>
    <col min="12040" max="12040" width="0" style="24" hidden="1" customWidth="1"/>
    <col min="12041" max="12041" width="26.77734375" style="24" customWidth="1"/>
    <col min="12042" max="12042" width="3.77734375" style="24" customWidth="1"/>
    <col min="12043" max="12043" width="14" style="24" customWidth="1"/>
    <col min="12044" max="12044" width="19.33203125" style="24" customWidth="1"/>
    <col min="12045" max="12280" width="9.109375" style="24"/>
    <col min="12281" max="12281" width="2.77734375" style="24" customWidth="1"/>
    <col min="12282" max="12282" width="3.77734375" style="24" customWidth="1"/>
    <col min="12283" max="12285" width="25.77734375" style="24" customWidth="1"/>
    <col min="12286" max="12290" width="20.77734375" style="24" customWidth="1"/>
    <col min="12291" max="12291" width="2.109375" style="24" customWidth="1"/>
    <col min="12292" max="12292" width="3.21875" style="24" customWidth="1"/>
    <col min="12293" max="12293" width="6.77734375" style="24" customWidth="1"/>
    <col min="12294" max="12294" width="20.21875" style="24" customWidth="1"/>
    <col min="12295" max="12295" width="2" style="24" customWidth="1"/>
    <col min="12296" max="12296" width="0" style="24" hidden="1" customWidth="1"/>
    <col min="12297" max="12297" width="26.77734375" style="24" customWidth="1"/>
    <col min="12298" max="12298" width="3.77734375" style="24" customWidth="1"/>
    <col min="12299" max="12299" width="14" style="24" customWidth="1"/>
    <col min="12300" max="12300" width="19.33203125" style="24" customWidth="1"/>
    <col min="12301" max="12536" width="9.109375" style="24"/>
    <col min="12537" max="12537" width="2.77734375" style="24" customWidth="1"/>
    <col min="12538" max="12538" width="3.77734375" style="24" customWidth="1"/>
    <col min="12539" max="12541" width="25.77734375" style="24" customWidth="1"/>
    <col min="12542" max="12546" width="20.77734375" style="24" customWidth="1"/>
    <col min="12547" max="12547" width="2.109375" style="24" customWidth="1"/>
    <col min="12548" max="12548" width="3.21875" style="24" customWidth="1"/>
    <col min="12549" max="12549" width="6.77734375" style="24" customWidth="1"/>
    <col min="12550" max="12550" width="20.21875" style="24" customWidth="1"/>
    <col min="12551" max="12551" width="2" style="24" customWidth="1"/>
    <col min="12552" max="12552" width="0" style="24" hidden="1" customWidth="1"/>
    <col min="12553" max="12553" width="26.77734375" style="24" customWidth="1"/>
    <col min="12554" max="12554" width="3.77734375" style="24" customWidth="1"/>
    <col min="12555" max="12555" width="14" style="24" customWidth="1"/>
    <col min="12556" max="12556" width="19.33203125" style="24" customWidth="1"/>
    <col min="12557" max="12792" width="9.109375" style="24"/>
    <col min="12793" max="12793" width="2.77734375" style="24" customWidth="1"/>
    <col min="12794" max="12794" width="3.77734375" style="24" customWidth="1"/>
    <col min="12795" max="12797" width="25.77734375" style="24" customWidth="1"/>
    <col min="12798" max="12802" width="20.77734375" style="24" customWidth="1"/>
    <col min="12803" max="12803" width="2.109375" style="24" customWidth="1"/>
    <col min="12804" max="12804" width="3.21875" style="24" customWidth="1"/>
    <col min="12805" max="12805" width="6.77734375" style="24" customWidth="1"/>
    <col min="12806" max="12806" width="20.21875" style="24" customWidth="1"/>
    <col min="12807" max="12807" width="2" style="24" customWidth="1"/>
    <col min="12808" max="12808" width="0" style="24" hidden="1" customWidth="1"/>
    <col min="12809" max="12809" width="26.77734375" style="24" customWidth="1"/>
    <col min="12810" max="12810" width="3.77734375" style="24" customWidth="1"/>
    <col min="12811" max="12811" width="14" style="24" customWidth="1"/>
    <col min="12812" max="12812" width="19.33203125" style="24" customWidth="1"/>
    <col min="12813" max="13048" width="9.109375" style="24"/>
    <col min="13049" max="13049" width="2.77734375" style="24" customWidth="1"/>
    <col min="13050" max="13050" width="3.77734375" style="24" customWidth="1"/>
    <col min="13051" max="13053" width="25.77734375" style="24" customWidth="1"/>
    <col min="13054" max="13058" width="20.77734375" style="24" customWidth="1"/>
    <col min="13059" max="13059" width="2.109375" style="24" customWidth="1"/>
    <col min="13060" max="13060" width="3.21875" style="24" customWidth="1"/>
    <col min="13061" max="13061" width="6.77734375" style="24" customWidth="1"/>
    <col min="13062" max="13062" width="20.21875" style="24" customWidth="1"/>
    <col min="13063" max="13063" width="2" style="24" customWidth="1"/>
    <col min="13064" max="13064" width="0" style="24" hidden="1" customWidth="1"/>
    <col min="13065" max="13065" width="26.77734375" style="24" customWidth="1"/>
    <col min="13066" max="13066" width="3.77734375" style="24" customWidth="1"/>
    <col min="13067" max="13067" width="14" style="24" customWidth="1"/>
    <col min="13068" max="13068" width="19.33203125" style="24" customWidth="1"/>
    <col min="13069" max="13304" width="9.109375" style="24"/>
    <col min="13305" max="13305" width="2.77734375" style="24" customWidth="1"/>
    <col min="13306" max="13306" width="3.77734375" style="24" customWidth="1"/>
    <col min="13307" max="13309" width="25.77734375" style="24" customWidth="1"/>
    <col min="13310" max="13314" width="20.77734375" style="24" customWidth="1"/>
    <col min="13315" max="13315" width="2.109375" style="24" customWidth="1"/>
    <col min="13316" max="13316" width="3.21875" style="24" customWidth="1"/>
    <col min="13317" max="13317" width="6.77734375" style="24" customWidth="1"/>
    <col min="13318" max="13318" width="20.21875" style="24" customWidth="1"/>
    <col min="13319" max="13319" width="2" style="24" customWidth="1"/>
    <col min="13320" max="13320" width="0" style="24" hidden="1" customWidth="1"/>
    <col min="13321" max="13321" width="26.77734375" style="24" customWidth="1"/>
    <col min="13322" max="13322" width="3.77734375" style="24" customWidth="1"/>
    <col min="13323" max="13323" width="14" style="24" customWidth="1"/>
    <col min="13324" max="13324" width="19.33203125" style="24" customWidth="1"/>
    <col min="13325" max="13560" width="9.109375" style="24"/>
    <col min="13561" max="13561" width="2.77734375" style="24" customWidth="1"/>
    <col min="13562" max="13562" width="3.77734375" style="24" customWidth="1"/>
    <col min="13563" max="13565" width="25.77734375" style="24" customWidth="1"/>
    <col min="13566" max="13570" width="20.77734375" style="24" customWidth="1"/>
    <col min="13571" max="13571" width="2.109375" style="24" customWidth="1"/>
    <col min="13572" max="13572" width="3.21875" style="24" customWidth="1"/>
    <col min="13573" max="13573" width="6.77734375" style="24" customWidth="1"/>
    <col min="13574" max="13574" width="20.21875" style="24" customWidth="1"/>
    <col min="13575" max="13575" width="2" style="24" customWidth="1"/>
    <col min="13576" max="13576" width="0" style="24" hidden="1" customWidth="1"/>
    <col min="13577" max="13577" width="26.77734375" style="24" customWidth="1"/>
    <col min="13578" max="13578" width="3.77734375" style="24" customWidth="1"/>
    <col min="13579" max="13579" width="14" style="24" customWidth="1"/>
    <col min="13580" max="13580" width="19.33203125" style="24" customWidth="1"/>
    <col min="13581" max="13816" width="9.109375" style="24"/>
    <col min="13817" max="13817" width="2.77734375" style="24" customWidth="1"/>
    <col min="13818" max="13818" width="3.77734375" style="24" customWidth="1"/>
    <col min="13819" max="13821" width="25.77734375" style="24" customWidth="1"/>
    <col min="13822" max="13826" width="20.77734375" style="24" customWidth="1"/>
    <col min="13827" max="13827" width="2.109375" style="24" customWidth="1"/>
    <col min="13828" max="13828" width="3.21875" style="24" customWidth="1"/>
    <col min="13829" max="13829" width="6.77734375" style="24" customWidth="1"/>
    <col min="13830" max="13830" width="20.21875" style="24" customWidth="1"/>
    <col min="13831" max="13831" width="2" style="24" customWidth="1"/>
    <col min="13832" max="13832" width="0" style="24" hidden="1" customWidth="1"/>
    <col min="13833" max="13833" width="26.77734375" style="24" customWidth="1"/>
    <col min="13834" max="13834" width="3.77734375" style="24" customWidth="1"/>
    <col min="13835" max="13835" width="14" style="24" customWidth="1"/>
    <col min="13836" max="13836" width="19.33203125" style="24" customWidth="1"/>
    <col min="13837" max="14072" width="9.109375" style="24"/>
    <col min="14073" max="14073" width="2.77734375" style="24" customWidth="1"/>
    <col min="14074" max="14074" width="3.77734375" style="24" customWidth="1"/>
    <col min="14075" max="14077" width="25.77734375" style="24" customWidth="1"/>
    <col min="14078" max="14082" width="20.77734375" style="24" customWidth="1"/>
    <col min="14083" max="14083" width="2.109375" style="24" customWidth="1"/>
    <col min="14084" max="14084" width="3.21875" style="24" customWidth="1"/>
    <col min="14085" max="14085" width="6.77734375" style="24" customWidth="1"/>
    <col min="14086" max="14086" width="20.21875" style="24" customWidth="1"/>
    <col min="14087" max="14087" width="2" style="24" customWidth="1"/>
    <col min="14088" max="14088" width="0" style="24" hidden="1" customWidth="1"/>
    <col min="14089" max="14089" width="26.77734375" style="24" customWidth="1"/>
    <col min="14090" max="14090" width="3.77734375" style="24" customWidth="1"/>
    <col min="14091" max="14091" width="14" style="24" customWidth="1"/>
    <col min="14092" max="14092" width="19.33203125" style="24" customWidth="1"/>
    <col min="14093" max="14328" width="9.109375" style="24"/>
    <col min="14329" max="14329" width="2.77734375" style="24" customWidth="1"/>
    <col min="14330" max="14330" width="3.77734375" style="24" customWidth="1"/>
    <col min="14331" max="14333" width="25.77734375" style="24" customWidth="1"/>
    <col min="14334" max="14338" width="20.77734375" style="24" customWidth="1"/>
    <col min="14339" max="14339" width="2.109375" style="24" customWidth="1"/>
    <col min="14340" max="14340" width="3.21875" style="24" customWidth="1"/>
    <col min="14341" max="14341" width="6.77734375" style="24" customWidth="1"/>
    <col min="14342" max="14342" width="20.21875" style="24" customWidth="1"/>
    <col min="14343" max="14343" width="2" style="24" customWidth="1"/>
    <col min="14344" max="14344" width="0" style="24" hidden="1" customWidth="1"/>
    <col min="14345" max="14345" width="26.77734375" style="24" customWidth="1"/>
    <col min="14346" max="14346" width="3.77734375" style="24" customWidth="1"/>
    <col min="14347" max="14347" width="14" style="24" customWidth="1"/>
    <col min="14348" max="14348" width="19.33203125" style="24" customWidth="1"/>
    <col min="14349" max="14584" width="9.109375" style="24"/>
    <col min="14585" max="14585" width="2.77734375" style="24" customWidth="1"/>
    <col min="14586" max="14586" width="3.77734375" style="24" customWidth="1"/>
    <col min="14587" max="14589" width="25.77734375" style="24" customWidth="1"/>
    <col min="14590" max="14594" width="20.77734375" style="24" customWidth="1"/>
    <col min="14595" max="14595" width="2.109375" style="24" customWidth="1"/>
    <col min="14596" max="14596" width="3.21875" style="24" customWidth="1"/>
    <col min="14597" max="14597" width="6.77734375" style="24" customWidth="1"/>
    <col min="14598" max="14598" width="20.21875" style="24" customWidth="1"/>
    <col min="14599" max="14599" width="2" style="24" customWidth="1"/>
    <col min="14600" max="14600" width="0" style="24" hidden="1" customWidth="1"/>
    <col min="14601" max="14601" width="26.77734375" style="24" customWidth="1"/>
    <col min="14602" max="14602" width="3.77734375" style="24" customWidth="1"/>
    <col min="14603" max="14603" width="14" style="24" customWidth="1"/>
    <col min="14604" max="14604" width="19.33203125" style="24" customWidth="1"/>
    <col min="14605" max="14840" width="9.109375" style="24"/>
    <col min="14841" max="14841" width="2.77734375" style="24" customWidth="1"/>
    <col min="14842" max="14842" width="3.77734375" style="24" customWidth="1"/>
    <col min="14843" max="14845" width="25.77734375" style="24" customWidth="1"/>
    <col min="14846" max="14850" width="20.77734375" style="24" customWidth="1"/>
    <col min="14851" max="14851" width="2.109375" style="24" customWidth="1"/>
    <col min="14852" max="14852" width="3.21875" style="24" customWidth="1"/>
    <col min="14853" max="14853" width="6.77734375" style="24" customWidth="1"/>
    <col min="14854" max="14854" width="20.21875" style="24" customWidth="1"/>
    <col min="14855" max="14855" width="2" style="24" customWidth="1"/>
    <col min="14856" max="14856" width="0" style="24" hidden="1" customWidth="1"/>
    <col min="14857" max="14857" width="26.77734375" style="24" customWidth="1"/>
    <col min="14858" max="14858" width="3.77734375" style="24" customWidth="1"/>
    <col min="14859" max="14859" width="14" style="24" customWidth="1"/>
    <col min="14860" max="14860" width="19.33203125" style="24" customWidth="1"/>
    <col min="14861" max="15096" width="9.109375" style="24"/>
    <col min="15097" max="15097" width="2.77734375" style="24" customWidth="1"/>
    <col min="15098" max="15098" width="3.77734375" style="24" customWidth="1"/>
    <col min="15099" max="15101" width="25.77734375" style="24" customWidth="1"/>
    <col min="15102" max="15106" width="20.77734375" style="24" customWidth="1"/>
    <col min="15107" max="15107" width="2.109375" style="24" customWidth="1"/>
    <col min="15108" max="15108" width="3.21875" style="24" customWidth="1"/>
    <col min="15109" max="15109" width="6.77734375" style="24" customWidth="1"/>
    <col min="15110" max="15110" width="20.21875" style="24" customWidth="1"/>
    <col min="15111" max="15111" width="2" style="24" customWidth="1"/>
    <col min="15112" max="15112" width="0" style="24" hidden="1" customWidth="1"/>
    <col min="15113" max="15113" width="26.77734375" style="24" customWidth="1"/>
    <col min="15114" max="15114" width="3.77734375" style="24" customWidth="1"/>
    <col min="15115" max="15115" width="14" style="24" customWidth="1"/>
    <col min="15116" max="15116" width="19.33203125" style="24" customWidth="1"/>
    <col min="15117" max="15352" width="9.109375" style="24"/>
    <col min="15353" max="15353" width="2.77734375" style="24" customWidth="1"/>
    <col min="15354" max="15354" width="3.77734375" style="24" customWidth="1"/>
    <col min="15355" max="15357" width="25.77734375" style="24" customWidth="1"/>
    <col min="15358" max="15362" width="20.77734375" style="24" customWidth="1"/>
    <col min="15363" max="15363" width="2.109375" style="24" customWidth="1"/>
    <col min="15364" max="15364" width="3.21875" style="24" customWidth="1"/>
    <col min="15365" max="15365" width="6.77734375" style="24" customWidth="1"/>
    <col min="15366" max="15366" width="20.21875" style="24" customWidth="1"/>
    <col min="15367" max="15367" width="2" style="24" customWidth="1"/>
    <col min="15368" max="15368" width="0" style="24" hidden="1" customWidth="1"/>
    <col min="15369" max="15369" width="26.77734375" style="24" customWidth="1"/>
    <col min="15370" max="15370" width="3.77734375" style="24" customWidth="1"/>
    <col min="15371" max="15371" width="14" style="24" customWidth="1"/>
    <col min="15372" max="15372" width="19.33203125" style="24" customWidth="1"/>
    <col min="15373" max="15608" width="9.109375" style="24"/>
    <col min="15609" max="15609" width="2.77734375" style="24" customWidth="1"/>
    <col min="15610" max="15610" width="3.77734375" style="24" customWidth="1"/>
    <col min="15611" max="15613" width="25.77734375" style="24" customWidth="1"/>
    <col min="15614" max="15618" width="20.77734375" style="24" customWidth="1"/>
    <col min="15619" max="15619" width="2.109375" style="24" customWidth="1"/>
    <col min="15620" max="15620" width="3.21875" style="24" customWidth="1"/>
    <col min="15621" max="15621" width="6.77734375" style="24" customWidth="1"/>
    <col min="15622" max="15622" width="20.21875" style="24" customWidth="1"/>
    <col min="15623" max="15623" width="2" style="24" customWidth="1"/>
    <col min="15624" max="15624" width="0" style="24" hidden="1" customWidth="1"/>
    <col min="15625" max="15625" width="26.77734375" style="24" customWidth="1"/>
    <col min="15626" max="15626" width="3.77734375" style="24" customWidth="1"/>
    <col min="15627" max="15627" width="14" style="24" customWidth="1"/>
    <col min="15628" max="15628" width="19.33203125" style="24" customWidth="1"/>
    <col min="15629" max="15864" width="9.109375" style="24"/>
    <col min="15865" max="15865" width="2.77734375" style="24" customWidth="1"/>
    <col min="15866" max="15866" width="3.77734375" style="24" customWidth="1"/>
    <col min="15867" max="15869" width="25.77734375" style="24" customWidth="1"/>
    <col min="15870" max="15874" width="20.77734375" style="24" customWidth="1"/>
    <col min="15875" max="15875" width="2.109375" style="24" customWidth="1"/>
    <col min="15876" max="15876" width="3.21875" style="24" customWidth="1"/>
    <col min="15877" max="15877" width="6.77734375" style="24" customWidth="1"/>
    <col min="15878" max="15878" width="20.21875" style="24" customWidth="1"/>
    <col min="15879" max="15879" width="2" style="24" customWidth="1"/>
    <col min="15880" max="15880" width="0" style="24" hidden="1" customWidth="1"/>
    <col min="15881" max="15881" width="26.77734375" style="24" customWidth="1"/>
    <col min="15882" max="15882" width="3.77734375" style="24" customWidth="1"/>
    <col min="15883" max="15883" width="14" style="24" customWidth="1"/>
    <col min="15884" max="15884" width="19.33203125" style="24" customWidth="1"/>
    <col min="15885" max="16120" width="9.109375" style="24"/>
    <col min="16121" max="16121" width="2.77734375" style="24" customWidth="1"/>
    <col min="16122" max="16122" width="3.77734375" style="24" customWidth="1"/>
    <col min="16123" max="16125" width="25.77734375" style="24" customWidth="1"/>
    <col min="16126" max="16130" width="20.77734375" style="24" customWidth="1"/>
    <col min="16131" max="16131" width="2.109375" style="24" customWidth="1"/>
    <col min="16132" max="16132" width="3.21875" style="24" customWidth="1"/>
    <col min="16133" max="16133" width="6.77734375" style="24" customWidth="1"/>
    <col min="16134" max="16134" width="20.21875" style="24" customWidth="1"/>
    <col min="16135" max="16135" width="2" style="24" customWidth="1"/>
    <col min="16136" max="16136" width="0" style="24" hidden="1" customWidth="1"/>
    <col min="16137" max="16137" width="26.77734375" style="24" customWidth="1"/>
    <col min="16138" max="16138" width="3.77734375" style="24" customWidth="1"/>
    <col min="16139" max="16139" width="14" style="24" customWidth="1"/>
    <col min="16140" max="16140" width="19.33203125" style="24" customWidth="1"/>
    <col min="16141" max="16376" width="9.109375" style="24"/>
    <col min="16377" max="16384" width="9.109375" style="24" customWidth="1"/>
  </cols>
  <sheetData>
    <row r="1" spans="1:14" ht="27" customHeight="1" x14ac:dyDescent="0.25">
      <c r="A1" s="318" t="s">
        <v>1351</v>
      </c>
    </row>
    <row r="2" spans="1:14" ht="20.100000000000001" customHeight="1" x14ac:dyDescent="0.3">
      <c r="A2" s="23"/>
      <c r="B2" s="66" t="s">
        <v>1352</v>
      </c>
      <c r="C2" s="66"/>
      <c r="D2" s="66"/>
      <c r="E2" s="66"/>
      <c r="H2" s="66"/>
      <c r="I2" s="126"/>
    </row>
    <row r="3" spans="1:14" ht="20.100000000000001" customHeight="1" x14ac:dyDescent="0.3">
      <c r="A3" s="23"/>
      <c r="B3" s="220"/>
      <c r="C3" s="220"/>
      <c r="G3" s="26"/>
    </row>
    <row r="4" spans="1:14" ht="20.100000000000001" customHeight="1" thickBot="1" x14ac:dyDescent="0.35">
      <c r="A4" s="23"/>
      <c r="B4" s="220"/>
      <c r="C4" s="220"/>
      <c r="E4" s="221"/>
      <c r="G4" s="26"/>
    </row>
    <row r="5" spans="1:14" ht="20.100000000000001" customHeight="1" thickBot="1" x14ac:dyDescent="0.35">
      <c r="A5" s="23"/>
      <c r="B5" s="127"/>
      <c r="C5" s="128" t="s">
        <v>1353</v>
      </c>
      <c r="D5" s="129"/>
      <c r="E5" s="129"/>
      <c r="F5" s="129"/>
      <c r="G5" s="130"/>
      <c r="H5" s="129"/>
      <c r="I5" s="129"/>
      <c r="J5" s="129"/>
      <c r="K5" s="129"/>
      <c r="L5" s="131"/>
    </row>
    <row r="6" spans="1:14" ht="30" customHeight="1" thickBot="1" x14ac:dyDescent="0.35">
      <c r="A6" s="67">
        <f>'Schools&amp;Central School Services'!$A$3</f>
        <v>0</v>
      </c>
      <c r="B6" s="132" t="str">
        <f>INDEX('Source data'!$B$5:$B$157,'Schools&amp;Central School Services'!$A$4)</f>
        <v>Select LA..</v>
      </c>
      <c r="C6" s="28"/>
      <c r="D6" s="29"/>
      <c r="E6" s="29"/>
      <c r="F6" s="248" t="s">
        <v>1354</v>
      </c>
      <c r="G6" s="249"/>
      <c r="H6" s="249"/>
      <c r="I6" s="249"/>
      <c r="J6" s="277"/>
      <c r="K6" s="58"/>
      <c r="L6" s="133"/>
      <c r="M6" s="58"/>
      <c r="N6" s="58"/>
    </row>
    <row r="7" spans="1:14" ht="35.1" customHeight="1" x14ac:dyDescent="0.25">
      <c r="A7" s="69"/>
      <c r="B7" s="134"/>
      <c r="D7" s="32"/>
      <c r="E7" s="33"/>
      <c r="F7" s="135" t="s">
        <v>19</v>
      </c>
      <c r="G7" s="135" t="s">
        <v>20</v>
      </c>
      <c r="H7" s="135" t="s">
        <v>21</v>
      </c>
      <c r="I7" s="135" t="s">
        <v>44</v>
      </c>
      <c r="J7" s="135" t="s">
        <v>13</v>
      </c>
      <c r="K7" s="58"/>
      <c r="L7" s="133"/>
      <c r="M7" s="58"/>
      <c r="N7" s="58"/>
    </row>
    <row r="8" spans="1:14" ht="35.1" customHeight="1" x14ac:dyDescent="0.25">
      <c r="A8" s="69"/>
      <c r="B8" s="136" t="s">
        <v>14</v>
      </c>
      <c r="C8" s="251" t="s">
        <v>1355</v>
      </c>
      <c r="D8" s="251"/>
      <c r="E8" s="251"/>
      <c r="F8" s="71" t="str">
        <f>IF($A$6=0,"Select LA",INDEX('Source data'!AB$1:AB$65538,MATCH($A$6,'Source data'!$A$1:$A$65538,0)))</f>
        <v>Select LA</v>
      </c>
      <c r="G8" s="71" t="str">
        <f>IF($A$6=0,"Select LA",INDEX('Source data'!AE$1:AE$65538,MATCH($A$6,'Source data'!$A$1:$A$65538,0)))</f>
        <v>Select LA</v>
      </c>
      <c r="H8" s="71" t="str">
        <f>IF(A6=0,"Select LA",INDEX('Source data'!AH$1:AH$65538,MATCH($A$6,'Source data'!$A$1:$A$65538,0)))</f>
        <v>Select LA</v>
      </c>
      <c r="I8" s="71" t="str">
        <f>IF(A6=0,"Select LA",INDEX('Source data'!AK$1:AK$65538,MATCH($A$6,'Source data'!$A$1:$A$65538,0)))</f>
        <v>Select LA</v>
      </c>
      <c r="J8" s="72" t="str">
        <f>IF($A$6=0,"Select LA",SUM(F8:I8))</f>
        <v>Select LA</v>
      </c>
      <c r="K8" s="58"/>
      <c r="L8" s="133"/>
      <c r="M8" s="58"/>
      <c r="N8" s="58"/>
    </row>
    <row r="9" spans="1:14" ht="45.45" customHeight="1" x14ac:dyDescent="0.25">
      <c r="A9" s="73"/>
      <c r="B9" s="136" t="s">
        <v>15</v>
      </c>
      <c r="C9" s="251" t="s">
        <v>1356</v>
      </c>
      <c r="D9" s="251"/>
      <c r="E9" s="251"/>
      <c r="F9" s="71" t="str">
        <f>IF($A$6=0,"Select LA",INDEX('Source data'!AC$1:AC$65538,MATCH($A$6,'Source data'!$A$1:$A$65538,0)))</f>
        <v>Select LA</v>
      </c>
      <c r="G9" s="71" t="str">
        <f>IF($A$6=0,"Select LA",INDEX('Source data'!AF$1:AF$65538,MATCH($A$6,'Source data'!$A$1:$A$65538,0)))</f>
        <v>Select LA</v>
      </c>
      <c r="H9" s="71" t="str">
        <f>IF(A6=0,"Select LA",INDEX('Source data'!AI$1:AI$65538,MATCH($A$6,'Source data'!$A$1:$A$65538,0)))</f>
        <v>Select LA</v>
      </c>
      <c r="I9" s="71" t="str">
        <f>IF(A6=0,"Select LA",INDEX('Source data'!AL$1:AL$65538,MATCH($A$6,'Source data'!$A$1:$A$65538,0)))</f>
        <v>Select LA</v>
      </c>
      <c r="J9" s="72" t="str">
        <f>IF($A$6=0,"Select LA",SUM(F9:I9))</f>
        <v>Select LA</v>
      </c>
      <c r="K9" s="83"/>
      <c r="L9" s="133"/>
      <c r="M9" s="58"/>
      <c r="N9" s="58"/>
    </row>
    <row r="10" spans="1:14" ht="35.1" customHeight="1" x14ac:dyDescent="0.25">
      <c r="A10" s="36"/>
      <c r="B10" s="139" t="s">
        <v>23</v>
      </c>
      <c r="C10" s="251" t="s">
        <v>1231</v>
      </c>
      <c r="D10" s="251"/>
      <c r="E10" s="251"/>
      <c r="F10" s="71" t="str">
        <f>IF($A$6=0,"Select LA",INDEX('Source data'!AD$1:AD$65538,MATCH($A$6,'Source data'!$A$1:$A$65538,0)))</f>
        <v>Select LA</v>
      </c>
      <c r="G10" s="71" t="str">
        <f>IF($A$6=0,"Select LA",INDEX('Source data'!AG$1:AG$65538,MATCH($A$6,'Source data'!$A$1:$A$65538,0)))</f>
        <v>Select LA</v>
      </c>
      <c r="H10" s="71" t="str">
        <f>IF(A6=0,"Select LA",INDEX('Source data'!AJ$1:AJ$65538,MATCH($A$6,'Source data'!$A$1:$A$65538,0)))</f>
        <v>Select LA</v>
      </c>
      <c r="I10" s="71" t="str">
        <f>IF(A6=0,"Select LA",INDEX('Source data'!AM$1:AM$65538,MATCH($A$6,'Source data'!$A$1:$A$65538,0)))</f>
        <v>Select LA</v>
      </c>
      <c r="J10" s="72" t="str">
        <f>IF($A$6=0,"Select LA",SUM(F10:I10))</f>
        <v>Select LA</v>
      </c>
      <c r="K10" s="83"/>
      <c r="L10" s="133"/>
      <c r="M10" s="58"/>
      <c r="N10" s="58"/>
    </row>
    <row r="11" spans="1:14" ht="35.1" customHeight="1" thickBot="1" x14ac:dyDescent="0.3">
      <c r="A11" s="36"/>
      <c r="B11" s="140" t="s">
        <v>24</v>
      </c>
      <c r="C11" s="44" t="s">
        <v>45</v>
      </c>
      <c r="D11" s="45"/>
      <c r="E11" s="45"/>
      <c r="F11" s="141" t="str">
        <f>IF($A$6=0,"Select LA",SUM(F8:F10))</f>
        <v>Select LA</v>
      </c>
      <c r="G11" s="141" t="str">
        <f>IF($A$6=0,"Select LA",SUM(G8:G10))</f>
        <v>Select LA</v>
      </c>
      <c r="H11" s="141" t="str">
        <f>IF($A$6=0,"Select LA",SUM(H8:H10))</f>
        <v>Select LA</v>
      </c>
      <c r="I11" s="141" t="str">
        <f>IF($A$6=0,"Select LA",SUM(I8:I10))</f>
        <v>Select LA</v>
      </c>
      <c r="J11" s="141" t="str">
        <f>IF($A$6=0,"Select LA",SUM(J8:J10))</f>
        <v>Select LA</v>
      </c>
      <c r="K11" s="83"/>
      <c r="L11" s="142"/>
      <c r="M11" s="83"/>
      <c r="N11" s="58"/>
    </row>
    <row r="12" spans="1:14" ht="35.1" customHeight="1" thickBot="1" x14ac:dyDescent="0.3">
      <c r="A12" s="36"/>
      <c r="B12" s="140"/>
      <c r="C12" s="44"/>
      <c r="D12" s="45"/>
      <c r="E12" s="45"/>
      <c r="F12" s="223"/>
      <c r="G12" s="223"/>
      <c r="H12" s="223"/>
      <c r="I12" s="223"/>
      <c r="J12" s="223"/>
      <c r="K12" s="83"/>
      <c r="L12" s="142"/>
      <c r="M12" s="83"/>
      <c r="N12" s="58"/>
    </row>
    <row r="13" spans="1:14" ht="35.1" customHeight="1" thickBot="1" x14ac:dyDescent="0.3">
      <c r="A13" s="36"/>
      <c r="B13" s="140"/>
      <c r="C13" s="44"/>
      <c r="D13" s="45"/>
      <c r="E13" s="45"/>
      <c r="F13" s="237" t="s">
        <v>1280</v>
      </c>
      <c r="G13" s="237" t="s">
        <v>1279</v>
      </c>
      <c r="H13" s="223"/>
      <c r="K13" s="83"/>
      <c r="L13" s="142"/>
      <c r="M13" s="83"/>
      <c r="N13" s="58"/>
    </row>
    <row r="14" spans="1:14" ht="35.1" customHeight="1" thickBot="1" x14ac:dyDescent="0.3">
      <c r="A14" s="36"/>
      <c r="B14" s="140"/>
      <c r="C14" s="44"/>
      <c r="D14" s="45"/>
      <c r="E14" s="45"/>
      <c r="F14" s="234" t="str">
        <f>IF($A$6=0,"Select LA",INDEX('Source data'!CF:CF,MATCH($A$6,'Source data'!$BY:$BY,0)))</f>
        <v>Select LA</v>
      </c>
      <c r="G14" s="234" t="str">
        <f>IF($A$6=0,"Select LA",INDEX('Source data'!CE:CE,MATCH($A$6,'Source data'!$BY:$BY,0)))</f>
        <v>Select LA</v>
      </c>
      <c r="H14" s="223"/>
      <c r="K14" s="83"/>
      <c r="L14" s="142"/>
      <c r="M14" s="83"/>
      <c r="N14" s="58"/>
    </row>
    <row r="15" spans="1:14" ht="35.1" customHeight="1" thickBot="1" x14ac:dyDescent="0.3">
      <c r="A15" s="36"/>
      <c r="B15" s="140"/>
      <c r="C15" s="44"/>
      <c r="D15" s="45"/>
      <c r="E15" s="45"/>
      <c r="F15" s="223"/>
      <c r="G15" s="223"/>
      <c r="H15" s="223"/>
      <c r="I15" s="223"/>
      <c r="J15" s="223"/>
      <c r="K15" s="83"/>
      <c r="L15" s="142"/>
      <c r="M15" s="83"/>
      <c r="N15" s="58"/>
    </row>
    <row r="16" spans="1:14" ht="35.1" customHeight="1" thickBot="1" x14ac:dyDescent="0.3">
      <c r="A16" s="36"/>
      <c r="B16" s="140"/>
      <c r="C16" s="44"/>
      <c r="D16" s="45"/>
      <c r="E16" s="45"/>
      <c r="F16" s="279" t="s">
        <v>1223</v>
      </c>
      <c r="G16" s="290"/>
      <c r="H16" s="280"/>
      <c r="I16" s="223"/>
      <c r="J16" s="223"/>
      <c r="K16" s="83"/>
      <c r="L16" s="142"/>
      <c r="M16" s="83"/>
      <c r="N16" s="58"/>
    </row>
    <row r="17" spans="1:14" ht="35.1" customHeight="1" thickBot="1" x14ac:dyDescent="0.3">
      <c r="A17" s="36"/>
      <c r="B17" s="140"/>
      <c r="C17" s="44"/>
      <c r="D17" s="45"/>
      <c r="E17" s="45"/>
      <c r="F17" s="238" t="s">
        <v>1283</v>
      </c>
      <c r="G17" s="238" t="s">
        <v>1282</v>
      </c>
      <c r="H17" s="238" t="s">
        <v>1281</v>
      </c>
      <c r="J17" s="223"/>
      <c r="K17" s="83"/>
      <c r="L17" s="142"/>
      <c r="M17" s="83"/>
      <c r="N17" s="58"/>
    </row>
    <row r="18" spans="1:14" ht="35.1" customHeight="1" thickBot="1" x14ac:dyDescent="0.3">
      <c r="A18" s="36"/>
      <c r="B18" s="140"/>
      <c r="C18" s="44"/>
      <c r="D18" s="45"/>
      <c r="E18" s="45"/>
      <c r="F18" s="234" t="str">
        <f>IF($A$6=0,"Select LA",INDEX('Source data'!CI:CI,MATCH($A$6,'Source data'!$BY:$BY,0)))</f>
        <v>Select LA</v>
      </c>
      <c r="G18" s="234" t="str">
        <f>IF($A$6=0,"Select LA",INDEX('Source data'!CH:CH,MATCH($A$6,'Source data'!$BY:$BY,0)))</f>
        <v>Select LA</v>
      </c>
      <c r="H18" s="234" t="str">
        <f>IF($A$6=0,"Select LA",INDEX('Source data'!CG:CG,MATCH($A$6,'Source data'!$BY:$BY,0)))</f>
        <v>Select LA</v>
      </c>
      <c r="I18" s="223"/>
      <c r="J18" s="223"/>
      <c r="K18" s="83"/>
      <c r="L18" s="142"/>
      <c r="M18" s="83"/>
      <c r="N18" s="58"/>
    </row>
    <row r="19" spans="1:14" ht="35.1" customHeight="1" x14ac:dyDescent="0.25">
      <c r="A19" s="36"/>
      <c r="B19" s="140"/>
      <c r="C19" s="44"/>
      <c r="D19" s="45"/>
      <c r="E19" s="45"/>
      <c r="F19" s="223"/>
      <c r="G19" s="223"/>
      <c r="H19" s="223"/>
      <c r="I19" s="223"/>
      <c r="J19" s="223"/>
      <c r="K19" s="83"/>
      <c r="L19" s="142"/>
      <c r="M19" s="83"/>
      <c r="N19" s="58"/>
    </row>
    <row r="20" spans="1:14" ht="35.1" customHeight="1" thickBot="1" x14ac:dyDescent="0.3">
      <c r="A20" s="36"/>
      <c r="B20" s="143"/>
      <c r="C20" s="48"/>
      <c r="D20" s="48"/>
      <c r="E20" s="48"/>
      <c r="F20" s="75"/>
      <c r="G20" s="75"/>
      <c r="H20" s="75"/>
      <c r="I20" s="75"/>
      <c r="J20" s="75"/>
      <c r="K20" s="83"/>
      <c r="L20" s="142"/>
      <c r="M20" s="83"/>
      <c r="N20" s="58"/>
    </row>
    <row r="21" spans="1:14" ht="35.1" customHeight="1" x14ac:dyDescent="0.25">
      <c r="A21" s="36"/>
      <c r="B21" s="144"/>
      <c r="C21" s="77"/>
      <c r="D21" s="77"/>
      <c r="F21" s="275" t="s">
        <v>1357</v>
      </c>
      <c r="G21" s="276"/>
      <c r="H21" s="75"/>
      <c r="I21" s="75"/>
      <c r="J21" s="75"/>
      <c r="K21" s="83"/>
      <c r="L21" s="142"/>
      <c r="M21" s="83"/>
      <c r="N21" s="58"/>
    </row>
    <row r="22" spans="1:14" ht="35.1" customHeight="1" x14ac:dyDescent="0.25">
      <c r="A22" s="36"/>
      <c r="B22" s="145" t="s">
        <v>28</v>
      </c>
      <c r="C22" s="273" t="s">
        <v>1358</v>
      </c>
      <c r="D22" s="273"/>
      <c r="E22" s="274"/>
      <c r="F22" s="267" t="str">
        <f>IF(A6=0,"Select LA",INDEX('Source data'!AP$1:AP$65538,MATCH($A$6,'Source data'!$A$1:$A$65538,0)))</f>
        <v>Select LA</v>
      </c>
      <c r="G22" s="268"/>
      <c r="H22" s="75"/>
      <c r="I22" s="75"/>
      <c r="J22" s="75"/>
      <c r="K22" s="83"/>
      <c r="L22" s="142"/>
      <c r="M22" s="83"/>
      <c r="N22" s="58"/>
    </row>
    <row r="23" spans="1:14" ht="35.1" customHeight="1" x14ac:dyDescent="0.25">
      <c r="A23" s="36"/>
      <c r="B23" s="145" t="s">
        <v>29</v>
      </c>
      <c r="C23" s="273" t="s">
        <v>1359</v>
      </c>
      <c r="D23" s="273"/>
      <c r="E23" s="274"/>
      <c r="F23" s="267" t="str">
        <f>IF(A6=0,"Select LA",INDEX('Source data'!AQ$1:AQ$65538,MATCH($A$6,'Source data'!$A$1:$A$65538,0)))</f>
        <v>Select LA</v>
      </c>
      <c r="G23" s="268"/>
      <c r="H23" s="75"/>
      <c r="I23" s="75"/>
      <c r="J23" s="75"/>
      <c r="K23" s="83"/>
      <c r="L23" s="142"/>
      <c r="M23" s="83"/>
      <c r="N23" s="58"/>
    </row>
    <row r="24" spans="1:14" ht="35.1" customHeight="1" x14ac:dyDescent="0.25">
      <c r="A24" s="36"/>
      <c r="B24" s="145" t="s">
        <v>23</v>
      </c>
      <c r="C24" s="273" t="s">
        <v>1232</v>
      </c>
      <c r="D24" s="273"/>
      <c r="E24" s="274"/>
      <c r="F24" s="267" t="str">
        <f>IF(A6=0,"Select LA",INDEX('Source data'!AR$1:AR$65538,MATCH($A$6,'Source data'!$A$1:$A$65538,0)))</f>
        <v>Select LA</v>
      </c>
      <c r="G24" s="268"/>
      <c r="H24" s="75"/>
      <c r="I24" s="75"/>
      <c r="J24" s="75"/>
      <c r="K24" s="83"/>
      <c r="L24" s="142"/>
      <c r="M24" s="83"/>
      <c r="N24" s="58"/>
    </row>
    <row r="25" spans="1:14" ht="35.1" customHeight="1" thickBot="1" x14ac:dyDescent="0.3">
      <c r="A25" s="36"/>
      <c r="B25" s="146" t="s">
        <v>24</v>
      </c>
      <c r="C25" s="79" t="s">
        <v>46</v>
      </c>
      <c r="D25" s="80"/>
      <c r="E25" s="81"/>
      <c r="F25" s="259" t="str">
        <f>IF($A$6=0,"Select LA",SUM(F22:G24))</f>
        <v>Select LA</v>
      </c>
      <c r="G25" s="260"/>
      <c r="H25" s="75"/>
      <c r="I25" s="75"/>
      <c r="J25" s="75"/>
      <c r="K25" s="83"/>
      <c r="L25" s="142"/>
      <c r="M25" s="83"/>
      <c r="N25" s="58"/>
    </row>
    <row r="26" spans="1:14" ht="35.1" customHeight="1" thickBot="1" x14ac:dyDescent="0.3">
      <c r="A26" s="36"/>
      <c r="B26" s="144"/>
      <c r="C26" s="82"/>
      <c r="D26" s="82"/>
      <c r="F26" s="83"/>
      <c r="G26" s="84"/>
      <c r="H26" s="75"/>
      <c r="I26" s="75"/>
      <c r="J26" s="75"/>
      <c r="K26" s="83"/>
      <c r="L26" s="142"/>
      <c r="M26" s="83"/>
      <c r="N26" s="58"/>
    </row>
    <row r="27" spans="1:14" ht="35.1" customHeight="1" x14ac:dyDescent="0.25">
      <c r="A27" s="36"/>
      <c r="B27" s="147"/>
      <c r="F27" s="263" t="s">
        <v>1274</v>
      </c>
      <c r="G27" s="264"/>
      <c r="H27" s="58"/>
      <c r="I27" s="58"/>
      <c r="J27" s="58"/>
      <c r="K27" s="58"/>
      <c r="L27" s="133"/>
      <c r="M27" s="58"/>
      <c r="N27" s="58"/>
    </row>
    <row r="28" spans="1:14" ht="35.1" customHeight="1" x14ac:dyDescent="0.25">
      <c r="A28" s="36"/>
      <c r="B28" s="147"/>
      <c r="F28" s="265" t="s">
        <v>32</v>
      </c>
      <c r="G28" s="266"/>
      <c r="H28" s="58"/>
      <c r="I28" s="58"/>
      <c r="J28" s="58"/>
      <c r="K28" s="58"/>
      <c r="L28" s="133"/>
      <c r="M28" s="58"/>
      <c r="N28" s="58"/>
    </row>
    <row r="29" spans="1:14" ht="35.1" customHeight="1" x14ac:dyDescent="0.25">
      <c r="A29" s="36"/>
      <c r="B29" s="139" t="s">
        <v>14</v>
      </c>
      <c r="C29" s="251" t="s">
        <v>1360</v>
      </c>
      <c r="D29" s="251"/>
      <c r="E29" s="251"/>
      <c r="F29" s="267" t="str">
        <f>IF(A6=0,"Select LA",INDEX('Source data'!AN$1:AN$65538,MATCH($A$6,'Source data'!$A$1:$A$65538,0)))</f>
        <v>Select LA</v>
      </c>
      <c r="G29" s="268"/>
      <c r="H29" s="58"/>
      <c r="I29" s="58"/>
      <c r="J29" s="58"/>
      <c r="K29" s="58"/>
      <c r="L29" s="133"/>
      <c r="M29" s="58"/>
      <c r="N29" s="58"/>
    </row>
    <row r="30" spans="1:14" ht="35.1" customHeight="1" x14ac:dyDescent="0.25">
      <c r="A30" s="36"/>
      <c r="B30" s="139" t="s">
        <v>15</v>
      </c>
      <c r="C30" s="251" t="s">
        <v>1361</v>
      </c>
      <c r="D30" s="251"/>
      <c r="E30" s="251"/>
      <c r="F30" s="267" t="str">
        <f>IF(A6=0,"Select LA",INDEX('Source data'!AO$1:AO$65538,MATCH($A$6,'Source data'!$A$1:$A$65538,0)))</f>
        <v>Select LA</v>
      </c>
      <c r="G30" s="268"/>
      <c r="H30" s="58"/>
      <c r="I30" s="58"/>
      <c r="J30" s="58"/>
      <c r="K30" s="58"/>
      <c r="L30" s="133"/>
      <c r="M30" s="58"/>
      <c r="N30" s="58"/>
    </row>
    <row r="31" spans="1:14" ht="35.1" customHeight="1" thickBot="1" x14ac:dyDescent="0.3">
      <c r="A31" s="36"/>
      <c r="B31" s="140" t="s">
        <v>23</v>
      </c>
      <c r="C31" s="44" t="s">
        <v>47</v>
      </c>
      <c r="D31" s="45"/>
      <c r="E31" s="85"/>
      <c r="F31" s="288" t="str">
        <f>IF($A$6=0,"Select LA",SUM(F29:G30))</f>
        <v>Select LA</v>
      </c>
      <c r="G31" s="289"/>
      <c r="H31" s="58"/>
      <c r="I31" s="58"/>
      <c r="J31" s="58"/>
      <c r="K31" s="58"/>
      <c r="L31" s="133"/>
      <c r="M31" s="58"/>
      <c r="N31" s="58"/>
    </row>
    <row r="32" spans="1:14" ht="35.1" customHeight="1" thickBot="1" x14ac:dyDescent="0.3">
      <c r="A32" s="36"/>
      <c r="B32" s="148"/>
      <c r="C32" s="149"/>
      <c r="D32" s="150"/>
      <c r="E32" s="150"/>
      <c r="F32" s="151"/>
      <c r="G32" s="151"/>
      <c r="H32" s="137"/>
      <c r="I32" s="137"/>
      <c r="J32" s="137"/>
      <c r="K32" s="137"/>
      <c r="L32" s="138"/>
      <c r="M32" s="58"/>
      <c r="N32" s="58"/>
    </row>
    <row r="33" spans="1:13" ht="40.049999999999997" customHeight="1" x14ac:dyDescent="0.25">
      <c r="A33" s="36"/>
      <c r="B33" s="48"/>
    </row>
    <row r="34" spans="1:13" ht="15" customHeight="1" x14ac:dyDescent="0.25">
      <c r="A34" s="36"/>
      <c r="B34" s="272" t="s">
        <v>16</v>
      </c>
      <c r="C34" s="272"/>
      <c r="D34" s="86"/>
      <c r="E34" s="86"/>
      <c r="F34" s="88"/>
      <c r="G34" s="40"/>
      <c r="H34" s="40"/>
      <c r="I34" s="40"/>
      <c r="J34" s="40"/>
      <c r="K34" s="40"/>
      <c r="L34" s="40"/>
      <c r="M34" s="40"/>
    </row>
    <row r="35" spans="1:13" ht="10.050000000000001" customHeight="1" x14ac:dyDescent="0.25">
      <c r="A35" s="36"/>
      <c r="B35" s="87"/>
      <c r="C35" s="87"/>
      <c r="D35" s="86"/>
      <c r="E35" s="86"/>
      <c r="F35" s="88"/>
      <c r="G35" s="40"/>
      <c r="H35" s="40"/>
      <c r="I35" s="40"/>
      <c r="J35" s="40"/>
      <c r="K35" s="40"/>
      <c r="L35" s="40"/>
      <c r="M35" s="40"/>
    </row>
    <row r="36" spans="1:13" ht="15" customHeight="1" x14ac:dyDescent="0.25">
      <c r="A36" s="36"/>
      <c r="B36" s="256" t="s">
        <v>1226</v>
      </c>
      <c r="C36" s="256"/>
      <c r="D36" s="256"/>
      <c r="E36" s="256"/>
      <c r="F36" s="256"/>
      <c r="G36" s="256"/>
      <c r="H36" s="256"/>
      <c r="I36" s="89"/>
      <c r="J36" s="89"/>
      <c r="K36" s="40"/>
      <c r="L36" s="40"/>
      <c r="M36" s="40"/>
    </row>
    <row r="37" spans="1:13" ht="6" customHeight="1" x14ac:dyDescent="0.25">
      <c r="A37" s="36"/>
      <c r="B37" s="90"/>
      <c r="C37" s="90"/>
      <c r="D37" s="90"/>
      <c r="E37" s="90"/>
      <c r="F37" s="90"/>
      <c r="G37" s="90"/>
      <c r="H37" s="90"/>
      <c r="I37" s="89"/>
      <c r="J37" s="89"/>
      <c r="K37" s="40"/>
      <c r="L37" s="40"/>
      <c r="M37" s="40"/>
    </row>
    <row r="38" spans="1:13" ht="15" customHeight="1" x14ac:dyDescent="0.3">
      <c r="A38" s="23"/>
      <c r="B38" s="91" t="s">
        <v>17</v>
      </c>
      <c r="C38" s="253" t="s">
        <v>34</v>
      </c>
      <c r="D38" s="254"/>
      <c r="E38" s="254"/>
      <c r="F38" s="254"/>
      <c r="G38" s="254"/>
      <c r="H38" s="254"/>
      <c r="I38" s="254"/>
      <c r="J38" s="58"/>
      <c r="K38" s="40"/>
      <c r="L38" s="40"/>
      <c r="M38" s="40"/>
    </row>
    <row r="39" spans="1:13" ht="15" customHeight="1" x14ac:dyDescent="0.25">
      <c r="A39" s="36"/>
      <c r="B39" s="91" t="s">
        <v>18</v>
      </c>
      <c r="C39" s="255" t="s">
        <v>35</v>
      </c>
      <c r="D39" s="255"/>
      <c r="E39" s="255"/>
      <c r="F39" s="255"/>
      <c r="G39" s="255"/>
      <c r="H39" s="255"/>
      <c r="I39" s="255"/>
      <c r="J39" s="92"/>
      <c r="K39" s="40"/>
      <c r="L39" s="40"/>
      <c r="M39" s="40"/>
    </row>
    <row r="40" spans="1:13" ht="15" customHeight="1" x14ac:dyDescent="0.25">
      <c r="A40" s="36"/>
      <c r="B40" s="91" t="s">
        <v>36</v>
      </c>
      <c r="C40" s="253" t="s">
        <v>1233</v>
      </c>
      <c r="D40" s="253"/>
      <c r="E40" s="253"/>
      <c r="F40" s="253"/>
      <c r="G40" s="253"/>
      <c r="H40" s="253"/>
      <c r="I40" s="253"/>
      <c r="J40" s="55"/>
      <c r="K40" s="40"/>
      <c r="L40" s="40"/>
      <c r="M40" s="40"/>
    </row>
    <row r="41" spans="1:13" ht="10.050000000000001" customHeight="1" x14ac:dyDescent="0.25">
      <c r="A41" s="36"/>
      <c r="B41" s="87"/>
      <c r="C41" s="87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2" spans="1:13" ht="15" customHeight="1" x14ac:dyDescent="0.25">
      <c r="A42" s="36"/>
      <c r="B42" s="256" t="s">
        <v>1227</v>
      </c>
      <c r="C42" s="256"/>
      <c r="D42" s="256"/>
      <c r="E42" s="256"/>
      <c r="F42" s="77"/>
      <c r="G42" s="77"/>
      <c r="H42" s="81"/>
      <c r="I42" s="81"/>
      <c r="J42" s="81"/>
      <c r="K42" s="40"/>
      <c r="L42" s="40"/>
      <c r="M42" s="40"/>
    </row>
    <row r="43" spans="1:13" ht="10.050000000000001" customHeight="1" x14ac:dyDescent="0.25">
      <c r="A43" s="36"/>
      <c r="B43" s="90"/>
      <c r="C43" s="90"/>
      <c r="D43" s="90"/>
      <c r="E43" s="90"/>
      <c r="F43" s="77"/>
      <c r="G43" s="77"/>
      <c r="H43" s="81"/>
      <c r="I43" s="81"/>
      <c r="J43" s="81"/>
      <c r="K43" s="40"/>
      <c r="L43" s="40"/>
      <c r="M43" s="40"/>
    </row>
    <row r="44" spans="1:13" ht="15" customHeight="1" x14ac:dyDescent="0.25">
      <c r="A44" s="36"/>
      <c r="B44" s="93" t="s">
        <v>37</v>
      </c>
      <c r="C44" s="96" t="s">
        <v>1234</v>
      </c>
      <c r="D44" s="94"/>
      <c r="E44" s="94"/>
      <c r="F44" s="94"/>
      <c r="G44" s="94"/>
      <c r="H44" s="95"/>
      <c r="I44" s="95"/>
      <c r="J44" s="95"/>
      <c r="K44" s="40"/>
      <c r="L44" s="40"/>
      <c r="M44" s="40"/>
    </row>
    <row r="45" spans="1:13" ht="15" customHeight="1" x14ac:dyDescent="0.25">
      <c r="A45" s="36"/>
      <c r="C45" s="96" t="s">
        <v>1222</v>
      </c>
      <c r="D45" s="97"/>
      <c r="E45" s="97"/>
      <c r="F45" s="97"/>
      <c r="G45" s="97"/>
      <c r="H45" s="97"/>
      <c r="I45" s="60"/>
      <c r="J45" s="60"/>
      <c r="K45" s="40"/>
      <c r="L45" s="40"/>
      <c r="M45" s="40"/>
    </row>
    <row r="46" spans="1:13" ht="15" customHeight="1" x14ac:dyDescent="0.25">
      <c r="A46" s="36"/>
      <c r="C46" s="96" t="s">
        <v>38</v>
      </c>
      <c r="D46" s="97"/>
      <c r="E46" s="97"/>
      <c r="F46" s="97"/>
      <c r="G46" s="97"/>
      <c r="H46" s="60"/>
      <c r="I46" s="60"/>
      <c r="J46" s="60"/>
      <c r="K46" s="40"/>
      <c r="L46" s="40"/>
      <c r="M46" s="40"/>
    </row>
    <row r="47" spans="1:13" ht="15" customHeight="1" x14ac:dyDescent="0.25">
      <c r="A47" s="36"/>
      <c r="C47" s="96" t="s">
        <v>39</v>
      </c>
      <c r="D47" s="97"/>
      <c r="E47" s="97"/>
      <c r="F47" s="97"/>
      <c r="G47" s="97"/>
      <c r="H47" s="97"/>
      <c r="I47" s="60"/>
      <c r="J47" s="60"/>
      <c r="K47" s="40"/>
      <c r="L47" s="40"/>
      <c r="M47" s="40"/>
    </row>
    <row r="48" spans="1:13" ht="15" customHeight="1" x14ac:dyDescent="0.25">
      <c r="A48" s="36"/>
      <c r="B48" s="93" t="s">
        <v>40</v>
      </c>
      <c r="C48" s="92" t="s">
        <v>1235</v>
      </c>
      <c r="D48" s="81"/>
      <c r="E48" s="81"/>
      <c r="F48" s="81"/>
      <c r="G48" s="81"/>
      <c r="H48" s="98"/>
      <c r="I48" s="98"/>
      <c r="J48" s="98"/>
      <c r="K48" s="40"/>
      <c r="L48" s="40"/>
      <c r="M48" s="40"/>
    </row>
    <row r="49" spans="1:13" ht="15" customHeight="1" x14ac:dyDescent="0.25">
      <c r="A49" s="36"/>
      <c r="C49" s="96" t="s">
        <v>1222</v>
      </c>
      <c r="D49" s="97"/>
      <c r="E49" s="97"/>
      <c r="F49" s="97"/>
      <c r="G49" s="97"/>
      <c r="H49" s="97"/>
      <c r="I49" s="60"/>
      <c r="J49" s="60"/>
      <c r="K49" s="40"/>
      <c r="L49" s="40"/>
      <c r="M49" s="40"/>
    </row>
    <row r="50" spans="1:13" ht="15" customHeight="1" x14ac:dyDescent="0.25">
      <c r="A50" s="36"/>
      <c r="C50" s="96" t="s">
        <v>38</v>
      </c>
      <c r="D50" s="97"/>
      <c r="E50" s="97"/>
      <c r="F50" s="97"/>
      <c r="G50" s="97"/>
      <c r="H50" s="152"/>
      <c r="I50" s="60"/>
      <c r="J50" s="60"/>
      <c r="K50" s="40"/>
      <c r="L50" s="40"/>
      <c r="M50" s="40"/>
    </row>
    <row r="51" spans="1:13" ht="15" customHeight="1" x14ac:dyDescent="0.25">
      <c r="A51" s="36"/>
      <c r="C51" s="96" t="s">
        <v>39</v>
      </c>
      <c r="D51" s="97"/>
      <c r="E51" s="97"/>
      <c r="F51" s="97"/>
      <c r="G51" s="97"/>
      <c r="H51" s="97"/>
      <c r="I51" s="60"/>
      <c r="J51" s="60"/>
      <c r="K51" s="40"/>
      <c r="L51" s="40"/>
      <c r="M51" s="40"/>
    </row>
    <row r="52" spans="1:13" ht="10.050000000000001" customHeight="1" x14ac:dyDescent="0.25">
      <c r="A52" s="36"/>
      <c r="B52" s="257"/>
      <c r="C52" s="257"/>
      <c r="D52" s="257"/>
      <c r="E52" s="257"/>
      <c r="F52" s="257"/>
      <c r="G52" s="257"/>
      <c r="H52" s="257"/>
      <c r="I52" s="60"/>
      <c r="J52" s="60"/>
      <c r="K52" s="40"/>
      <c r="L52" s="40"/>
      <c r="M52" s="40"/>
    </row>
    <row r="53" spans="1:13" ht="15" customHeight="1" x14ac:dyDescent="0.25">
      <c r="A53" s="36"/>
      <c r="B53" s="258" t="s">
        <v>1228</v>
      </c>
      <c r="C53" s="258"/>
      <c r="D53" s="258"/>
      <c r="E53" s="258"/>
      <c r="F53" s="258"/>
      <c r="G53" s="258"/>
      <c r="H53" s="40"/>
      <c r="I53" s="40"/>
      <c r="J53" s="40"/>
      <c r="K53" s="40"/>
      <c r="L53" s="40"/>
      <c r="M53" s="40"/>
    </row>
    <row r="54" spans="1:13" ht="10.050000000000001" customHeight="1" x14ac:dyDescent="0.25">
      <c r="A54" s="36"/>
      <c r="B54" s="99"/>
      <c r="C54" s="99"/>
      <c r="D54" s="99"/>
      <c r="E54" s="99"/>
      <c r="F54" s="99"/>
      <c r="G54" s="99"/>
      <c r="H54" s="40"/>
      <c r="I54" s="40"/>
      <c r="J54" s="40"/>
      <c r="K54" s="40"/>
      <c r="L54" s="40"/>
      <c r="M54" s="40"/>
    </row>
    <row r="55" spans="1:13" ht="15" customHeight="1" x14ac:dyDescent="0.25">
      <c r="A55" s="36"/>
      <c r="B55" s="91" t="s">
        <v>41</v>
      </c>
      <c r="C55" s="253" t="s">
        <v>42</v>
      </c>
      <c r="D55" s="253"/>
      <c r="E55" s="253"/>
      <c r="F55" s="253"/>
      <c r="G55" s="253"/>
      <c r="H55" s="253"/>
      <c r="I55" s="253"/>
      <c r="J55" s="100"/>
      <c r="K55" s="40"/>
      <c r="L55" s="40"/>
      <c r="M55" s="40"/>
    </row>
    <row r="56" spans="1:13" ht="15" customHeight="1" x14ac:dyDescent="0.25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</row>
    <row r="57" spans="1:13" ht="15" customHeight="1" x14ac:dyDescent="0.25">
      <c r="A57" s="36"/>
      <c r="B57" s="258" t="s">
        <v>48</v>
      </c>
      <c r="C57" s="258"/>
      <c r="D57" s="258"/>
      <c r="E57" s="258"/>
      <c r="F57" s="258"/>
      <c r="G57" s="258"/>
      <c r="H57" s="40"/>
      <c r="I57" s="40"/>
      <c r="J57" s="40"/>
      <c r="K57" s="40"/>
      <c r="L57" s="40"/>
      <c r="M57" s="40"/>
    </row>
    <row r="58" spans="1:13" ht="14.25" customHeight="1" x14ac:dyDescent="0.25">
      <c r="A58" s="36"/>
      <c r="B58" s="99"/>
      <c r="C58" s="99"/>
      <c r="D58" s="99"/>
      <c r="E58" s="99"/>
      <c r="F58" s="99"/>
      <c r="G58" s="99"/>
      <c r="H58" s="40"/>
      <c r="I58" s="40"/>
      <c r="J58" s="40"/>
      <c r="K58" s="40"/>
      <c r="L58" s="40"/>
      <c r="M58" s="40"/>
    </row>
    <row r="59" spans="1:13" ht="13.8" x14ac:dyDescent="0.25">
      <c r="A59" s="36"/>
      <c r="B59" s="91" t="s">
        <v>49</v>
      </c>
      <c r="C59" s="253" t="s">
        <v>50</v>
      </c>
      <c r="D59" s="253"/>
      <c r="E59" s="253"/>
      <c r="F59" s="253"/>
      <c r="G59" s="253"/>
      <c r="H59" s="253"/>
      <c r="I59" s="253"/>
      <c r="J59" s="40"/>
      <c r="K59" s="40"/>
      <c r="L59" s="40"/>
      <c r="M59" s="40"/>
    </row>
    <row r="60" spans="1:13" x14ac:dyDescent="0.25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</row>
    <row r="61" spans="1:13" x14ac:dyDescent="0.25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1:13" x14ac:dyDescent="0.25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</row>
    <row r="63" spans="1:13" x14ac:dyDescent="0.25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</row>
    <row r="64" spans="1:13" x14ac:dyDescent="0.25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</row>
    <row r="65" spans="1:13" x14ac:dyDescent="0.25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</row>
    <row r="66" spans="1:13" x14ac:dyDescent="0.25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</row>
    <row r="67" spans="1:13" x14ac:dyDescent="0.25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</row>
    <row r="68" spans="1:13" x14ac:dyDescent="0.25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</row>
    <row r="69" spans="1:13" x14ac:dyDescent="0.25">
      <c r="A69" s="36"/>
      <c r="B69" s="62"/>
      <c r="C69" s="63"/>
      <c r="D69" s="40"/>
      <c r="E69" s="40"/>
      <c r="F69" s="40"/>
      <c r="G69" s="40"/>
      <c r="H69" s="40"/>
      <c r="I69" s="40"/>
      <c r="J69" s="40"/>
      <c r="K69" s="40"/>
      <c r="L69" s="40"/>
      <c r="M69" s="40"/>
    </row>
    <row r="70" spans="1:13" x14ac:dyDescent="0.25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</row>
    <row r="71" spans="1:13" x14ac:dyDescent="0.25">
      <c r="A71" s="36"/>
      <c r="B71" s="62"/>
      <c r="C71" s="63"/>
      <c r="D71" s="40"/>
      <c r="E71" s="64"/>
      <c r="F71" s="40"/>
      <c r="G71" s="40"/>
      <c r="H71" s="40"/>
      <c r="I71" s="40"/>
      <c r="J71" s="40"/>
      <c r="K71" s="40"/>
      <c r="L71" s="40"/>
      <c r="M71" s="40"/>
    </row>
    <row r="72" spans="1:13" x14ac:dyDescent="0.25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</row>
    <row r="73" spans="1:13" x14ac:dyDescent="0.25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</row>
    <row r="74" spans="1:13" x14ac:dyDescent="0.25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</row>
    <row r="75" spans="1:13" x14ac:dyDescent="0.25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</row>
    <row r="76" spans="1:13" x14ac:dyDescent="0.25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x14ac:dyDescent="0.25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</row>
    <row r="78" spans="1:13" x14ac:dyDescent="0.25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</row>
    <row r="79" spans="1:13" x14ac:dyDescent="0.25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</row>
    <row r="80" spans="1:13" x14ac:dyDescent="0.25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</row>
    <row r="81" spans="1:13" x14ac:dyDescent="0.25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</row>
    <row r="82" spans="1:13" x14ac:dyDescent="0.25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</row>
    <row r="83" spans="1:13" x14ac:dyDescent="0.25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</row>
    <row r="84" spans="1:13" x14ac:dyDescent="0.25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</row>
    <row r="85" spans="1:13" x14ac:dyDescent="0.25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</row>
    <row r="86" spans="1:13" x14ac:dyDescent="0.25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</row>
    <row r="87" spans="1:13" x14ac:dyDescent="0.25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</row>
    <row r="88" spans="1:13" x14ac:dyDescent="0.25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</row>
    <row r="89" spans="1:13" x14ac:dyDescent="0.25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</row>
    <row r="90" spans="1:13" x14ac:dyDescent="0.25">
      <c r="A90" s="36"/>
      <c r="B90" s="62"/>
      <c r="C90" s="63"/>
      <c r="D90" s="40"/>
      <c r="E90" s="40"/>
      <c r="F90" s="40"/>
      <c r="G90" s="40"/>
      <c r="H90" s="40"/>
      <c r="I90" s="40"/>
      <c r="J90" s="40"/>
      <c r="K90" s="40"/>
      <c r="L90" s="40"/>
      <c r="M90" s="40"/>
    </row>
    <row r="91" spans="1:13" x14ac:dyDescent="0.25">
      <c r="A91" s="36"/>
      <c r="B91" s="62"/>
      <c r="C91" s="63"/>
      <c r="D91" s="40"/>
      <c r="E91" s="40"/>
      <c r="F91" s="40"/>
      <c r="G91" s="40"/>
      <c r="H91" s="40"/>
      <c r="I91" s="40"/>
      <c r="J91" s="40"/>
      <c r="K91" s="40"/>
      <c r="L91" s="40"/>
      <c r="M91" s="40"/>
    </row>
    <row r="92" spans="1:13" x14ac:dyDescent="0.25">
      <c r="A92" s="36"/>
      <c r="B92" s="62"/>
      <c r="C92" s="63"/>
      <c r="D92" s="40"/>
      <c r="E92" s="40"/>
      <c r="F92" s="40"/>
      <c r="G92" s="40"/>
      <c r="H92" s="40"/>
      <c r="I92" s="40"/>
      <c r="J92" s="40"/>
      <c r="K92" s="40"/>
      <c r="L92" s="40"/>
      <c r="M92" s="40"/>
    </row>
    <row r="93" spans="1:13" x14ac:dyDescent="0.25">
      <c r="A93" s="36"/>
      <c r="B93" s="62"/>
      <c r="C93" s="63"/>
      <c r="D93" s="40"/>
      <c r="E93" s="40"/>
      <c r="F93" s="40"/>
      <c r="G93" s="40"/>
      <c r="H93" s="40"/>
      <c r="I93" s="40"/>
      <c r="J93" s="40"/>
      <c r="K93" s="40"/>
      <c r="L93" s="40"/>
      <c r="M93" s="40"/>
    </row>
    <row r="94" spans="1:13" x14ac:dyDescent="0.25">
      <c r="A94" s="36"/>
      <c r="B94" s="62"/>
      <c r="C94" s="63"/>
      <c r="D94" s="40"/>
      <c r="E94" s="40"/>
      <c r="F94" s="40"/>
      <c r="G94" s="40"/>
      <c r="H94" s="40"/>
      <c r="I94" s="40"/>
      <c r="J94" s="40"/>
      <c r="K94" s="40"/>
      <c r="L94" s="40"/>
      <c r="M94" s="40"/>
    </row>
    <row r="95" spans="1:13" x14ac:dyDescent="0.25">
      <c r="A95" s="36"/>
      <c r="B95" s="62"/>
      <c r="C95" s="63"/>
      <c r="D95" s="40"/>
      <c r="E95" s="40"/>
      <c r="F95" s="40"/>
      <c r="G95" s="40"/>
      <c r="H95" s="40"/>
      <c r="I95" s="40"/>
      <c r="J95" s="40"/>
      <c r="K95" s="40"/>
      <c r="L95" s="40"/>
      <c r="M95" s="40"/>
    </row>
    <row r="96" spans="1:13" x14ac:dyDescent="0.25">
      <c r="A96" s="36"/>
      <c r="B96" s="62"/>
      <c r="C96" s="63"/>
      <c r="D96" s="40"/>
      <c r="E96" s="40"/>
      <c r="F96" s="40"/>
      <c r="G96" s="40"/>
      <c r="H96" s="40"/>
      <c r="I96" s="40"/>
      <c r="J96" s="40"/>
      <c r="K96" s="40"/>
      <c r="L96" s="40"/>
      <c r="M96" s="40"/>
    </row>
    <row r="97" spans="1:13" x14ac:dyDescent="0.25">
      <c r="A97" s="36"/>
      <c r="B97" s="62"/>
      <c r="C97" s="63"/>
      <c r="D97" s="40"/>
      <c r="E97" s="40"/>
      <c r="F97" s="40"/>
      <c r="G97" s="40"/>
      <c r="H97" s="40"/>
      <c r="I97" s="40"/>
      <c r="J97" s="40"/>
      <c r="K97" s="40"/>
      <c r="L97" s="40"/>
      <c r="M97" s="40"/>
    </row>
    <row r="98" spans="1:13" x14ac:dyDescent="0.25">
      <c r="A98" s="36"/>
      <c r="B98" s="62"/>
      <c r="C98" s="63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25">
      <c r="A99" s="36"/>
      <c r="K99" s="40"/>
    </row>
    <row r="100" spans="1:13" x14ac:dyDescent="0.25">
      <c r="A100" s="36"/>
      <c r="K100" s="40"/>
    </row>
    <row r="101" spans="1:13" x14ac:dyDescent="0.25">
      <c r="A101" s="36"/>
    </row>
    <row r="102" spans="1:13" x14ac:dyDescent="0.25">
      <c r="A102" s="36"/>
    </row>
    <row r="103" spans="1:13" x14ac:dyDescent="0.25">
      <c r="A103" s="36"/>
    </row>
  </sheetData>
  <mergeCells count="31">
    <mergeCell ref="C9:E9"/>
    <mergeCell ref="F6:J6"/>
    <mergeCell ref="C8:E8"/>
    <mergeCell ref="C10:E10"/>
    <mergeCell ref="F21:G21"/>
    <mergeCell ref="C22:E22"/>
    <mergeCell ref="F22:G22"/>
    <mergeCell ref="C23:E23"/>
    <mergeCell ref="F23:G23"/>
    <mergeCell ref="F16:H16"/>
    <mergeCell ref="C38:I38"/>
    <mergeCell ref="C24:E24"/>
    <mergeCell ref="F24:G24"/>
    <mergeCell ref="F25:G25"/>
    <mergeCell ref="F27:G27"/>
    <mergeCell ref="F31:G31"/>
    <mergeCell ref="B34:C34"/>
    <mergeCell ref="B36:H36"/>
    <mergeCell ref="F28:G28"/>
    <mergeCell ref="C29:E29"/>
    <mergeCell ref="F29:G29"/>
    <mergeCell ref="C30:E30"/>
    <mergeCell ref="F30:G30"/>
    <mergeCell ref="B57:G57"/>
    <mergeCell ref="C59:I59"/>
    <mergeCell ref="C39:I39"/>
    <mergeCell ref="C40:I40"/>
    <mergeCell ref="B42:E42"/>
    <mergeCell ref="B52:H52"/>
    <mergeCell ref="B53:G53"/>
    <mergeCell ref="C55:I55"/>
  </mergeCells>
  <pageMargins left="0" right="0" top="0.98425196850393704" bottom="0.98425196850393704" header="0.51181102362204722" footer="0.51181102362204722"/>
  <pageSetup paperSize="8" scale="48" orientation="landscape" r:id="rId1"/>
  <headerFooter alignWithMargins="0"/>
  <ignoredErrors>
    <ignoredError sqref="B38:B40 B44 B48 B55 B5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0.39997558519241921"/>
    <pageSetUpPr fitToPage="1"/>
  </sheetPr>
  <dimension ref="A1:N97"/>
  <sheetViews>
    <sheetView showGridLines="0" zoomScale="85" zoomScaleNormal="85" workbookViewId="0">
      <selection activeCell="H11" sqref="H11"/>
    </sheetView>
  </sheetViews>
  <sheetFormatPr defaultRowHeight="13.2" x14ac:dyDescent="0.25"/>
  <cols>
    <col min="1" max="1" width="3" style="24" customWidth="1"/>
    <col min="2" max="2" width="5.77734375" style="24" customWidth="1"/>
    <col min="3" max="3" width="17.77734375" style="24" customWidth="1"/>
    <col min="4" max="4" width="20.109375" style="24" customWidth="1"/>
    <col min="5" max="5" width="32.33203125" style="24" customWidth="1"/>
    <col min="6" max="6" width="26.33203125" style="24" customWidth="1"/>
    <col min="7" max="7" width="25.77734375" style="24" customWidth="1"/>
    <col min="8" max="8" width="20.33203125" style="24" customWidth="1"/>
    <col min="9" max="9" width="24.21875" style="24" customWidth="1"/>
    <col min="10" max="10" width="19" style="24" customWidth="1"/>
    <col min="11" max="11" width="18.33203125" style="24" customWidth="1"/>
    <col min="12" max="12" width="20.21875" style="24" customWidth="1"/>
    <col min="13" max="13" width="8.77734375" style="24" customWidth="1"/>
    <col min="14" max="14" width="2" style="24" customWidth="1"/>
    <col min="15" max="256" width="9.109375" style="24"/>
    <col min="257" max="257" width="3" style="24" customWidth="1"/>
    <col min="258" max="258" width="5.77734375" style="24" customWidth="1"/>
    <col min="259" max="259" width="17.77734375" style="24" customWidth="1"/>
    <col min="260" max="260" width="20.109375" style="24" customWidth="1"/>
    <col min="261" max="261" width="32.33203125" style="24" customWidth="1"/>
    <col min="262" max="262" width="26.33203125" style="24" customWidth="1"/>
    <col min="263" max="263" width="25.77734375" style="24" customWidth="1"/>
    <col min="264" max="264" width="20.33203125" style="24" customWidth="1"/>
    <col min="265" max="265" width="24.21875" style="24" customWidth="1"/>
    <col min="266" max="266" width="19" style="24" customWidth="1"/>
    <col min="267" max="267" width="18.33203125" style="24" customWidth="1"/>
    <col min="268" max="268" width="20.21875" style="24" customWidth="1"/>
    <col min="269" max="269" width="8.77734375" style="24" customWidth="1"/>
    <col min="270" max="270" width="2" style="24" customWidth="1"/>
    <col min="271" max="512" width="9.109375" style="24"/>
    <col min="513" max="513" width="3" style="24" customWidth="1"/>
    <col min="514" max="514" width="5.77734375" style="24" customWidth="1"/>
    <col min="515" max="515" width="17.77734375" style="24" customWidth="1"/>
    <col min="516" max="516" width="20.109375" style="24" customWidth="1"/>
    <col min="517" max="517" width="32.33203125" style="24" customWidth="1"/>
    <col min="518" max="518" width="26.33203125" style="24" customWidth="1"/>
    <col min="519" max="519" width="25.77734375" style="24" customWidth="1"/>
    <col min="520" max="520" width="20.33203125" style="24" customWidth="1"/>
    <col min="521" max="521" width="24.21875" style="24" customWidth="1"/>
    <col min="522" max="522" width="19" style="24" customWidth="1"/>
    <col min="523" max="523" width="18.33203125" style="24" customWidth="1"/>
    <col min="524" max="524" width="20.21875" style="24" customWidth="1"/>
    <col min="525" max="525" width="8.77734375" style="24" customWidth="1"/>
    <col min="526" max="526" width="2" style="24" customWidth="1"/>
    <col min="527" max="768" width="9.109375" style="24"/>
    <col min="769" max="769" width="3" style="24" customWidth="1"/>
    <col min="770" max="770" width="5.77734375" style="24" customWidth="1"/>
    <col min="771" max="771" width="17.77734375" style="24" customWidth="1"/>
    <col min="772" max="772" width="20.109375" style="24" customWidth="1"/>
    <col min="773" max="773" width="32.33203125" style="24" customWidth="1"/>
    <col min="774" max="774" width="26.33203125" style="24" customWidth="1"/>
    <col min="775" max="775" width="25.77734375" style="24" customWidth="1"/>
    <col min="776" max="776" width="20.33203125" style="24" customWidth="1"/>
    <col min="777" max="777" width="24.21875" style="24" customWidth="1"/>
    <col min="778" max="778" width="19" style="24" customWidth="1"/>
    <col min="779" max="779" width="18.33203125" style="24" customWidth="1"/>
    <col min="780" max="780" width="20.21875" style="24" customWidth="1"/>
    <col min="781" max="781" width="8.77734375" style="24" customWidth="1"/>
    <col min="782" max="782" width="2" style="24" customWidth="1"/>
    <col min="783" max="1024" width="9.109375" style="24"/>
    <col min="1025" max="1025" width="3" style="24" customWidth="1"/>
    <col min="1026" max="1026" width="5.77734375" style="24" customWidth="1"/>
    <col min="1027" max="1027" width="17.77734375" style="24" customWidth="1"/>
    <col min="1028" max="1028" width="20.109375" style="24" customWidth="1"/>
    <col min="1029" max="1029" width="32.33203125" style="24" customWidth="1"/>
    <col min="1030" max="1030" width="26.33203125" style="24" customWidth="1"/>
    <col min="1031" max="1031" width="25.77734375" style="24" customWidth="1"/>
    <col min="1032" max="1032" width="20.33203125" style="24" customWidth="1"/>
    <col min="1033" max="1033" width="24.21875" style="24" customWidth="1"/>
    <col min="1034" max="1034" width="19" style="24" customWidth="1"/>
    <col min="1035" max="1035" width="18.33203125" style="24" customWidth="1"/>
    <col min="1036" max="1036" width="20.21875" style="24" customWidth="1"/>
    <col min="1037" max="1037" width="8.77734375" style="24" customWidth="1"/>
    <col min="1038" max="1038" width="2" style="24" customWidth="1"/>
    <col min="1039" max="1280" width="9.109375" style="24"/>
    <col min="1281" max="1281" width="3" style="24" customWidth="1"/>
    <col min="1282" max="1282" width="5.77734375" style="24" customWidth="1"/>
    <col min="1283" max="1283" width="17.77734375" style="24" customWidth="1"/>
    <col min="1284" max="1284" width="20.109375" style="24" customWidth="1"/>
    <col min="1285" max="1285" width="32.33203125" style="24" customWidth="1"/>
    <col min="1286" max="1286" width="26.33203125" style="24" customWidth="1"/>
    <col min="1287" max="1287" width="25.77734375" style="24" customWidth="1"/>
    <col min="1288" max="1288" width="20.33203125" style="24" customWidth="1"/>
    <col min="1289" max="1289" width="24.21875" style="24" customWidth="1"/>
    <col min="1290" max="1290" width="19" style="24" customWidth="1"/>
    <col min="1291" max="1291" width="18.33203125" style="24" customWidth="1"/>
    <col min="1292" max="1292" width="20.21875" style="24" customWidth="1"/>
    <col min="1293" max="1293" width="8.77734375" style="24" customWidth="1"/>
    <col min="1294" max="1294" width="2" style="24" customWidth="1"/>
    <col min="1295" max="1536" width="9.109375" style="24"/>
    <col min="1537" max="1537" width="3" style="24" customWidth="1"/>
    <col min="1538" max="1538" width="5.77734375" style="24" customWidth="1"/>
    <col min="1539" max="1539" width="17.77734375" style="24" customWidth="1"/>
    <col min="1540" max="1540" width="20.109375" style="24" customWidth="1"/>
    <col min="1541" max="1541" width="32.33203125" style="24" customWidth="1"/>
    <col min="1542" max="1542" width="26.33203125" style="24" customWidth="1"/>
    <col min="1543" max="1543" width="25.77734375" style="24" customWidth="1"/>
    <col min="1544" max="1544" width="20.33203125" style="24" customWidth="1"/>
    <col min="1545" max="1545" width="24.21875" style="24" customWidth="1"/>
    <col min="1546" max="1546" width="19" style="24" customWidth="1"/>
    <col min="1547" max="1547" width="18.33203125" style="24" customWidth="1"/>
    <col min="1548" max="1548" width="20.21875" style="24" customWidth="1"/>
    <col min="1549" max="1549" width="8.77734375" style="24" customWidth="1"/>
    <col min="1550" max="1550" width="2" style="24" customWidth="1"/>
    <col min="1551" max="1792" width="9.109375" style="24"/>
    <col min="1793" max="1793" width="3" style="24" customWidth="1"/>
    <col min="1794" max="1794" width="5.77734375" style="24" customWidth="1"/>
    <col min="1795" max="1795" width="17.77734375" style="24" customWidth="1"/>
    <col min="1796" max="1796" width="20.109375" style="24" customWidth="1"/>
    <col min="1797" max="1797" width="32.33203125" style="24" customWidth="1"/>
    <col min="1798" max="1798" width="26.33203125" style="24" customWidth="1"/>
    <col min="1799" max="1799" width="25.77734375" style="24" customWidth="1"/>
    <col min="1800" max="1800" width="20.33203125" style="24" customWidth="1"/>
    <col min="1801" max="1801" width="24.21875" style="24" customWidth="1"/>
    <col min="1802" max="1802" width="19" style="24" customWidth="1"/>
    <col min="1803" max="1803" width="18.33203125" style="24" customWidth="1"/>
    <col min="1804" max="1804" width="20.21875" style="24" customWidth="1"/>
    <col min="1805" max="1805" width="8.77734375" style="24" customWidth="1"/>
    <col min="1806" max="1806" width="2" style="24" customWidth="1"/>
    <col min="1807" max="2048" width="9.109375" style="24"/>
    <col min="2049" max="2049" width="3" style="24" customWidth="1"/>
    <col min="2050" max="2050" width="5.77734375" style="24" customWidth="1"/>
    <col min="2051" max="2051" width="17.77734375" style="24" customWidth="1"/>
    <col min="2052" max="2052" width="20.109375" style="24" customWidth="1"/>
    <col min="2053" max="2053" width="32.33203125" style="24" customWidth="1"/>
    <col min="2054" max="2054" width="26.33203125" style="24" customWidth="1"/>
    <col min="2055" max="2055" width="25.77734375" style="24" customWidth="1"/>
    <col min="2056" max="2056" width="20.33203125" style="24" customWidth="1"/>
    <col min="2057" max="2057" width="24.21875" style="24" customWidth="1"/>
    <col min="2058" max="2058" width="19" style="24" customWidth="1"/>
    <col min="2059" max="2059" width="18.33203125" style="24" customWidth="1"/>
    <col min="2060" max="2060" width="20.21875" style="24" customWidth="1"/>
    <col min="2061" max="2061" width="8.77734375" style="24" customWidth="1"/>
    <col min="2062" max="2062" width="2" style="24" customWidth="1"/>
    <col min="2063" max="2304" width="9.109375" style="24"/>
    <col min="2305" max="2305" width="3" style="24" customWidth="1"/>
    <col min="2306" max="2306" width="5.77734375" style="24" customWidth="1"/>
    <col min="2307" max="2307" width="17.77734375" style="24" customWidth="1"/>
    <col min="2308" max="2308" width="20.109375" style="24" customWidth="1"/>
    <col min="2309" max="2309" width="32.33203125" style="24" customWidth="1"/>
    <col min="2310" max="2310" width="26.33203125" style="24" customWidth="1"/>
    <col min="2311" max="2311" width="25.77734375" style="24" customWidth="1"/>
    <col min="2312" max="2312" width="20.33203125" style="24" customWidth="1"/>
    <col min="2313" max="2313" width="24.21875" style="24" customWidth="1"/>
    <col min="2314" max="2314" width="19" style="24" customWidth="1"/>
    <col min="2315" max="2315" width="18.33203125" style="24" customWidth="1"/>
    <col min="2316" max="2316" width="20.21875" style="24" customWidth="1"/>
    <col min="2317" max="2317" width="8.77734375" style="24" customWidth="1"/>
    <col min="2318" max="2318" width="2" style="24" customWidth="1"/>
    <col min="2319" max="2560" width="9.109375" style="24"/>
    <col min="2561" max="2561" width="3" style="24" customWidth="1"/>
    <col min="2562" max="2562" width="5.77734375" style="24" customWidth="1"/>
    <col min="2563" max="2563" width="17.77734375" style="24" customWidth="1"/>
    <col min="2564" max="2564" width="20.109375" style="24" customWidth="1"/>
    <col min="2565" max="2565" width="32.33203125" style="24" customWidth="1"/>
    <col min="2566" max="2566" width="26.33203125" style="24" customWidth="1"/>
    <col min="2567" max="2567" width="25.77734375" style="24" customWidth="1"/>
    <col min="2568" max="2568" width="20.33203125" style="24" customWidth="1"/>
    <col min="2569" max="2569" width="24.21875" style="24" customWidth="1"/>
    <col min="2570" max="2570" width="19" style="24" customWidth="1"/>
    <col min="2571" max="2571" width="18.33203125" style="24" customWidth="1"/>
    <col min="2572" max="2572" width="20.21875" style="24" customWidth="1"/>
    <col min="2573" max="2573" width="8.77734375" style="24" customWidth="1"/>
    <col min="2574" max="2574" width="2" style="24" customWidth="1"/>
    <col min="2575" max="2816" width="9.109375" style="24"/>
    <col min="2817" max="2817" width="3" style="24" customWidth="1"/>
    <col min="2818" max="2818" width="5.77734375" style="24" customWidth="1"/>
    <col min="2819" max="2819" width="17.77734375" style="24" customWidth="1"/>
    <col min="2820" max="2820" width="20.109375" style="24" customWidth="1"/>
    <col min="2821" max="2821" width="32.33203125" style="24" customWidth="1"/>
    <col min="2822" max="2822" width="26.33203125" style="24" customWidth="1"/>
    <col min="2823" max="2823" width="25.77734375" style="24" customWidth="1"/>
    <col min="2824" max="2824" width="20.33203125" style="24" customWidth="1"/>
    <col min="2825" max="2825" width="24.21875" style="24" customWidth="1"/>
    <col min="2826" max="2826" width="19" style="24" customWidth="1"/>
    <col min="2827" max="2827" width="18.33203125" style="24" customWidth="1"/>
    <col min="2828" max="2828" width="20.21875" style="24" customWidth="1"/>
    <col min="2829" max="2829" width="8.77734375" style="24" customWidth="1"/>
    <col min="2830" max="2830" width="2" style="24" customWidth="1"/>
    <col min="2831" max="3072" width="9.109375" style="24"/>
    <col min="3073" max="3073" width="3" style="24" customWidth="1"/>
    <col min="3074" max="3074" width="5.77734375" style="24" customWidth="1"/>
    <col min="3075" max="3075" width="17.77734375" style="24" customWidth="1"/>
    <col min="3076" max="3076" width="20.109375" style="24" customWidth="1"/>
    <col min="3077" max="3077" width="32.33203125" style="24" customWidth="1"/>
    <col min="3078" max="3078" width="26.33203125" style="24" customWidth="1"/>
    <col min="3079" max="3079" width="25.77734375" style="24" customWidth="1"/>
    <col min="3080" max="3080" width="20.33203125" style="24" customWidth="1"/>
    <col min="3081" max="3081" width="24.21875" style="24" customWidth="1"/>
    <col min="3082" max="3082" width="19" style="24" customWidth="1"/>
    <col min="3083" max="3083" width="18.33203125" style="24" customWidth="1"/>
    <col min="3084" max="3084" width="20.21875" style="24" customWidth="1"/>
    <col min="3085" max="3085" width="8.77734375" style="24" customWidth="1"/>
    <col min="3086" max="3086" width="2" style="24" customWidth="1"/>
    <col min="3087" max="3328" width="9.109375" style="24"/>
    <col min="3329" max="3329" width="3" style="24" customWidth="1"/>
    <col min="3330" max="3330" width="5.77734375" style="24" customWidth="1"/>
    <col min="3331" max="3331" width="17.77734375" style="24" customWidth="1"/>
    <col min="3332" max="3332" width="20.109375" style="24" customWidth="1"/>
    <col min="3333" max="3333" width="32.33203125" style="24" customWidth="1"/>
    <col min="3334" max="3334" width="26.33203125" style="24" customWidth="1"/>
    <col min="3335" max="3335" width="25.77734375" style="24" customWidth="1"/>
    <col min="3336" max="3336" width="20.33203125" style="24" customWidth="1"/>
    <col min="3337" max="3337" width="24.21875" style="24" customWidth="1"/>
    <col min="3338" max="3338" width="19" style="24" customWidth="1"/>
    <col min="3339" max="3339" width="18.33203125" style="24" customWidth="1"/>
    <col min="3340" max="3340" width="20.21875" style="24" customWidth="1"/>
    <col min="3341" max="3341" width="8.77734375" style="24" customWidth="1"/>
    <col min="3342" max="3342" width="2" style="24" customWidth="1"/>
    <col min="3343" max="3584" width="9.109375" style="24"/>
    <col min="3585" max="3585" width="3" style="24" customWidth="1"/>
    <col min="3586" max="3586" width="5.77734375" style="24" customWidth="1"/>
    <col min="3587" max="3587" width="17.77734375" style="24" customWidth="1"/>
    <col min="3588" max="3588" width="20.109375" style="24" customWidth="1"/>
    <col min="3589" max="3589" width="32.33203125" style="24" customWidth="1"/>
    <col min="3590" max="3590" width="26.33203125" style="24" customWidth="1"/>
    <col min="3591" max="3591" width="25.77734375" style="24" customWidth="1"/>
    <col min="3592" max="3592" width="20.33203125" style="24" customWidth="1"/>
    <col min="3593" max="3593" width="24.21875" style="24" customWidth="1"/>
    <col min="3594" max="3594" width="19" style="24" customWidth="1"/>
    <col min="3595" max="3595" width="18.33203125" style="24" customWidth="1"/>
    <col min="3596" max="3596" width="20.21875" style="24" customWidth="1"/>
    <col min="3597" max="3597" width="8.77734375" style="24" customWidth="1"/>
    <col min="3598" max="3598" width="2" style="24" customWidth="1"/>
    <col min="3599" max="3840" width="9.109375" style="24"/>
    <col min="3841" max="3841" width="3" style="24" customWidth="1"/>
    <col min="3842" max="3842" width="5.77734375" style="24" customWidth="1"/>
    <col min="3843" max="3843" width="17.77734375" style="24" customWidth="1"/>
    <col min="3844" max="3844" width="20.109375" style="24" customWidth="1"/>
    <col min="3845" max="3845" width="32.33203125" style="24" customWidth="1"/>
    <col min="3846" max="3846" width="26.33203125" style="24" customWidth="1"/>
    <col min="3847" max="3847" width="25.77734375" style="24" customWidth="1"/>
    <col min="3848" max="3848" width="20.33203125" style="24" customWidth="1"/>
    <col min="3849" max="3849" width="24.21875" style="24" customWidth="1"/>
    <col min="3850" max="3850" width="19" style="24" customWidth="1"/>
    <col min="3851" max="3851" width="18.33203125" style="24" customWidth="1"/>
    <col min="3852" max="3852" width="20.21875" style="24" customWidth="1"/>
    <col min="3853" max="3853" width="8.77734375" style="24" customWidth="1"/>
    <col min="3854" max="3854" width="2" style="24" customWidth="1"/>
    <col min="3855" max="4096" width="9.109375" style="24"/>
    <col min="4097" max="4097" width="3" style="24" customWidth="1"/>
    <col min="4098" max="4098" width="5.77734375" style="24" customWidth="1"/>
    <col min="4099" max="4099" width="17.77734375" style="24" customWidth="1"/>
    <col min="4100" max="4100" width="20.109375" style="24" customWidth="1"/>
    <col min="4101" max="4101" width="32.33203125" style="24" customWidth="1"/>
    <col min="4102" max="4102" width="26.33203125" style="24" customWidth="1"/>
    <col min="4103" max="4103" width="25.77734375" style="24" customWidth="1"/>
    <col min="4104" max="4104" width="20.33203125" style="24" customWidth="1"/>
    <col min="4105" max="4105" width="24.21875" style="24" customWidth="1"/>
    <col min="4106" max="4106" width="19" style="24" customWidth="1"/>
    <col min="4107" max="4107" width="18.33203125" style="24" customWidth="1"/>
    <col min="4108" max="4108" width="20.21875" style="24" customWidth="1"/>
    <col min="4109" max="4109" width="8.77734375" style="24" customWidth="1"/>
    <col min="4110" max="4110" width="2" style="24" customWidth="1"/>
    <col min="4111" max="4352" width="9.109375" style="24"/>
    <col min="4353" max="4353" width="3" style="24" customWidth="1"/>
    <col min="4354" max="4354" width="5.77734375" style="24" customWidth="1"/>
    <col min="4355" max="4355" width="17.77734375" style="24" customWidth="1"/>
    <col min="4356" max="4356" width="20.109375" style="24" customWidth="1"/>
    <col min="4357" max="4357" width="32.33203125" style="24" customWidth="1"/>
    <col min="4358" max="4358" width="26.33203125" style="24" customWidth="1"/>
    <col min="4359" max="4359" width="25.77734375" style="24" customWidth="1"/>
    <col min="4360" max="4360" width="20.33203125" style="24" customWidth="1"/>
    <col min="4361" max="4361" width="24.21875" style="24" customWidth="1"/>
    <col min="4362" max="4362" width="19" style="24" customWidth="1"/>
    <col min="4363" max="4363" width="18.33203125" style="24" customWidth="1"/>
    <col min="4364" max="4364" width="20.21875" style="24" customWidth="1"/>
    <col min="4365" max="4365" width="8.77734375" style="24" customWidth="1"/>
    <col min="4366" max="4366" width="2" style="24" customWidth="1"/>
    <col min="4367" max="4608" width="9.109375" style="24"/>
    <col min="4609" max="4609" width="3" style="24" customWidth="1"/>
    <col min="4610" max="4610" width="5.77734375" style="24" customWidth="1"/>
    <col min="4611" max="4611" width="17.77734375" style="24" customWidth="1"/>
    <col min="4612" max="4612" width="20.109375" style="24" customWidth="1"/>
    <col min="4613" max="4613" width="32.33203125" style="24" customWidth="1"/>
    <col min="4614" max="4614" width="26.33203125" style="24" customWidth="1"/>
    <col min="4615" max="4615" width="25.77734375" style="24" customWidth="1"/>
    <col min="4616" max="4616" width="20.33203125" style="24" customWidth="1"/>
    <col min="4617" max="4617" width="24.21875" style="24" customWidth="1"/>
    <col min="4618" max="4618" width="19" style="24" customWidth="1"/>
    <col min="4619" max="4619" width="18.33203125" style="24" customWidth="1"/>
    <col min="4620" max="4620" width="20.21875" style="24" customWidth="1"/>
    <col min="4621" max="4621" width="8.77734375" style="24" customWidth="1"/>
    <col min="4622" max="4622" width="2" style="24" customWidth="1"/>
    <col min="4623" max="4864" width="9.109375" style="24"/>
    <col min="4865" max="4865" width="3" style="24" customWidth="1"/>
    <col min="4866" max="4866" width="5.77734375" style="24" customWidth="1"/>
    <col min="4867" max="4867" width="17.77734375" style="24" customWidth="1"/>
    <col min="4868" max="4868" width="20.109375" style="24" customWidth="1"/>
    <col min="4869" max="4869" width="32.33203125" style="24" customWidth="1"/>
    <col min="4870" max="4870" width="26.33203125" style="24" customWidth="1"/>
    <col min="4871" max="4871" width="25.77734375" style="24" customWidth="1"/>
    <col min="4872" max="4872" width="20.33203125" style="24" customWidth="1"/>
    <col min="4873" max="4873" width="24.21875" style="24" customWidth="1"/>
    <col min="4874" max="4874" width="19" style="24" customWidth="1"/>
    <col min="4875" max="4875" width="18.33203125" style="24" customWidth="1"/>
    <col min="4876" max="4876" width="20.21875" style="24" customWidth="1"/>
    <col min="4877" max="4877" width="8.77734375" style="24" customWidth="1"/>
    <col min="4878" max="4878" width="2" style="24" customWidth="1"/>
    <col min="4879" max="5120" width="9.109375" style="24"/>
    <col min="5121" max="5121" width="3" style="24" customWidth="1"/>
    <col min="5122" max="5122" width="5.77734375" style="24" customWidth="1"/>
    <col min="5123" max="5123" width="17.77734375" style="24" customWidth="1"/>
    <col min="5124" max="5124" width="20.109375" style="24" customWidth="1"/>
    <col min="5125" max="5125" width="32.33203125" style="24" customWidth="1"/>
    <col min="5126" max="5126" width="26.33203125" style="24" customWidth="1"/>
    <col min="5127" max="5127" width="25.77734375" style="24" customWidth="1"/>
    <col min="5128" max="5128" width="20.33203125" style="24" customWidth="1"/>
    <col min="5129" max="5129" width="24.21875" style="24" customWidth="1"/>
    <col min="5130" max="5130" width="19" style="24" customWidth="1"/>
    <col min="5131" max="5131" width="18.33203125" style="24" customWidth="1"/>
    <col min="5132" max="5132" width="20.21875" style="24" customWidth="1"/>
    <col min="5133" max="5133" width="8.77734375" style="24" customWidth="1"/>
    <col min="5134" max="5134" width="2" style="24" customWidth="1"/>
    <col min="5135" max="5376" width="9.109375" style="24"/>
    <col min="5377" max="5377" width="3" style="24" customWidth="1"/>
    <col min="5378" max="5378" width="5.77734375" style="24" customWidth="1"/>
    <col min="5379" max="5379" width="17.77734375" style="24" customWidth="1"/>
    <col min="5380" max="5380" width="20.109375" style="24" customWidth="1"/>
    <col min="5381" max="5381" width="32.33203125" style="24" customWidth="1"/>
    <col min="5382" max="5382" width="26.33203125" style="24" customWidth="1"/>
    <col min="5383" max="5383" width="25.77734375" style="24" customWidth="1"/>
    <col min="5384" max="5384" width="20.33203125" style="24" customWidth="1"/>
    <col min="5385" max="5385" width="24.21875" style="24" customWidth="1"/>
    <col min="5386" max="5386" width="19" style="24" customWidth="1"/>
    <col min="5387" max="5387" width="18.33203125" style="24" customWidth="1"/>
    <col min="5388" max="5388" width="20.21875" style="24" customWidth="1"/>
    <col min="5389" max="5389" width="8.77734375" style="24" customWidth="1"/>
    <col min="5390" max="5390" width="2" style="24" customWidth="1"/>
    <col min="5391" max="5632" width="9.109375" style="24"/>
    <col min="5633" max="5633" width="3" style="24" customWidth="1"/>
    <col min="5634" max="5634" width="5.77734375" style="24" customWidth="1"/>
    <col min="5635" max="5635" width="17.77734375" style="24" customWidth="1"/>
    <col min="5636" max="5636" width="20.109375" style="24" customWidth="1"/>
    <col min="5637" max="5637" width="32.33203125" style="24" customWidth="1"/>
    <col min="5638" max="5638" width="26.33203125" style="24" customWidth="1"/>
    <col min="5639" max="5639" width="25.77734375" style="24" customWidth="1"/>
    <col min="5640" max="5640" width="20.33203125" style="24" customWidth="1"/>
    <col min="5641" max="5641" width="24.21875" style="24" customWidth="1"/>
    <col min="5642" max="5642" width="19" style="24" customWidth="1"/>
    <col min="5643" max="5643" width="18.33203125" style="24" customWidth="1"/>
    <col min="5644" max="5644" width="20.21875" style="24" customWidth="1"/>
    <col min="5645" max="5645" width="8.77734375" style="24" customWidth="1"/>
    <col min="5646" max="5646" width="2" style="24" customWidth="1"/>
    <col min="5647" max="5888" width="9.109375" style="24"/>
    <col min="5889" max="5889" width="3" style="24" customWidth="1"/>
    <col min="5890" max="5890" width="5.77734375" style="24" customWidth="1"/>
    <col min="5891" max="5891" width="17.77734375" style="24" customWidth="1"/>
    <col min="5892" max="5892" width="20.109375" style="24" customWidth="1"/>
    <col min="5893" max="5893" width="32.33203125" style="24" customWidth="1"/>
    <col min="5894" max="5894" width="26.33203125" style="24" customWidth="1"/>
    <col min="5895" max="5895" width="25.77734375" style="24" customWidth="1"/>
    <col min="5896" max="5896" width="20.33203125" style="24" customWidth="1"/>
    <col min="5897" max="5897" width="24.21875" style="24" customWidth="1"/>
    <col min="5898" max="5898" width="19" style="24" customWidth="1"/>
    <col min="5899" max="5899" width="18.33203125" style="24" customWidth="1"/>
    <col min="5900" max="5900" width="20.21875" style="24" customWidth="1"/>
    <col min="5901" max="5901" width="8.77734375" style="24" customWidth="1"/>
    <col min="5902" max="5902" width="2" style="24" customWidth="1"/>
    <col min="5903" max="6144" width="9.109375" style="24"/>
    <col min="6145" max="6145" width="3" style="24" customWidth="1"/>
    <col min="6146" max="6146" width="5.77734375" style="24" customWidth="1"/>
    <col min="6147" max="6147" width="17.77734375" style="24" customWidth="1"/>
    <col min="6148" max="6148" width="20.109375" style="24" customWidth="1"/>
    <col min="6149" max="6149" width="32.33203125" style="24" customWidth="1"/>
    <col min="6150" max="6150" width="26.33203125" style="24" customWidth="1"/>
    <col min="6151" max="6151" width="25.77734375" style="24" customWidth="1"/>
    <col min="6152" max="6152" width="20.33203125" style="24" customWidth="1"/>
    <col min="6153" max="6153" width="24.21875" style="24" customWidth="1"/>
    <col min="6154" max="6154" width="19" style="24" customWidth="1"/>
    <col min="6155" max="6155" width="18.33203125" style="24" customWidth="1"/>
    <col min="6156" max="6156" width="20.21875" style="24" customWidth="1"/>
    <col min="6157" max="6157" width="8.77734375" style="24" customWidth="1"/>
    <col min="6158" max="6158" width="2" style="24" customWidth="1"/>
    <col min="6159" max="6400" width="9.109375" style="24"/>
    <col min="6401" max="6401" width="3" style="24" customWidth="1"/>
    <col min="6402" max="6402" width="5.77734375" style="24" customWidth="1"/>
    <col min="6403" max="6403" width="17.77734375" style="24" customWidth="1"/>
    <col min="6404" max="6404" width="20.109375" style="24" customWidth="1"/>
    <col min="6405" max="6405" width="32.33203125" style="24" customWidth="1"/>
    <col min="6406" max="6406" width="26.33203125" style="24" customWidth="1"/>
    <col min="6407" max="6407" width="25.77734375" style="24" customWidth="1"/>
    <col min="6408" max="6408" width="20.33203125" style="24" customWidth="1"/>
    <col min="6409" max="6409" width="24.21875" style="24" customWidth="1"/>
    <col min="6410" max="6410" width="19" style="24" customWidth="1"/>
    <col min="6411" max="6411" width="18.33203125" style="24" customWidth="1"/>
    <col min="6412" max="6412" width="20.21875" style="24" customWidth="1"/>
    <col min="6413" max="6413" width="8.77734375" style="24" customWidth="1"/>
    <col min="6414" max="6414" width="2" style="24" customWidth="1"/>
    <col min="6415" max="6656" width="9.109375" style="24"/>
    <col min="6657" max="6657" width="3" style="24" customWidth="1"/>
    <col min="6658" max="6658" width="5.77734375" style="24" customWidth="1"/>
    <col min="6659" max="6659" width="17.77734375" style="24" customWidth="1"/>
    <col min="6660" max="6660" width="20.109375" style="24" customWidth="1"/>
    <col min="6661" max="6661" width="32.33203125" style="24" customWidth="1"/>
    <col min="6662" max="6662" width="26.33203125" style="24" customWidth="1"/>
    <col min="6663" max="6663" width="25.77734375" style="24" customWidth="1"/>
    <col min="6664" max="6664" width="20.33203125" style="24" customWidth="1"/>
    <col min="6665" max="6665" width="24.21875" style="24" customWidth="1"/>
    <col min="6666" max="6666" width="19" style="24" customWidth="1"/>
    <col min="6667" max="6667" width="18.33203125" style="24" customWidth="1"/>
    <col min="6668" max="6668" width="20.21875" style="24" customWidth="1"/>
    <col min="6669" max="6669" width="8.77734375" style="24" customWidth="1"/>
    <col min="6670" max="6670" width="2" style="24" customWidth="1"/>
    <col min="6671" max="6912" width="9.109375" style="24"/>
    <col min="6913" max="6913" width="3" style="24" customWidth="1"/>
    <col min="6914" max="6914" width="5.77734375" style="24" customWidth="1"/>
    <col min="6915" max="6915" width="17.77734375" style="24" customWidth="1"/>
    <col min="6916" max="6916" width="20.109375" style="24" customWidth="1"/>
    <col min="6917" max="6917" width="32.33203125" style="24" customWidth="1"/>
    <col min="6918" max="6918" width="26.33203125" style="24" customWidth="1"/>
    <col min="6919" max="6919" width="25.77734375" style="24" customWidth="1"/>
    <col min="6920" max="6920" width="20.33203125" style="24" customWidth="1"/>
    <col min="6921" max="6921" width="24.21875" style="24" customWidth="1"/>
    <col min="6922" max="6922" width="19" style="24" customWidth="1"/>
    <col min="6923" max="6923" width="18.33203125" style="24" customWidth="1"/>
    <col min="6924" max="6924" width="20.21875" style="24" customWidth="1"/>
    <col min="6925" max="6925" width="8.77734375" style="24" customWidth="1"/>
    <col min="6926" max="6926" width="2" style="24" customWidth="1"/>
    <col min="6927" max="7168" width="9.109375" style="24"/>
    <col min="7169" max="7169" width="3" style="24" customWidth="1"/>
    <col min="7170" max="7170" width="5.77734375" style="24" customWidth="1"/>
    <col min="7171" max="7171" width="17.77734375" style="24" customWidth="1"/>
    <col min="7172" max="7172" width="20.109375" style="24" customWidth="1"/>
    <col min="7173" max="7173" width="32.33203125" style="24" customWidth="1"/>
    <col min="7174" max="7174" width="26.33203125" style="24" customWidth="1"/>
    <col min="7175" max="7175" width="25.77734375" style="24" customWidth="1"/>
    <col min="7176" max="7176" width="20.33203125" style="24" customWidth="1"/>
    <col min="7177" max="7177" width="24.21875" style="24" customWidth="1"/>
    <col min="7178" max="7178" width="19" style="24" customWidth="1"/>
    <col min="7179" max="7179" width="18.33203125" style="24" customWidth="1"/>
    <col min="7180" max="7180" width="20.21875" style="24" customWidth="1"/>
    <col min="7181" max="7181" width="8.77734375" style="24" customWidth="1"/>
    <col min="7182" max="7182" width="2" style="24" customWidth="1"/>
    <col min="7183" max="7424" width="9.109375" style="24"/>
    <col min="7425" max="7425" width="3" style="24" customWidth="1"/>
    <col min="7426" max="7426" width="5.77734375" style="24" customWidth="1"/>
    <col min="7427" max="7427" width="17.77734375" style="24" customWidth="1"/>
    <col min="7428" max="7428" width="20.109375" style="24" customWidth="1"/>
    <col min="7429" max="7429" width="32.33203125" style="24" customWidth="1"/>
    <col min="7430" max="7430" width="26.33203125" style="24" customWidth="1"/>
    <col min="7431" max="7431" width="25.77734375" style="24" customWidth="1"/>
    <col min="7432" max="7432" width="20.33203125" style="24" customWidth="1"/>
    <col min="7433" max="7433" width="24.21875" style="24" customWidth="1"/>
    <col min="7434" max="7434" width="19" style="24" customWidth="1"/>
    <col min="7435" max="7435" width="18.33203125" style="24" customWidth="1"/>
    <col min="7436" max="7436" width="20.21875" style="24" customWidth="1"/>
    <col min="7437" max="7437" width="8.77734375" style="24" customWidth="1"/>
    <col min="7438" max="7438" width="2" style="24" customWidth="1"/>
    <col min="7439" max="7680" width="9.109375" style="24"/>
    <col min="7681" max="7681" width="3" style="24" customWidth="1"/>
    <col min="7682" max="7682" width="5.77734375" style="24" customWidth="1"/>
    <col min="7683" max="7683" width="17.77734375" style="24" customWidth="1"/>
    <col min="7684" max="7684" width="20.109375" style="24" customWidth="1"/>
    <col min="7685" max="7685" width="32.33203125" style="24" customWidth="1"/>
    <col min="7686" max="7686" width="26.33203125" style="24" customWidth="1"/>
    <col min="7687" max="7687" width="25.77734375" style="24" customWidth="1"/>
    <col min="7688" max="7688" width="20.33203125" style="24" customWidth="1"/>
    <col min="7689" max="7689" width="24.21875" style="24" customWidth="1"/>
    <col min="7690" max="7690" width="19" style="24" customWidth="1"/>
    <col min="7691" max="7691" width="18.33203125" style="24" customWidth="1"/>
    <col min="7692" max="7692" width="20.21875" style="24" customWidth="1"/>
    <col min="7693" max="7693" width="8.77734375" style="24" customWidth="1"/>
    <col min="7694" max="7694" width="2" style="24" customWidth="1"/>
    <col min="7695" max="7936" width="9.109375" style="24"/>
    <col min="7937" max="7937" width="3" style="24" customWidth="1"/>
    <col min="7938" max="7938" width="5.77734375" style="24" customWidth="1"/>
    <col min="7939" max="7939" width="17.77734375" style="24" customWidth="1"/>
    <col min="7940" max="7940" width="20.109375" style="24" customWidth="1"/>
    <col min="7941" max="7941" width="32.33203125" style="24" customWidth="1"/>
    <col min="7942" max="7942" width="26.33203125" style="24" customWidth="1"/>
    <col min="7943" max="7943" width="25.77734375" style="24" customWidth="1"/>
    <col min="7944" max="7944" width="20.33203125" style="24" customWidth="1"/>
    <col min="7945" max="7945" width="24.21875" style="24" customWidth="1"/>
    <col min="7946" max="7946" width="19" style="24" customWidth="1"/>
    <col min="7947" max="7947" width="18.33203125" style="24" customWidth="1"/>
    <col min="7948" max="7948" width="20.21875" style="24" customWidth="1"/>
    <col min="7949" max="7949" width="8.77734375" style="24" customWidth="1"/>
    <col min="7950" max="7950" width="2" style="24" customWidth="1"/>
    <col min="7951" max="8192" width="9.109375" style="24"/>
    <col min="8193" max="8193" width="3" style="24" customWidth="1"/>
    <col min="8194" max="8194" width="5.77734375" style="24" customWidth="1"/>
    <col min="8195" max="8195" width="17.77734375" style="24" customWidth="1"/>
    <col min="8196" max="8196" width="20.109375" style="24" customWidth="1"/>
    <col min="8197" max="8197" width="32.33203125" style="24" customWidth="1"/>
    <col min="8198" max="8198" width="26.33203125" style="24" customWidth="1"/>
    <col min="8199" max="8199" width="25.77734375" style="24" customWidth="1"/>
    <col min="8200" max="8200" width="20.33203125" style="24" customWidth="1"/>
    <col min="8201" max="8201" width="24.21875" style="24" customWidth="1"/>
    <col min="8202" max="8202" width="19" style="24" customWidth="1"/>
    <col min="8203" max="8203" width="18.33203125" style="24" customWidth="1"/>
    <col min="8204" max="8204" width="20.21875" style="24" customWidth="1"/>
    <col min="8205" max="8205" width="8.77734375" style="24" customWidth="1"/>
    <col min="8206" max="8206" width="2" style="24" customWidth="1"/>
    <col min="8207" max="8448" width="9.109375" style="24"/>
    <col min="8449" max="8449" width="3" style="24" customWidth="1"/>
    <col min="8450" max="8450" width="5.77734375" style="24" customWidth="1"/>
    <col min="8451" max="8451" width="17.77734375" style="24" customWidth="1"/>
    <col min="8452" max="8452" width="20.109375" style="24" customWidth="1"/>
    <col min="8453" max="8453" width="32.33203125" style="24" customWidth="1"/>
    <col min="8454" max="8454" width="26.33203125" style="24" customWidth="1"/>
    <col min="8455" max="8455" width="25.77734375" style="24" customWidth="1"/>
    <col min="8456" max="8456" width="20.33203125" style="24" customWidth="1"/>
    <col min="8457" max="8457" width="24.21875" style="24" customWidth="1"/>
    <col min="8458" max="8458" width="19" style="24" customWidth="1"/>
    <col min="8459" max="8459" width="18.33203125" style="24" customWidth="1"/>
    <col min="8460" max="8460" width="20.21875" style="24" customWidth="1"/>
    <col min="8461" max="8461" width="8.77734375" style="24" customWidth="1"/>
    <col min="8462" max="8462" width="2" style="24" customWidth="1"/>
    <col min="8463" max="8704" width="9.109375" style="24"/>
    <col min="8705" max="8705" width="3" style="24" customWidth="1"/>
    <col min="8706" max="8706" width="5.77734375" style="24" customWidth="1"/>
    <col min="8707" max="8707" width="17.77734375" style="24" customWidth="1"/>
    <col min="8708" max="8708" width="20.109375" style="24" customWidth="1"/>
    <col min="8709" max="8709" width="32.33203125" style="24" customWidth="1"/>
    <col min="8710" max="8710" width="26.33203125" style="24" customWidth="1"/>
    <col min="8711" max="8711" width="25.77734375" style="24" customWidth="1"/>
    <col min="8712" max="8712" width="20.33203125" style="24" customWidth="1"/>
    <col min="8713" max="8713" width="24.21875" style="24" customWidth="1"/>
    <col min="8714" max="8714" width="19" style="24" customWidth="1"/>
    <col min="8715" max="8715" width="18.33203125" style="24" customWidth="1"/>
    <col min="8716" max="8716" width="20.21875" style="24" customWidth="1"/>
    <col min="8717" max="8717" width="8.77734375" style="24" customWidth="1"/>
    <col min="8718" max="8718" width="2" style="24" customWidth="1"/>
    <col min="8719" max="8960" width="9.109375" style="24"/>
    <col min="8961" max="8961" width="3" style="24" customWidth="1"/>
    <col min="8962" max="8962" width="5.77734375" style="24" customWidth="1"/>
    <col min="8963" max="8963" width="17.77734375" style="24" customWidth="1"/>
    <col min="8964" max="8964" width="20.109375" style="24" customWidth="1"/>
    <col min="8965" max="8965" width="32.33203125" style="24" customWidth="1"/>
    <col min="8966" max="8966" width="26.33203125" style="24" customWidth="1"/>
    <col min="8967" max="8967" width="25.77734375" style="24" customWidth="1"/>
    <col min="8968" max="8968" width="20.33203125" style="24" customWidth="1"/>
    <col min="8969" max="8969" width="24.21875" style="24" customWidth="1"/>
    <col min="8970" max="8970" width="19" style="24" customWidth="1"/>
    <col min="8971" max="8971" width="18.33203125" style="24" customWidth="1"/>
    <col min="8972" max="8972" width="20.21875" style="24" customWidth="1"/>
    <col min="8973" max="8973" width="8.77734375" style="24" customWidth="1"/>
    <col min="8974" max="8974" width="2" style="24" customWidth="1"/>
    <col min="8975" max="9216" width="9.109375" style="24"/>
    <col min="9217" max="9217" width="3" style="24" customWidth="1"/>
    <col min="9218" max="9218" width="5.77734375" style="24" customWidth="1"/>
    <col min="9219" max="9219" width="17.77734375" style="24" customWidth="1"/>
    <col min="9220" max="9220" width="20.109375" style="24" customWidth="1"/>
    <col min="9221" max="9221" width="32.33203125" style="24" customWidth="1"/>
    <col min="9222" max="9222" width="26.33203125" style="24" customWidth="1"/>
    <col min="9223" max="9223" width="25.77734375" style="24" customWidth="1"/>
    <col min="9224" max="9224" width="20.33203125" style="24" customWidth="1"/>
    <col min="9225" max="9225" width="24.21875" style="24" customWidth="1"/>
    <col min="9226" max="9226" width="19" style="24" customWidth="1"/>
    <col min="9227" max="9227" width="18.33203125" style="24" customWidth="1"/>
    <col min="9228" max="9228" width="20.21875" style="24" customWidth="1"/>
    <col min="9229" max="9229" width="8.77734375" style="24" customWidth="1"/>
    <col min="9230" max="9230" width="2" style="24" customWidth="1"/>
    <col min="9231" max="9472" width="9.109375" style="24"/>
    <col min="9473" max="9473" width="3" style="24" customWidth="1"/>
    <col min="9474" max="9474" width="5.77734375" style="24" customWidth="1"/>
    <col min="9475" max="9475" width="17.77734375" style="24" customWidth="1"/>
    <col min="9476" max="9476" width="20.109375" style="24" customWidth="1"/>
    <col min="9477" max="9477" width="32.33203125" style="24" customWidth="1"/>
    <col min="9478" max="9478" width="26.33203125" style="24" customWidth="1"/>
    <col min="9479" max="9479" width="25.77734375" style="24" customWidth="1"/>
    <col min="9480" max="9480" width="20.33203125" style="24" customWidth="1"/>
    <col min="9481" max="9481" width="24.21875" style="24" customWidth="1"/>
    <col min="9482" max="9482" width="19" style="24" customWidth="1"/>
    <col min="9483" max="9483" width="18.33203125" style="24" customWidth="1"/>
    <col min="9484" max="9484" width="20.21875" style="24" customWidth="1"/>
    <col min="9485" max="9485" width="8.77734375" style="24" customWidth="1"/>
    <col min="9486" max="9486" width="2" style="24" customWidth="1"/>
    <col min="9487" max="9728" width="9.109375" style="24"/>
    <col min="9729" max="9729" width="3" style="24" customWidth="1"/>
    <col min="9730" max="9730" width="5.77734375" style="24" customWidth="1"/>
    <col min="9731" max="9731" width="17.77734375" style="24" customWidth="1"/>
    <col min="9732" max="9732" width="20.109375" style="24" customWidth="1"/>
    <col min="9733" max="9733" width="32.33203125" style="24" customWidth="1"/>
    <col min="9734" max="9734" width="26.33203125" style="24" customWidth="1"/>
    <col min="9735" max="9735" width="25.77734375" style="24" customWidth="1"/>
    <col min="9736" max="9736" width="20.33203125" style="24" customWidth="1"/>
    <col min="9737" max="9737" width="24.21875" style="24" customWidth="1"/>
    <col min="9738" max="9738" width="19" style="24" customWidth="1"/>
    <col min="9739" max="9739" width="18.33203125" style="24" customWidth="1"/>
    <col min="9740" max="9740" width="20.21875" style="24" customWidth="1"/>
    <col min="9741" max="9741" width="8.77734375" style="24" customWidth="1"/>
    <col min="9742" max="9742" width="2" style="24" customWidth="1"/>
    <col min="9743" max="9984" width="9.109375" style="24"/>
    <col min="9985" max="9985" width="3" style="24" customWidth="1"/>
    <col min="9986" max="9986" width="5.77734375" style="24" customWidth="1"/>
    <col min="9987" max="9987" width="17.77734375" style="24" customWidth="1"/>
    <col min="9988" max="9988" width="20.109375" style="24" customWidth="1"/>
    <col min="9989" max="9989" width="32.33203125" style="24" customWidth="1"/>
    <col min="9990" max="9990" width="26.33203125" style="24" customWidth="1"/>
    <col min="9991" max="9991" width="25.77734375" style="24" customWidth="1"/>
    <col min="9992" max="9992" width="20.33203125" style="24" customWidth="1"/>
    <col min="9993" max="9993" width="24.21875" style="24" customWidth="1"/>
    <col min="9994" max="9994" width="19" style="24" customWidth="1"/>
    <col min="9995" max="9995" width="18.33203125" style="24" customWidth="1"/>
    <col min="9996" max="9996" width="20.21875" style="24" customWidth="1"/>
    <col min="9997" max="9997" width="8.77734375" style="24" customWidth="1"/>
    <col min="9998" max="9998" width="2" style="24" customWidth="1"/>
    <col min="9999" max="10240" width="9.109375" style="24"/>
    <col min="10241" max="10241" width="3" style="24" customWidth="1"/>
    <col min="10242" max="10242" width="5.77734375" style="24" customWidth="1"/>
    <col min="10243" max="10243" width="17.77734375" style="24" customWidth="1"/>
    <col min="10244" max="10244" width="20.109375" style="24" customWidth="1"/>
    <col min="10245" max="10245" width="32.33203125" style="24" customWidth="1"/>
    <col min="10246" max="10246" width="26.33203125" style="24" customWidth="1"/>
    <col min="10247" max="10247" width="25.77734375" style="24" customWidth="1"/>
    <col min="10248" max="10248" width="20.33203125" style="24" customWidth="1"/>
    <col min="10249" max="10249" width="24.21875" style="24" customWidth="1"/>
    <col min="10250" max="10250" width="19" style="24" customWidth="1"/>
    <col min="10251" max="10251" width="18.33203125" style="24" customWidth="1"/>
    <col min="10252" max="10252" width="20.21875" style="24" customWidth="1"/>
    <col min="10253" max="10253" width="8.77734375" style="24" customWidth="1"/>
    <col min="10254" max="10254" width="2" style="24" customWidth="1"/>
    <col min="10255" max="10496" width="9.109375" style="24"/>
    <col min="10497" max="10497" width="3" style="24" customWidth="1"/>
    <col min="10498" max="10498" width="5.77734375" style="24" customWidth="1"/>
    <col min="10499" max="10499" width="17.77734375" style="24" customWidth="1"/>
    <col min="10500" max="10500" width="20.109375" style="24" customWidth="1"/>
    <col min="10501" max="10501" width="32.33203125" style="24" customWidth="1"/>
    <col min="10502" max="10502" width="26.33203125" style="24" customWidth="1"/>
    <col min="10503" max="10503" width="25.77734375" style="24" customWidth="1"/>
    <col min="10504" max="10504" width="20.33203125" style="24" customWidth="1"/>
    <col min="10505" max="10505" width="24.21875" style="24" customWidth="1"/>
    <col min="10506" max="10506" width="19" style="24" customWidth="1"/>
    <col min="10507" max="10507" width="18.33203125" style="24" customWidth="1"/>
    <col min="10508" max="10508" width="20.21875" style="24" customWidth="1"/>
    <col min="10509" max="10509" width="8.77734375" style="24" customWidth="1"/>
    <col min="10510" max="10510" width="2" style="24" customWidth="1"/>
    <col min="10511" max="10752" width="9.109375" style="24"/>
    <col min="10753" max="10753" width="3" style="24" customWidth="1"/>
    <col min="10754" max="10754" width="5.77734375" style="24" customWidth="1"/>
    <col min="10755" max="10755" width="17.77734375" style="24" customWidth="1"/>
    <col min="10756" max="10756" width="20.109375" style="24" customWidth="1"/>
    <col min="10757" max="10757" width="32.33203125" style="24" customWidth="1"/>
    <col min="10758" max="10758" width="26.33203125" style="24" customWidth="1"/>
    <col min="10759" max="10759" width="25.77734375" style="24" customWidth="1"/>
    <col min="10760" max="10760" width="20.33203125" style="24" customWidth="1"/>
    <col min="10761" max="10761" width="24.21875" style="24" customWidth="1"/>
    <col min="10762" max="10762" width="19" style="24" customWidth="1"/>
    <col min="10763" max="10763" width="18.33203125" style="24" customWidth="1"/>
    <col min="10764" max="10764" width="20.21875" style="24" customWidth="1"/>
    <col min="10765" max="10765" width="8.77734375" style="24" customWidth="1"/>
    <col min="10766" max="10766" width="2" style="24" customWidth="1"/>
    <col min="10767" max="11008" width="9.109375" style="24"/>
    <col min="11009" max="11009" width="3" style="24" customWidth="1"/>
    <col min="11010" max="11010" width="5.77734375" style="24" customWidth="1"/>
    <col min="11011" max="11011" width="17.77734375" style="24" customWidth="1"/>
    <col min="11012" max="11012" width="20.109375" style="24" customWidth="1"/>
    <col min="11013" max="11013" width="32.33203125" style="24" customWidth="1"/>
    <col min="11014" max="11014" width="26.33203125" style="24" customWidth="1"/>
    <col min="11015" max="11015" width="25.77734375" style="24" customWidth="1"/>
    <col min="11016" max="11016" width="20.33203125" style="24" customWidth="1"/>
    <col min="11017" max="11017" width="24.21875" style="24" customWidth="1"/>
    <col min="11018" max="11018" width="19" style="24" customWidth="1"/>
    <col min="11019" max="11019" width="18.33203125" style="24" customWidth="1"/>
    <col min="11020" max="11020" width="20.21875" style="24" customWidth="1"/>
    <col min="11021" max="11021" width="8.77734375" style="24" customWidth="1"/>
    <col min="11022" max="11022" width="2" style="24" customWidth="1"/>
    <col min="11023" max="11264" width="9.109375" style="24"/>
    <col min="11265" max="11265" width="3" style="24" customWidth="1"/>
    <col min="11266" max="11266" width="5.77734375" style="24" customWidth="1"/>
    <col min="11267" max="11267" width="17.77734375" style="24" customWidth="1"/>
    <col min="11268" max="11268" width="20.109375" style="24" customWidth="1"/>
    <col min="11269" max="11269" width="32.33203125" style="24" customWidth="1"/>
    <col min="11270" max="11270" width="26.33203125" style="24" customWidth="1"/>
    <col min="11271" max="11271" width="25.77734375" style="24" customWidth="1"/>
    <col min="11272" max="11272" width="20.33203125" style="24" customWidth="1"/>
    <col min="11273" max="11273" width="24.21875" style="24" customWidth="1"/>
    <col min="11274" max="11274" width="19" style="24" customWidth="1"/>
    <col min="11275" max="11275" width="18.33203125" style="24" customWidth="1"/>
    <col min="11276" max="11276" width="20.21875" style="24" customWidth="1"/>
    <col min="11277" max="11277" width="8.77734375" style="24" customWidth="1"/>
    <col min="11278" max="11278" width="2" style="24" customWidth="1"/>
    <col min="11279" max="11520" width="9.109375" style="24"/>
    <col min="11521" max="11521" width="3" style="24" customWidth="1"/>
    <col min="11522" max="11522" width="5.77734375" style="24" customWidth="1"/>
    <col min="11523" max="11523" width="17.77734375" style="24" customWidth="1"/>
    <col min="11524" max="11524" width="20.109375" style="24" customWidth="1"/>
    <col min="11525" max="11525" width="32.33203125" style="24" customWidth="1"/>
    <col min="11526" max="11526" width="26.33203125" style="24" customWidth="1"/>
    <col min="11527" max="11527" width="25.77734375" style="24" customWidth="1"/>
    <col min="11528" max="11528" width="20.33203125" style="24" customWidth="1"/>
    <col min="11529" max="11529" width="24.21875" style="24" customWidth="1"/>
    <col min="11530" max="11530" width="19" style="24" customWidth="1"/>
    <col min="11531" max="11531" width="18.33203125" style="24" customWidth="1"/>
    <col min="11532" max="11532" width="20.21875" style="24" customWidth="1"/>
    <col min="11533" max="11533" width="8.77734375" style="24" customWidth="1"/>
    <col min="11534" max="11534" width="2" style="24" customWidth="1"/>
    <col min="11535" max="11776" width="9.109375" style="24"/>
    <col min="11777" max="11777" width="3" style="24" customWidth="1"/>
    <col min="11778" max="11778" width="5.77734375" style="24" customWidth="1"/>
    <col min="11779" max="11779" width="17.77734375" style="24" customWidth="1"/>
    <col min="11780" max="11780" width="20.109375" style="24" customWidth="1"/>
    <col min="11781" max="11781" width="32.33203125" style="24" customWidth="1"/>
    <col min="11782" max="11782" width="26.33203125" style="24" customWidth="1"/>
    <col min="11783" max="11783" width="25.77734375" style="24" customWidth="1"/>
    <col min="11784" max="11784" width="20.33203125" style="24" customWidth="1"/>
    <col min="11785" max="11785" width="24.21875" style="24" customWidth="1"/>
    <col min="11786" max="11786" width="19" style="24" customWidth="1"/>
    <col min="11787" max="11787" width="18.33203125" style="24" customWidth="1"/>
    <col min="11788" max="11788" width="20.21875" style="24" customWidth="1"/>
    <col min="11789" max="11789" width="8.77734375" style="24" customWidth="1"/>
    <col min="11790" max="11790" width="2" style="24" customWidth="1"/>
    <col min="11791" max="12032" width="9.109375" style="24"/>
    <col min="12033" max="12033" width="3" style="24" customWidth="1"/>
    <col min="12034" max="12034" width="5.77734375" style="24" customWidth="1"/>
    <col min="12035" max="12035" width="17.77734375" style="24" customWidth="1"/>
    <col min="12036" max="12036" width="20.109375" style="24" customWidth="1"/>
    <col min="12037" max="12037" width="32.33203125" style="24" customWidth="1"/>
    <col min="12038" max="12038" width="26.33203125" style="24" customWidth="1"/>
    <col min="12039" max="12039" width="25.77734375" style="24" customWidth="1"/>
    <col min="12040" max="12040" width="20.33203125" style="24" customWidth="1"/>
    <col min="12041" max="12041" width="24.21875" style="24" customWidth="1"/>
    <col min="12042" max="12042" width="19" style="24" customWidth="1"/>
    <col min="12043" max="12043" width="18.33203125" style="24" customWidth="1"/>
    <col min="12044" max="12044" width="20.21875" style="24" customWidth="1"/>
    <col min="12045" max="12045" width="8.77734375" style="24" customWidth="1"/>
    <col min="12046" max="12046" width="2" style="24" customWidth="1"/>
    <col min="12047" max="12288" width="9.109375" style="24"/>
    <col min="12289" max="12289" width="3" style="24" customWidth="1"/>
    <col min="12290" max="12290" width="5.77734375" style="24" customWidth="1"/>
    <col min="12291" max="12291" width="17.77734375" style="24" customWidth="1"/>
    <col min="12292" max="12292" width="20.109375" style="24" customWidth="1"/>
    <col min="12293" max="12293" width="32.33203125" style="24" customWidth="1"/>
    <col min="12294" max="12294" width="26.33203125" style="24" customWidth="1"/>
    <col min="12295" max="12295" width="25.77734375" style="24" customWidth="1"/>
    <col min="12296" max="12296" width="20.33203125" style="24" customWidth="1"/>
    <col min="12297" max="12297" width="24.21875" style="24" customWidth="1"/>
    <col min="12298" max="12298" width="19" style="24" customWidth="1"/>
    <col min="12299" max="12299" width="18.33203125" style="24" customWidth="1"/>
    <col min="12300" max="12300" width="20.21875" style="24" customWidth="1"/>
    <col min="12301" max="12301" width="8.77734375" style="24" customWidth="1"/>
    <col min="12302" max="12302" width="2" style="24" customWidth="1"/>
    <col min="12303" max="12544" width="9.109375" style="24"/>
    <col min="12545" max="12545" width="3" style="24" customWidth="1"/>
    <col min="12546" max="12546" width="5.77734375" style="24" customWidth="1"/>
    <col min="12547" max="12547" width="17.77734375" style="24" customWidth="1"/>
    <col min="12548" max="12548" width="20.109375" style="24" customWidth="1"/>
    <col min="12549" max="12549" width="32.33203125" style="24" customWidth="1"/>
    <col min="12550" max="12550" width="26.33203125" style="24" customWidth="1"/>
    <col min="12551" max="12551" width="25.77734375" style="24" customWidth="1"/>
    <col min="12552" max="12552" width="20.33203125" style="24" customWidth="1"/>
    <col min="12553" max="12553" width="24.21875" style="24" customWidth="1"/>
    <col min="12554" max="12554" width="19" style="24" customWidth="1"/>
    <col min="12555" max="12555" width="18.33203125" style="24" customWidth="1"/>
    <col min="12556" max="12556" width="20.21875" style="24" customWidth="1"/>
    <col min="12557" max="12557" width="8.77734375" style="24" customWidth="1"/>
    <col min="12558" max="12558" width="2" style="24" customWidth="1"/>
    <col min="12559" max="12800" width="9.109375" style="24"/>
    <col min="12801" max="12801" width="3" style="24" customWidth="1"/>
    <col min="12802" max="12802" width="5.77734375" style="24" customWidth="1"/>
    <col min="12803" max="12803" width="17.77734375" style="24" customWidth="1"/>
    <col min="12804" max="12804" width="20.109375" style="24" customWidth="1"/>
    <col min="12805" max="12805" width="32.33203125" style="24" customWidth="1"/>
    <col min="12806" max="12806" width="26.33203125" style="24" customWidth="1"/>
    <col min="12807" max="12807" width="25.77734375" style="24" customWidth="1"/>
    <col min="12808" max="12808" width="20.33203125" style="24" customWidth="1"/>
    <col min="12809" max="12809" width="24.21875" style="24" customWidth="1"/>
    <col min="12810" max="12810" width="19" style="24" customWidth="1"/>
    <col min="12811" max="12811" width="18.33203125" style="24" customWidth="1"/>
    <col min="12812" max="12812" width="20.21875" style="24" customWidth="1"/>
    <col min="12813" max="12813" width="8.77734375" style="24" customWidth="1"/>
    <col min="12814" max="12814" width="2" style="24" customWidth="1"/>
    <col min="12815" max="13056" width="9.109375" style="24"/>
    <col min="13057" max="13057" width="3" style="24" customWidth="1"/>
    <col min="13058" max="13058" width="5.77734375" style="24" customWidth="1"/>
    <col min="13059" max="13059" width="17.77734375" style="24" customWidth="1"/>
    <col min="13060" max="13060" width="20.109375" style="24" customWidth="1"/>
    <col min="13061" max="13061" width="32.33203125" style="24" customWidth="1"/>
    <col min="13062" max="13062" width="26.33203125" style="24" customWidth="1"/>
    <col min="13063" max="13063" width="25.77734375" style="24" customWidth="1"/>
    <col min="13064" max="13064" width="20.33203125" style="24" customWidth="1"/>
    <col min="13065" max="13065" width="24.21875" style="24" customWidth="1"/>
    <col min="13066" max="13066" width="19" style="24" customWidth="1"/>
    <col min="13067" max="13067" width="18.33203125" style="24" customWidth="1"/>
    <col min="13068" max="13068" width="20.21875" style="24" customWidth="1"/>
    <col min="13069" max="13069" width="8.77734375" style="24" customWidth="1"/>
    <col min="13070" max="13070" width="2" style="24" customWidth="1"/>
    <col min="13071" max="13312" width="9.109375" style="24"/>
    <col min="13313" max="13313" width="3" style="24" customWidth="1"/>
    <col min="13314" max="13314" width="5.77734375" style="24" customWidth="1"/>
    <col min="13315" max="13315" width="17.77734375" style="24" customWidth="1"/>
    <col min="13316" max="13316" width="20.109375" style="24" customWidth="1"/>
    <col min="13317" max="13317" width="32.33203125" style="24" customWidth="1"/>
    <col min="13318" max="13318" width="26.33203125" style="24" customWidth="1"/>
    <col min="13319" max="13319" width="25.77734375" style="24" customWidth="1"/>
    <col min="13320" max="13320" width="20.33203125" style="24" customWidth="1"/>
    <col min="13321" max="13321" width="24.21875" style="24" customWidth="1"/>
    <col min="13322" max="13322" width="19" style="24" customWidth="1"/>
    <col min="13323" max="13323" width="18.33203125" style="24" customWidth="1"/>
    <col min="13324" max="13324" width="20.21875" style="24" customWidth="1"/>
    <col min="13325" max="13325" width="8.77734375" style="24" customWidth="1"/>
    <col min="13326" max="13326" width="2" style="24" customWidth="1"/>
    <col min="13327" max="13568" width="9.109375" style="24"/>
    <col min="13569" max="13569" width="3" style="24" customWidth="1"/>
    <col min="13570" max="13570" width="5.77734375" style="24" customWidth="1"/>
    <col min="13571" max="13571" width="17.77734375" style="24" customWidth="1"/>
    <col min="13572" max="13572" width="20.109375" style="24" customWidth="1"/>
    <col min="13573" max="13573" width="32.33203125" style="24" customWidth="1"/>
    <col min="13574" max="13574" width="26.33203125" style="24" customWidth="1"/>
    <col min="13575" max="13575" width="25.77734375" style="24" customWidth="1"/>
    <col min="13576" max="13576" width="20.33203125" style="24" customWidth="1"/>
    <col min="13577" max="13577" width="24.21875" style="24" customWidth="1"/>
    <col min="13578" max="13578" width="19" style="24" customWidth="1"/>
    <col min="13579" max="13579" width="18.33203125" style="24" customWidth="1"/>
    <col min="13580" max="13580" width="20.21875" style="24" customWidth="1"/>
    <col min="13581" max="13581" width="8.77734375" style="24" customWidth="1"/>
    <col min="13582" max="13582" width="2" style="24" customWidth="1"/>
    <col min="13583" max="13824" width="9.109375" style="24"/>
    <col min="13825" max="13825" width="3" style="24" customWidth="1"/>
    <col min="13826" max="13826" width="5.77734375" style="24" customWidth="1"/>
    <col min="13827" max="13827" width="17.77734375" style="24" customWidth="1"/>
    <col min="13828" max="13828" width="20.109375" style="24" customWidth="1"/>
    <col min="13829" max="13829" width="32.33203125" style="24" customWidth="1"/>
    <col min="13830" max="13830" width="26.33203125" style="24" customWidth="1"/>
    <col min="13831" max="13831" width="25.77734375" style="24" customWidth="1"/>
    <col min="13832" max="13832" width="20.33203125" style="24" customWidth="1"/>
    <col min="13833" max="13833" width="24.21875" style="24" customWidth="1"/>
    <col min="13834" max="13834" width="19" style="24" customWidth="1"/>
    <col min="13835" max="13835" width="18.33203125" style="24" customWidth="1"/>
    <col min="13836" max="13836" width="20.21875" style="24" customWidth="1"/>
    <col min="13837" max="13837" width="8.77734375" style="24" customWidth="1"/>
    <col min="13838" max="13838" width="2" style="24" customWidth="1"/>
    <col min="13839" max="14080" width="9.109375" style="24"/>
    <col min="14081" max="14081" width="3" style="24" customWidth="1"/>
    <col min="14082" max="14082" width="5.77734375" style="24" customWidth="1"/>
    <col min="14083" max="14083" width="17.77734375" style="24" customWidth="1"/>
    <col min="14084" max="14084" width="20.109375" style="24" customWidth="1"/>
    <col min="14085" max="14085" width="32.33203125" style="24" customWidth="1"/>
    <col min="14086" max="14086" width="26.33203125" style="24" customWidth="1"/>
    <col min="14087" max="14087" width="25.77734375" style="24" customWidth="1"/>
    <col min="14088" max="14088" width="20.33203125" style="24" customWidth="1"/>
    <col min="14089" max="14089" width="24.21875" style="24" customWidth="1"/>
    <col min="14090" max="14090" width="19" style="24" customWidth="1"/>
    <col min="14091" max="14091" width="18.33203125" style="24" customWidth="1"/>
    <col min="14092" max="14092" width="20.21875" style="24" customWidth="1"/>
    <col min="14093" max="14093" width="8.77734375" style="24" customWidth="1"/>
    <col min="14094" max="14094" width="2" style="24" customWidth="1"/>
    <col min="14095" max="14336" width="9.109375" style="24"/>
    <col min="14337" max="14337" width="3" style="24" customWidth="1"/>
    <col min="14338" max="14338" width="5.77734375" style="24" customWidth="1"/>
    <col min="14339" max="14339" width="17.77734375" style="24" customWidth="1"/>
    <col min="14340" max="14340" width="20.109375" style="24" customWidth="1"/>
    <col min="14341" max="14341" width="32.33203125" style="24" customWidth="1"/>
    <col min="14342" max="14342" width="26.33203125" style="24" customWidth="1"/>
    <col min="14343" max="14343" width="25.77734375" style="24" customWidth="1"/>
    <col min="14344" max="14344" width="20.33203125" style="24" customWidth="1"/>
    <col min="14345" max="14345" width="24.21875" style="24" customWidth="1"/>
    <col min="14346" max="14346" width="19" style="24" customWidth="1"/>
    <col min="14347" max="14347" width="18.33203125" style="24" customWidth="1"/>
    <col min="14348" max="14348" width="20.21875" style="24" customWidth="1"/>
    <col min="14349" max="14349" width="8.77734375" style="24" customWidth="1"/>
    <col min="14350" max="14350" width="2" style="24" customWidth="1"/>
    <col min="14351" max="14592" width="9.109375" style="24"/>
    <col min="14593" max="14593" width="3" style="24" customWidth="1"/>
    <col min="14594" max="14594" width="5.77734375" style="24" customWidth="1"/>
    <col min="14595" max="14595" width="17.77734375" style="24" customWidth="1"/>
    <col min="14596" max="14596" width="20.109375" style="24" customWidth="1"/>
    <col min="14597" max="14597" width="32.33203125" style="24" customWidth="1"/>
    <col min="14598" max="14598" width="26.33203125" style="24" customWidth="1"/>
    <col min="14599" max="14599" width="25.77734375" style="24" customWidth="1"/>
    <col min="14600" max="14600" width="20.33203125" style="24" customWidth="1"/>
    <col min="14601" max="14601" width="24.21875" style="24" customWidth="1"/>
    <col min="14602" max="14602" width="19" style="24" customWidth="1"/>
    <col min="14603" max="14603" width="18.33203125" style="24" customWidth="1"/>
    <col min="14604" max="14604" width="20.21875" style="24" customWidth="1"/>
    <col min="14605" max="14605" width="8.77734375" style="24" customWidth="1"/>
    <col min="14606" max="14606" width="2" style="24" customWidth="1"/>
    <col min="14607" max="14848" width="9.109375" style="24"/>
    <col min="14849" max="14849" width="3" style="24" customWidth="1"/>
    <col min="14850" max="14850" width="5.77734375" style="24" customWidth="1"/>
    <col min="14851" max="14851" width="17.77734375" style="24" customWidth="1"/>
    <col min="14852" max="14852" width="20.109375" style="24" customWidth="1"/>
    <col min="14853" max="14853" width="32.33203125" style="24" customWidth="1"/>
    <col min="14854" max="14854" width="26.33203125" style="24" customWidth="1"/>
    <col min="14855" max="14855" width="25.77734375" style="24" customWidth="1"/>
    <col min="14856" max="14856" width="20.33203125" style="24" customWidth="1"/>
    <col min="14857" max="14857" width="24.21875" style="24" customWidth="1"/>
    <col min="14858" max="14858" width="19" style="24" customWidth="1"/>
    <col min="14859" max="14859" width="18.33203125" style="24" customWidth="1"/>
    <col min="14860" max="14860" width="20.21875" style="24" customWidth="1"/>
    <col min="14861" max="14861" width="8.77734375" style="24" customWidth="1"/>
    <col min="14862" max="14862" width="2" style="24" customWidth="1"/>
    <col min="14863" max="15104" width="9.109375" style="24"/>
    <col min="15105" max="15105" width="3" style="24" customWidth="1"/>
    <col min="15106" max="15106" width="5.77734375" style="24" customWidth="1"/>
    <col min="15107" max="15107" width="17.77734375" style="24" customWidth="1"/>
    <col min="15108" max="15108" width="20.109375" style="24" customWidth="1"/>
    <col min="15109" max="15109" width="32.33203125" style="24" customWidth="1"/>
    <col min="15110" max="15110" width="26.33203125" style="24" customWidth="1"/>
    <col min="15111" max="15111" width="25.77734375" style="24" customWidth="1"/>
    <col min="15112" max="15112" width="20.33203125" style="24" customWidth="1"/>
    <col min="15113" max="15113" width="24.21875" style="24" customWidth="1"/>
    <col min="15114" max="15114" width="19" style="24" customWidth="1"/>
    <col min="15115" max="15115" width="18.33203125" style="24" customWidth="1"/>
    <col min="15116" max="15116" width="20.21875" style="24" customWidth="1"/>
    <col min="15117" max="15117" width="8.77734375" style="24" customWidth="1"/>
    <col min="15118" max="15118" width="2" style="24" customWidth="1"/>
    <col min="15119" max="15360" width="9.109375" style="24"/>
    <col min="15361" max="15361" width="3" style="24" customWidth="1"/>
    <col min="15362" max="15362" width="5.77734375" style="24" customWidth="1"/>
    <col min="15363" max="15363" width="17.77734375" style="24" customWidth="1"/>
    <col min="15364" max="15364" width="20.109375" style="24" customWidth="1"/>
    <col min="15365" max="15365" width="32.33203125" style="24" customWidth="1"/>
    <col min="15366" max="15366" width="26.33203125" style="24" customWidth="1"/>
    <col min="15367" max="15367" width="25.77734375" style="24" customWidth="1"/>
    <col min="15368" max="15368" width="20.33203125" style="24" customWidth="1"/>
    <col min="15369" max="15369" width="24.21875" style="24" customWidth="1"/>
    <col min="15370" max="15370" width="19" style="24" customWidth="1"/>
    <col min="15371" max="15371" width="18.33203125" style="24" customWidth="1"/>
    <col min="15372" max="15372" width="20.21875" style="24" customWidth="1"/>
    <col min="15373" max="15373" width="8.77734375" style="24" customWidth="1"/>
    <col min="15374" max="15374" width="2" style="24" customWidth="1"/>
    <col min="15375" max="15616" width="9.109375" style="24"/>
    <col min="15617" max="15617" width="3" style="24" customWidth="1"/>
    <col min="15618" max="15618" width="5.77734375" style="24" customWidth="1"/>
    <col min="15619" max="15619" width="17.77734375" style="24" customWidth="1"/>
    <col min="15620" max="15620" width="20.109375" style="24" customWidth="1"/>
    <col min="15621" max="15621" width="32.33203125" style="24" customWidth="1"/>
    <col min="15622" max="15622" width="26.33203125" style="24" customWidth="1"/>
    <col min="15623" max="15623" width="25.77734375" style="24" customWidth="1"/>
    <col min="15624" max="15624" width="20.33203125" style="24" customWidth="1"/>
    <col min="15625" max="15625" width="24.21875" style="24" customWidth="1"/>
    <col min="15626" max="15626" width="19" style="24" customWidth="1"/>
    <col min="15627" max="15627" width="18.33203125" style="24" customWidth="1"/>
    <col min="15628" max="15628" width="20.21875" style="24" customWidth="1"/>
    <col min="15629" max="15629" width="8.77734375" style="24" customWidth="1"/>
    <col min="15630" max="15630" width="2" style="24" customWidth="1"/>
    <col min="15631" max="15872" width="9.109375" style="24"/>
    <col min="15873" max="15873" width="3" style="24" customWidth="1"/>
    <col min="15874" max="15874" width="5.77734375" style="24" customWidth="1"/>
    <col min="15875" max="15875" width="17.77734375" style="24" customWidth="1"/>
    <col min="15876" max="15876" width="20.109375" style="24" customWidth="1"/>
    <col min="15877" max="15877" width="32.33203125" style="24" customWidth="1"/>
    <col min="15878" max="15878" width="26.33203125" style="24" customWidth="1"/>
    <col min="15879" max="15879" width="25.77734375" style="24" customWidth="1"/>
    <col min="15880" max="15880" width="20.33203125" style="24" customWidth="1"/>
    <col min="15881" max="15881" width="24.21875" style="24" customWidth="1"/>
    <col min="15882" max="15882" width="19" style="24" customWidth="1"/>
    <col min="15883" max="15883" width="18.33203125" style="24" customWidth="1"/>
    <col min="15884" max="15884" width="20.21875" style="24" customWidth="1"/>
    <col min="15885" max="15885" width="8.77734375" style="24" customWidth="1"/>
    <col min="15886" max="15886" width="2" style="24" customWidth="1"/>
    <col min="15887" max="16128" width="9.109375" style="24"/>
    <col min="16129" max="16129" width="3" style="24" customWidth="1"/>
    <col min="16130" max="16130" width="5.77734375" style="24" customWidth="1"/>
    <col min="16131" max="16131" width="17.77734375" style="24" customWidth="1"/>
    <col min="16132" max="16132" width="20.109375" style="24" customWidth="1"/>
    <col min="16133" max="16133" width="32.33203125" style="24" customWidth="1"/>
    <col min="16134" max="16134" width="26.33203125" style="24" customWidth="1"/>
    <col min="16135" max="16135" width="25.77734375" style="24" customWidth="1"/>
    <col min="16136" max="16136" width="20.33203125" style="24" customWidth="1"/>
    <col min="16137" max="16137" width="24.21875" style="24" customWidth="1"/>
    <col min="16138" max="16138" width="19" style="24" customWidth="1"/>
    <col min="16139" max="16139" width="18.33203125" style="24" customWidth="1"/>
    <col min="16140" max="16140" width="20.21875" style="24" customWidth="1"/>
    <col min="16141" max="16141" width="8.77734375" style="24" customWidth="1"/>
    <col min="16142" max="16142" width="2" style="24" customWidth="1"/>
    <col min="16143" max="16384" width="9.109375" style="24"/>
  </cols>
  <sheetData>
    <row r="1" spans="1:14" ht="22.8" customHeight="1" x14ac:dyDescent="0.25">
      <c r="A1" s="318" t="s">
        <v>1362</v>
      </c>
      <c r="D1" s="25"/>
    </row>
    <row r="2" spans="1:14" ht="16.2" thickBot="1" x14ac:dyDescent="0.35">
      <c r="A2" s="23"/>
      <c r="D2" s="25"/>
      <c r="F2" s="153"/>
    </row>
    <row r="3" spans="1:14" ht="33" customHeight="1" thickBot="1" x14ac:dyDescent="0.35">
      <c r="A3" s="213">
        <f>INDEX('Source data'!$A$5:$A$157,$A$4)</f>
        <v>0</v>
      </c>
      <c r="B3" s="27" t="str">
        <f>INDEX('Source data'!$B$5:$B$157,'Schools&amp;Central School Services'!$A$4)</f>
        <v>Select LA..</v>
      </c>
      <c r="C3" s="28"/>
      <c r="D3" s="29"/>
      <c r="E3" s="29"/>
      <c r="F3" s="279" t="s">
        <v>1321</v>
      </c>
      <c r="G3" s="290"/>
      <c r="H3" s="280"/>
    </row>
    <row r="4" spans="1:14" ht="51" customHeight="1" thickBot="1" x14ac:dyDescent="0.3">
      <c r="A4" s="214">
        <f>'Schools&amp;Central School Services'!$A$4</f>
        <v>1</v>
      </c>
      <c r="B4" s="31"/>
      <c r="D4" s="32"/>
      <c r="E4" s="33"/>
      <c r="F4" s="135" t="s">
        <v>1366</v>
      </c>
      <c r="G4" s="135" t="s">
        <v>1365</v>
      </c>
      <c r="H4" s="154" t="s">
        <v>13</v>
      </c>
    </row>
    <row r="5" spans="1:14" ht="35.1" customHeight="1" x14ac:dyDescent="0.25">
      <c r="A5" s="36"/>
      <c r="B5" s="37" t="s">
        <v>14</v>
      </c>
      <c r="C5" s="251" t="s">
        <v>1363</v>
      </c>
      <c r="D5" s="251"/>
      <c r="E5" s="251"/>
      <c r="F5" s="38" t="str">
        <f>IF(A3=0,"Select LA",INDEX('Source data'!BH$1:BH$65538,MATCH($A$3,'Source data'!$A$1:$A$65538,0)))</f>
        <v>Select LA</v>
      </c>
      <c r="G5" s="38" t="str">
        <f>IF(A3=0,"Select LA",INDEX('Source data'!BJ$1:BJ$65538,MATCH($A$3,'Source data'!$A$1:$A$65538,0)))</f>
        <v>Select LA</v>
      </c>
      <c r="H5" s="39" t="str">
        <f>IF($A$3=0,"Select LA",SUM(F5:G5))</f>
        <v>Select LA</v>
      </c>
      <c r="I5" s="40"/>
      <c r="N5" s="40"/>
    </row>
    <row r="6" spans="1:14" ht="35.1" customHeight="1" thickBot="1" x14ac:dyDescent="0.3">
      <c r="A6" s="36"/>
      <c r="B6" s="37" t="s">
        <v>15</v>
      </c>
      <c r="C6" s="251" t="s">
        <v>1364</v>
      </c>
      <c r="D6" s="251"/>
      <c r="E6" s="251"/>
      <c r="F6" s="41" t="str">
        <f>IF(A3=0,"Select LA",INDEX('Source data'!BI$1:BI$65538,MATCH($A$3,'Source data'!$A$1:$A$65538,0)))</f>
        <v>Select LA</v>
      </c>
      <c r="G6" s="41" t="str">
        <f>IF(A3=0,"Select LA",INDEX('Source data'!BK$1:BK$65538,MATCH($A$3,'Source data'!$A$1:$A$65538,0)))</f>
        <v>Select LA</v>
      </c>
      <c r="H6" s="42" t="str">
        <f>IF($A$3=0,"Select LA",SUM(F6:G6))</f>
        <v>Select LA</v>
      </c>
      <c r="I6" s="40"/>
      <c r="N6" s="40"/>
    </row>
    <row r="7" spans="1:14" ht="35.1" customHeight="1" thickBot="1" x14ac:dyDescent="0.3">
      <c r="A7" s="36"/>
      <c r="B7" s="43" t="s">
        <v>1221</v>
      </c>
      <c r="C7" s="44" t="s">
        <v>1220</v>
      </c>
      <c r="D7" s="45"/>
      <c r="E7" s="45"/>
      <c r="F7" s="46" t="str">
        <f>IF($A$3=0,"Select LA",SUM(F5:F6))</f>
        <v>Select LA</v>
      </c>
      <c r="G7" s="46" t="str">
        <f>IF($A$3=0,"Select LA",SUM(G5:G6))</f>
        <v>Select LA</v>
      </c>
      <c r="H7" s="47" t="str">
        <f>IF($A$3=0,"Select LA",SUM(H5:H6))</f>
        <v>Select LA</v>
      </c>
      <c r="I7" s="40"/>
      <c r="J7" s="40"/>
      <c r="K7" s="40"/>
      <c r="L7" s="40"/>
      <c r="M7" s="40"/>
      <c r="N7" s="40"/>
    </row>
    <row r="8" spans="1:14" ht="13.8" x14ac:dyDescent="0.25">
      <c r="A8" s="36"/>
      <c r="B8" s="48"/>
      <c r="C8" s="48"/>
      <c r="D8" s="48"/>
      <c r="E8" s="48"/>
      <c r="F8" s="155"/>
      <c r="G8" s="155"/>
      <c r="H8" s="155"/>
      <c r="I8" s="40"/>
      <c r="J8" s="40"/>
      <c r="K8" s="40"/>
      <c r="L8" s="40"/>
      <c r="M8" s="40"/>
      <c r="N8" s="40"/>
    </row>
    <row r="9" spans="1:14" ht="14.4" thickBot="1" x14ac:dyDescent="0.3">
      <c r="A9" s="36"/>
      <c r="B9" s="48"/>
      <c r="C9" s="48"/>
      <c r="D9" s="48"/>
      <c r="E9" s="48"/>
      <c r="F9" s="155"/>
      <c r="G9" s="155"/>
      <c r="H9" s="155"/>
      <c r="I9" s="40"/>
      <c r="J9" s="40"/>
      <c r="K9" s="40"/>
      <c r="L9" s="40"/>
      <c r="M9" s="40"/>
      <c r="N9" s="40"/>
    </row>
    <row r="10" spans="1:14" ht="32.1" customHeight="1" x14ac:dyDescent="0.25">
      <c r="A10" s="36"/>
      <c r="B10" s="48"/>
      <c r="C10" s="48"/>
      <c r="D10" s="48"/>
      <c r="E10" s="48"/>
      <c r="F10" s="263" t="s">
        <v>1332</v>
      </c>
      <c r="G10" s="264"/>
      <c r="H10" s="155"/>
      <c r="I10" s="40"/>
      <c r="J10" s="40"/>
      <c r="K10" s="40"/>
      <c r="L10" s="40"/>
      <c r="M10" s="40"/>
      <c r="N10" s="40"/>
    </row>
    <row r="11" spans="1:14" ht="32.1" customHeight="1" x14ac:dyDescent="0.25">
      <c r="A11" s="36"/>
      <c r="B11" s="48"/>
      <c r="C11" s="48"/>
      <c r="D11" s="48"/>
      <c r="E11" s="48"/>
      <c r="F11" s="265" t="s">
        <v>51</v>
      </c>
      <c r="G11" s="266"/>
      <c r="H11" s="155"/>
      <c r="I11" s="40"/>
      <c r="J11" s="40"/>
      <c r="K11" s="40"/>
      <c r="L11" s="40"/>
      <c r="M11" s="40"/>
      <c r="N11" s="40"/>
    </row>
    <row r="12" spans="1:14" ht="32.1" customHeight="1" thickBot="1" x14ac:dyDescent="0.3">
      <c r="A12" s="36"/>
      <c r="B12" s="48"/>
      <c r="C12" s="48"/>
      <c r="D12" s="48"/>
      <c r="E12" s="48"/>
      <c r="F12" s="291" t="str">
        <f>IF(A3=0,"Select LA",INDEX('Source data'!BL$1:BL$65538,MATCH($A$3,'Source data'!$A$1:$A$65538,0)))</f>
        <v>Select LA</v>
      </c>
      <c r="G12" s="292"/>
      <c r="H12" s="155"/>
      <c r="I12" s="40"/>
      <c r="J12" s="40"/>
      <c r="K12" s="40"/>
      <c r="L12" s="40"/>
      <c r="M12" s="40"/>
      <c r="N12" s="40"/>
    </row>
    <row r="13" spans="1:14" ht="13.95" customHeight="1" x14ac:dyDescent="0.25">
      <c r="A13" s="36"/>
      <c r="B13" s="48"/>
      <c r="C13" s="48"/>
      <c r="D13" s="48"/>
      <c r="E13" s="48"/>
      <c r="F13" s="49"/>
      <c r="G13" s="49"/>
      <c r="H13" s="49"/>
      <c r="I13" s="40"/>
      <c r="J13" s="40"/>
      <c r="K13" s="40"/>
      <c r="L13" s="40"/>
      <c r="M13" s="40"/>
      <c r="N13" s="40"/>
    </row>
    <row r="14" spans="1:14" ht="48" customHeight="1" x14ac:dyDescent="0.25">
      <c r="A14" s="36"/>
      <c r="B14" s="48"/>
      <c r="C14" s="156" t="s">
        <v>1275</v>
      </c>
      <c r="D14" s="157">
        <f>INDEX('Source data'!A$1:A$65538,MATCH(B3,'Source data'!B$1:B$65538,0),0)</f>
        <v>0</v>
      </c>
      <c r="E14" s="48"/>
      <c r="F14" s="49"/>
      <c r="G14" s="49"/>
      <c r="H14" s="49"/>
      <c r="I14" s="40"/>
      <c r="J14" s="40"/>
      <c r="K14" s="40"/>
      <c r="L14" s="40"/>
      <c r="M14" s="40"/>
      <c r="N14" s="40"/>
    </row>
    <row r="15" spans="1:14" ht="25.95" customHeight="1" x14ac:dyDescent="0.25">
      <c r="A15" s="36"/>
      <c r="B15" s="48"/>
      <c r="D15" s="48"/>
      <c r="E15" s="48"/>
      <c r="F15" s="49"/>
      <c r="G15" s="49"/>
      <c r="H15" s="49"/>
      <c r="I15" s="40"/>
      <c r="J15" s="40"/>
      <c r="K15" s="40"/>
      <c r="L15" s="40"/>
      <c r="M15" s="40"/>
      <c r="N15" s="40"/>
    </row>
    <row r="16" spans="1:14" ht="28.95" customHeight="1" x14ac:dyDescent="0.25">
      <c r="A16" s="36"/>
      <c r="B16" s="48"/>
      <c r="C16" s="48"/>
      <c r="D16" s="158" t="s">
        <v>52</v>
      </c>
      <c r="E16" s="158" t="s">
        <v>53</v>
      </c>
      <c r="F16" s="158" t="s">
        <v>54</v>
      </c>
      <c r="G16" s="158" t="s">
        <v>55</v>
      </c>
      <c r="H16" s="159" t="s">
        <v>56</v>
      </c>
      <c r="I16" s="159" t="s">
        <v>57</v>
      </c>
      <c r="J16" s="40"/>
      <c r="K16" s="40"/>
      <c r="L16" s="40"/>
    </row>
    <row r="17" spans="1:12" ht="25.95" customHeight="1" x14ac:dyDescent="0.25">
      <c r="A17" s="36"/>
      <c r="B17" s="48"/>
      <c r="C17" s="160">
        <v>1</v>
      </c>
      <c r="D17" s="161" t="str">
        <f>IFERROR(INDEX('Source data'!BP:BP,MATCH($D$14&amp;$C17,'Source data'!$BX:$BX,0)),"")</f>
        <v/>
      </c>
      <c r="E17" s="161" t="str">
        <f>IFERROR(INDEX('Source data'!BQ:BQ,MATCH($D$14&amp;$C17,'Source data'!$BX:$BX,0)),"")</f>
        <v/>
      </c>
      <c r="F17" s="161" t="str">
        <f>IFERROR(INDEX('Source data'!BR:BR,MATCH($D$14&amp;$C17,'Source data'!$BX:$BX,0)),"")</f>
        <v/>
      </c>
      <c r="G17" s="161" t="str">
        <f>IFERROR(INDEX('Source data'!BS:BS,MATCH($D$14&amp;$C17,'Source data'!$BX:$BX,0)),"")</f>
        <v/>
      </c>
      <c r="H17" s="161" t="str">
        <f>IFERROR(INDEX('Source data'!BU:BU,MATCH($D$14&amp;$C17,'Source data'!$BX:$BX,0)),"")</f>
        <v/>
      </c>
      <c r="I17" s="161" t="str">
        <f>IFERROR(INDEX('Source data'!BV:BV,MATCH($D$14&amp;$C17,'Source data'!$BX:$BX,0)),"")</f>
        <v/>
      </c>
      <c r="J17" s="40"/>
      <c r="K17" s="40"/>
      <c r="L17" s="40"/>
    </row>
    <row r="18" spans="1:12" ht="25.95" customHeight="1" x14ac:dyDescent="0.25">
      <c r="A18" s="36"/>
      <c r="B18" s="48"/>
      <c r="C18" s="160">
        <v>2</v>
      </c>
      <c r="D18" s="161" t="str">
        <f>IFERROR(INDEX('Source data'!BP:BP,MATCH($D$14&amp;$C18,'Source data'!$BX:$BX,0)),"")</f>
        <v/>
      </c>
      <c r="E18" s="161" t="str">
        <f>IFERROR(INDEX('Source data'!BQ:BQ,MATCH($D$14&amp;$C18,'Source data'!$BX:$BX,0)),"")</f>
        <v/>
      </c>
      <c r="F18" s="161" t="str">
        <f>IFERROR(INDEX('Source data'!BR:BR,MATCH($D$14&amp;$C18,'Source data'!$BX:$BX,0)),"")</f>
        <v/>
      </c>
      <c r="G18" s="161" t="str">
        <f>IFERROR(INDEX('Source data'!BS:BS,MATCH($D$14&amp;$C18,'Source data'!$BX:$BX,0)),"")</f>
        <v/>
      </c>
      <c r="H18" s="161" t="str">
        <f>IFERROR(INDEX('Source data'!BU:BU,MATCH($D$14&amp;$C18,'Source data'!$BX:$BX,0)),"")</f>
        <v/>
      </c>
      <c r="I18" s="161" t="str">
        <f>IFERROR(INDEX('Source data'!BV:BV,MATCH($D$14&amp;$C18,'Source data'!$BX:$BX,0)),"")</f>
        <v/>
      </c>
      <c r="J18" s="40"/>
      <c r="K18" s="40"/>
      <c r="L18" s="40"/>
    </row>
    <row r="19" spans="1:12" ht="25.95" customHeight="1" x14ac:dyDescent="0.25">
      <c r="A19" s="36"/>
      <c r="B19" s="48"/>
      <c r="C19" s="160">
        <v>3</v>
      </c>
      <c r="D19" s="161" t="str">
        <f>IFERROR(INDEX('Source data'!BP:BP,MATCH($D$14&amp;$C19,'Source data'!$BX:$BX,0)),"")</f>
        <v/>
      </c>
      <c r="E19" s="161" t="str">
        <f>IFERROR(INDEX('Source data'!BQ:BQ,MATCH($D$14&amp;$C19,'Source data'!$BX:$BX,0)),"")</f>
        <v/>
      </c>
      <c r="F19" s="161" t="str">
        <f>IFERROR(INDEX('Source data'!BR:BR,MATCH($D$14&amp;$C19,'Source data'!$BX:$BX,0)),"")</f>
        <v/>
      </c>
      <c r="G19" s="161" t="str">
        <f>IFERROR(INDEX('Source data'!BS:BS,MATCH($D$14&amp;$C19,'Source data'!$BX:$BX,0)),"")</f>
        <v/>
      </c>
      <c r="H19" s="161" t="str">
        <f>IFERROR(INDEX('Source data'!BU:BU,MATCH($D$14&amp;$C19,'Source data'!$BX:$BX,0)),"")</f>
        <v/>
      </c>
      <c r="I19" s="161" t="str">
        <f>IFERROR(INDEX('Source data'!BV:BV,MATCH($D$14&amp;$C19,'Source data'!$BX:$BX,0)),"")</f>
        <v/>
      </c>
      <c r="J19" s="40"/>
      <c r="K19" s="40"/>
      <c r="L19" s="40"/>
    </row>
    <row r="20" spans="1:12" ht="25.95" customHeight="1" x14ac:dyDescent="0.25">
      <c r="A20" s="36"/>
      <c r="B20" s="48"/>
      <c r="C20" s="160">
        <v>4</v>
      </c>
      <c r="D20" s="161" t="str">
        <f>IFERROR(INDEX('Source data'!BP:BP,MATCH($D$14&amp;$C20,'Source data'!$BX:$BX,0)),"")</f>
        <v/>
      </c>
      <c r="E20" s="161" t="str">
        <f>IFERROR(INDEX('Source data'!BQ:BQ,MATCH($D$14&amp;$C20,'Source data'!$BX:$BX,0)),"")</f>
        <v/>
      </c>
      <c r="F20" s="161" t="str">
        <f>IFERROR(INDEX('Source data'!BR:BR,MATCH($D$14&amp;$C20,'Source data'!$BX:$BX,0)),"")</f>
        <v/>
      </c>
      <c r="G20" s="161" t="str">
        <f>IFERROR(INDEX('Source data'!BS:BS,MATCH($D$14&amp;$C20,'Source data'!$BX:$BX,0)),"")</f>
        <v/>
      </c>
      <c r="H20" s="161" t="str">
        <f>IFERROR(INDEX('Source data'!BU:BU,MATCH($D$14&amp;$C20,'Source data'!$BX:$BX,0)),"")</f>
        <v/>
      </c>
      <c r="I20" s="161" t="str">
        <f>IFERROR(INDEX('Source data'!BV:BV,MATCH($D$14&amp;$C20,'Source data'!$BX:$BX,0)),"")</f>
        <v/>
      </c>
      <c r="J20" s="40"/>
      <c r="K20" s="40"/>
      <c r="L20" s="40"/>
    </row>
    <row r="21" spans="1:12" ht="25.95" customHeight="1" x14ac:dyDescent="0.25">
      <c r="A21" s="36"/>
      <c r="B21" s="48"/>
      <c r="C21" s="160">
        <v>5</v>
      </c>
      <c r="D21" s="161" t="str">
        <f>IFERROR(INDEX('Source data'!BP:BP,MATCH($D$14&amp;$C21,'Source data'!$BX:$BX,0)),"")</f>
        <v/>
      </c>
      <c r="E21" s="161" t="str">
        <f>IFERROR(INDEX('Source data'!BQ:BQ,MATCH($D$14&amp;$C21,'Source data'!$BX:$BX,0)),"")</f>
        <v/>
      </c>
      <c r="F21" s="161" t="str">
        <f>IFERROR(INDEX('Source data'!BR:BR,MATCH($D$14&amp;$C21,'Source data'!$BX:$BX,0)),"")</f>
        <v/>
      </c>
      <c r="G21" s="161" t="str">
        <f>IFERROR(INDEX('Source data'!BS:BS,MATCH($D$14&amp;$C21,'Source data'!$BX:$BX,0)),"")</f>
        <v/>
      </c>
      <c r="H21" s="161" t="str">
        <f>IFERROR(INDEX('Source data'!BU:BU,MATCH($D$14&amp;$C21,'Source data'!$BX:$BX,0)),"")</f>
        <v/>
      </c>
      <c r="I21" s="161" t="str">
        <f>IFERROR(INDEX('Source data'!BV:BV,MATCH($D$14&amp;$C21,'Source data'!$BX:$BX,0)),"")</f>
        <v/>
      </c>
      <c r="J21" s="40"/>
      <c r="K21" s="40"/>
      <c r="L21" s="40"/>
    </row>
    <row r="22" spans="1:12" ht="25.95" customHeight="1" x14ac:dyDescent="0.25">
      <c r="A22" s="36"/>
      <c r="B22" s="48"/>
      <c r="C22" s="160">
        <v>6</v>
      </c>
      <c r="D22" s="161" t="str">
        <f>IFERROR(INDEX('Source data'!BP:BP,MATCH($D$14&amp;$C22,'Source data'!$BX:$BX,0)),"")</f>
        <v/>
      </c>
      <c r="E22" s="161" t="str">
        <f>IFERROR(INDEX('Source data'!BQ:BQ,MATCH($D$14&amp;$C22,'Source data'!$BX:$BX,0)),"")</f>
        <v/>
      </c>
      <c r="F22" s="161" t="str">
        <f>IFERROR(INDEX('Source data'!BR:BR,MATCH($D$14&amp;$C22,'Source data'!$BX:$BX,0)),"")</f>
        <v/>
      </c>
      <c r="G22" s="161" t="str">
        <f>IFERROR(INDEX('Source data'!BS:BS,MATCH($D$14&amp;$C22,'Source data'!$BX:$BX,0)),"")</f>
        <v/>
      </c>
      <c r="H22" s="161" t="str">
        <f>IFERROR(INDEX('Source data'!BU:BU,MATCH($D$14&amp;$C22,'Source data'!$BX:$BX,0)),"")</f>
        <v/>
      </c>
      <c r="I22" s="161" t="str">
        <f>IFERROR(INDEX('Source data'!BV:BV,MATCH($D$14&amp;$C22,'Source data'!$BX:$BX,0)),"")</f>
        <v/>
      </c>
      <c r="J22" s="40"/>
      <c r="K22" s="40"/>
      <c r="L22" s="40"/>
    </row>
    <row r="23" spans="1:12" ht="25.95" customHeight="1" x14ac:dyDescent="0.25">
      <c r="A23" s="36"/>
      <c r="B23" s="48"/>
      <c r="C23" s="160">
        <v>7</v>
      </c>
      <c r="D23" s="161" t="str">
        <f>IFERROR(INDEX('Source data'!BP:BP,MATCH($D$14&amp;$C23,'Source data'!$BX:$BX,0)),"")</f>
        <v/>
      </c>
      <c r="E23" s="161" t="str">
        <f>IFERROR(INDEX('Source data'!BQ:BQ,MATCH($D$14&amp;$C23,'Source data'!$BX:$BX,0)),"")</f>
        <v/>
      </c>
      <c r="F23" s="161" t="str">
        <f>IFERROR(INDEX('Source data'!BR:BR,MATCH($D$14&amp;$C23,'Source data'!$BX:$BX,0)),"")</f>
        <v/>
      </c>
      <c r="G23" s="161" t="str">
        <f>IFERROR(INDEX('Source data'!BS:BS,MATCH($D$14&amp;$C23,'Source data'!$BX:$BX,0)),"")</f>
        <v/>
      </c>
      <c r="H23" s="161" t="str">
        <f>IFERROR(INDEX('Source data'!BU:BU,MATCH($D$14&amp;$C23,'Source data'!$BX:$BX,0)),"")</f>
        <v/>
      </c>
      <c r="I23" s="161" t="str">
        <f>IFERROR(INDEX('Source data'!BV:BV,MATCH($D$14&amp;$C23,'Source data'!$BX:$BX,0)),"")</f>
        <v/>
      </c>
      <c r="J23" s="40"/>
      <c r="K23" s="40"/>
      <c r="L23" s="40"/>
    </row>
    <row r="24" spans="1:12" ht="25.95" customHeight="1" x14ac:dyDescent="0.25">
      <c r="A24" s="36"/>
      <c r="B24" s="48"/>
      <c r="C24" s="160">
        <v>8</v>
      </c>
      <c r="D24" s="161" t="str">
        <f>IFERROR(INDEX('Source data'!BP:BP,MATCH($D$14&amp;$C24,'Source data'!$BX:$BX,0)),"")</f>
        <v/>
      </c>
      <c r="E24" s="161" t="str">
        <f>IFERROR(INDEX('Source data'!BQ:BQ,MATCH($D$14&amp;$C24,'Source data'!$BX:$BX,0)),"")</f>
        <v/>
      </c>
      <c r="F24" s="161" t="str">
        <f>IFERROR(INDEX('Source data'!BR:BR,MATCH($D$14&amp;$C24,'Source data'!$BX:$BX,0)),"")</f>
        <v/>
      </c>
      <c r="G24" s="161" t="str">
        <f>IFERROR(INDEX('Source data'!BS:BS,MATCH($D$14&amp;$C24,'Source data'!$BX:$BX,0)),"")</f>
        <v/>
      </c>
      <c r="H24" s="161" t="str">
        <f>IFERROR(INDEX('Source data'!BU:BU,MATCH($D$14&amp;$C24,'Source data'!$BX:$BX,0)),"")</f>
        <v/>
      </c>
      <c r="I24" s="161" t="str">
        <f>IFERROR(INDEX('Source data'!BV:BV,MATCH($D$14&amp;$C24,'Source data'!$BX:$BX,0)),"")</f>
        <v/>
      </c>
      <c r="J24" s="40"/>
      <c r="K24" s="40"/>
      <c r="L24" s="40"/>
    </row>
    <row r="25" spans="1:12" ht="25.95" customHeight="1" x14ac:dyDescent="0.25">
      <c r="A25" s="36"/>
      <c r="B25" s="48"/>
      <c r="C25" s="160">
        <v>9</v>
      </c>
      <c r="D25" s="161" t="str">
        <f>IFERROR(INDEX('Source data'!BP:BP,MATCH($D$14&amp;$C25,'Source data'!$BX:$BX,0)),"")</f>
        <v/>
      </c>
      <c r="E25" s="161" t="str">
        <f>IFERROR(INDEX('Source data'!BQ:BQ,MATCH($D$14&amp;$C25,'Source data'!$BX:$BX,0)),"")</f>
        <v/>
      </c>
      <c r="F25" s="161" t="str">
        <f>IFERROR(INDEX('Source data'!BR:BR,MATCH($D$14&amp;$C25,'Source data'!$BX:$BX,0)),"")</f>
        <v/>
      </c>
      <c r="G25" s="161" t="str">
        <f>IFERROR(INDEX('Source data'!BS:BS,MATCH($D$14&amp;$C25,'Source data'!$BX:$BX,0)),"")</f>
        <v/>
      </c>
      <c r="H25" s="161" t="str">
        <f>IFERROR(INDEX('Source data'!BU:BU,MATCH($D$14&amp;$C25,'Source data'!$BX:$BX,0)),"")</f>
        <v/>
      </c>
      <c r="I25" s="161" t="str">
        <f>IFERROR(INDEX('Source data'!BV:BV,MATCH($D$14&amp;$C25,'Source data'!$BX:$BX,0)),"")</f>
        <v/>
      </c>
      <c r="J25" s="40"/>
      <c r="K25" s="40"/>
      <c r="L25" s="40"/>
    </row>
    <row r="26" spans="1:12" ht="25.95" customHeight="1" x14ac:dyDescent="0.25">
      <c r="A26" s="36"/>
      <c r="B26" s="48"/>
      <c r="C26" s="160">
        <v>10</v>
      </c>
      <c r="D26" s="161" t="str">
        <f>IFERROR(INDEX('Source data'!BP:BP,MATCH($D$14&amp;$C26,'Source data'!$BX:$BX,0)),"")</f>
        <v/>
      </c>
      <c r="E26" s="161" t="str">
        <f>IFERROR(INDEX('Source data'!BQ:BQ,MATCH($D$14&amp;$C26,'Source data'!$BX:$BX,0)),"")</f>
        <v/>
      </c>
      <c r="F26" s="161" t="str">
        <f>IFERROR(INDEX('Source data'!BR:BR,MATCH($D$14&amp;$C26,'Source data'!$BX:$BX,0)),"")</f>
        <v/>
      </c>
      <c r="G26" s="161" t="str">
        <f>IFERROR(INDEX('Source data'!BS:BS,MATCH($D$14&amp;$C26,'Source data'!$BX:$BX,0)),"")</f>
        <v/>
      </c>
      <c r="H26" s="161" t="str">
        <f>IFERROR(INDEX('Source data'!BU:BU,MATCH($D$14&amp;$C26,'Source data'!$BX:$BX,0)),"")</f>
        <v/>
      </c>
      <c r="I26" s="161" t="str">
        <f>IFERROR(INDEX('Source data'!BV:BV,MATCH($D$14&amp;$C26,'Source data'!$BX:$BX,0)),"")</f>
        <v/>
      </c>
      <c r="J26" s="40"/>
      <c r="K26" s="40"/>
      <c r="L26" s="40"/>
    </row>
    <row r="27" spans="1:12" ht="25.95" customHeight="1" x14ac:dyDescent="0.25">
      <c r="A27" s="36"/>
      <c r="B27" s="48"/>
      <c r="C27" s="160">
        <v>11</v>
      </c>
      <c r="D27" s="161" t="str">
        <f>IFERROR(INDEX('Source data'!BP:BP,MATCH($D$14&amp;$C27,'Source data'!$BX:$BX,0)),"")</f>
        <v/>
      </c>
      <c r="E27" s="161" t="str">
        <f>IFERROR(INDEX('Source data'!BQ:BQ,MATCH($D$14&amp;$C27,'Source data'!$BX:$BX,0)),"")</f>
        <v/>
      </c>
      <c r="F27" s="161" t="str">
        <f>IFERROR(INDEX('Source data'!BR:BR,MATCH($D$14&amp;$C27,'Source data'!$BX:$BX,0)),"")</f>
        <v/>
      </c>
      <c r="G27" s="161" t="str">
        <f>IFERROR(INDEX('Source data'!BS:BS,MATCH($D$14&amp;$C27,'Source data'!$BX:$BX,0)),"")</f>
        <v/>
      </c>
      <c r="H27" s="161" t="str">
        <f>IFERROR(INDEX('Source data'!BU:BU,MATCH($D$14&amp;$C27,'Source data'!$BX:$BX,0)),"")</f>
        <v/>
      </c>
      <c r="I27" s="161" t="str">
        <f>IFERROR(INDEX('Source data'!BV:BV,MATCH($D$14&amp;$C27,'Source data'!$BX:$BX,0)),"")</f>
        <v/>
      </c>
      <c r="J27" s="40"/>
      <c r="K27" s="40"/>
      <c r="L27" s="40"/>
    </row>
    <row r="28" spans="1:12" ht="25.95" customHeight="1" x14ac:dyDescent="0.25">
      <c r="A28" s="36"/>
      <c r="B28" s="48"/>
      <c r="C28" s="160">
        <v>12</v>
      </c>
      <c r="D28" s="161" t="str">
        <f>IFERROR(INDEX('Source data'!BP:BP,MATCH($D$14&amp;$C28,'Source data'!$BX:$BX,0)),"")</f>
        <v/>
      </c>
      <c r="E28" s="161" t="str">
        <f>IFERROR(INDEX('Source data'!BQ:BQ,MATCH($D$14&amp;$C28,'Source data'!$BX:$BX,0)),"")</f>
        <v/>
      </c>
      <c r="F28" s="161" t="str">
        <f>IFERROR(INDEX('Source data'!BR:BR,MATCH($D$14&amp;$C28,'Source data'!$BX:$BX,0)),"")</f>
        <v/>
      </c>
      <c r="G28" s="161" t="str">
        <f>IFERROR(INDEX('Source data'!BS:BS,MATCH($D$14&amp;$C28,'Source data'!$BX:$BX,0)),"")</f>
        <v/>
      </c>
      <c r="H28" s="161" t="str">
        <f>IFERROR(INDEX('Source data'!BU:BU,MATCH($D$14&amp;$C28,'Source data'!$BX:$BX,0)),"")</f>
        <v/>
      </c>
      <c r="I28" s="161" t="str">
        <f>IFERROR(INDEX('Source data'!BV:BV,MATCH($D$14&amp;$C28,'Source data'!$BX:$BX,0)),"")</f>
        <v/>
      </c>
      <c r="J28" s="40"/>
      <c r="K28" s="40"/>
      <c r="L28" s="40"/>
    </row>
    <row r="29" spans="1:12" ht="25.95" customHeight="1" x14ac:dyDescent="0.25">
      <c r="A29" s="36"/>
      <c r="B29" s="48"/>
      <c r="C29" s="160">
        <v>13</v>
      </c>
      <c r="D29" s="161" t="str">
        <f>IFERROR(INDEX('Source data'!BP:BP,MATCH($D$14&amp;$C29,'Source data'!$BX:$BX,0)),"")</f>
        <v/>
      </c>
      <c r="E29" s="161" t="str">
        <f>IFERROR(INDEX('Source data'!BQ:BQ,MATCH($D$14&amp;$C29,'Source data'!$BX:$BX,0)),"")</f>
        <v/>
      </c>
      <c r="F29" s="161" t="str">
        <f>IFERROR(INDEX('Source data'!BR:BR,MATCH($D$14&amp;$C29,'Source data'!$BX:$BX,0)),"")</f>
        <v/>
      </c>
      <c r="G29" s="161" t="str">
        <f>IFERROR(INDEX('Source data'!BS:BS,MATCH($D$14&amp;$C29,'Source data'!$BX:$BX,0)),"")</f>
        <v/>
      </c>
      <c r="H29" s="161" t="str">
        <f>IFERROR(INDEX('Source data'!BU:BU,MATCH($D$14&amp;$C29,'Source data'!$BX:$BX,0)),"")</f>
        <v/>
      </c>
      <c r="I29" s="161" t="str">
        <f>IFERROR(INDEX('Source data'!BV:BV,MATCH($D$14&amp;$C29,'Source data'!$BX:$BX,0)),"")</f>
        <v/>
      </c>
      <c r="J29" s="40"/>
      <c r="K29" s="40"/>
      <c r="L29" s="40"/>
    </row>
    <row r="30" spans="1:12" ht="25.95" customHeight="1" x14ac:dyDescent="0.25">
      <c r="A30" s="36"/>
      <c r="B30" s="48"/>
      <c r="C30" s="160">
        <v>14</v>
      </c>
      <c r="D30" s="161" t="str">
        <f>IFERROR(INDEX('Source data'!BP:BP,MATCH($D$14&amp;$C30,'Source data'!$BX:$BX,0)),"")</f>
        <v/>
      </c>
      <c r="E30" s="161" t="str">
        <f>IFERROR(INDEX('Source data'!BQ:BQ,MATCH($D$14&amp;$C30,'Source data'!$BX:$BX,0)),"")</f>
        <v/>
      </c>
      <c r="F30" s="161" t="str">
        <f>IFERROR(INDEX('Source data'!BR:BR,MATCH($D$14&amp;$C30,'Source data'!$BX:$BX,0)),"")</f>
        <v/>
      </c>
      <c r="G30" s="161" t="str">
        <f>IFERROR(INDEX('Source data'!BS:BS,MATCH($D$14&amp;$C30,'Source data'!$BX:$BX,0)),"")</f>
        <v/>
      </c>
      <c r="H30" s="161" t="str">
        <f>IFERROR(INDEX('Source data'!BU:BU,MATCH($D$14&amp;$C30,'Source data'!$BX:$BX,0)),"")</f>
        <v/>
      </c>
      <c r="I30" s="161" t="str">
        <f>IFERROR(INDEX('Source data'!BV:BV,MATCH($D$14&amp;$C30,'Source data'!$BX:$BX,0)),"")</f>
        <v/>
      </c>
      <c r="J30" s="40"/>
      <c r="K30" s="40"/>
      <c r="L30" s="40"/>
    </row>
    <row r="31" spans="1:12" ht="25.95" customHeight="1" x14ac:dyDescent="0.25">
      <c r="A31" s="36"/>
      <c r="B31" s="48"/>
      <c r="C31" s="160">
        <v>15</v>
      </c>
      <c r="D31" s="161" t="str">
        <f>IFERROR(INDEX('Source data'!BP:BP,MATCH($D$14&amp;$C31,'Source data'!$BX:$BX,0)),"")</f>
        <v/>
      </c>
      <c r="E31" s="161" t="str">
        <f>IFERROR(INDEX('Source data'!BQ:BQ,MATCH($D$14&amp;$C31,'Source data'!$BX:$BX,0)),"")</f>
        <v/>
      </c>
      <c r="F31" s="161" t="str">
        <f>IFERROR(INDEX('Source data'!BR:BR,MATCH($D$14&amp;$C31,'Source data'!$BX:$BX,0)),"")</f>
        <v/>
      </c>
      <c r="G31" s="161" t="str">
        <f>IFERROR(INDEX('Source data'!BS:BS,MATCH($D$14&amp;$C31,'Source data'!$BX:$BX,0)),"")</f>
        <v/>
      </c>
      <c r="H31" s="161" t="str">
        <f>IFERROR(INDEX('Source data'!BU:BU,MATCH($D$14&amp;$C31,'Source data'!$BX:$BX,0)),"")</f>
        <v/>
      </c>
      <c r="I31" s="161" t="str">
        <f>IFERROR(INDEX('Source data'!BV:BV,MATCH($D$14&amp;$C31,'Source data'!$BX:$BX,0)),"")</f>
        <v/>
      </c>
      <c r="J31" s="40"/>
      <c r="K31" s="40"/>
      <c r="L31" s="40"/>
    </row>
    <row r="32" spans="1:12" ht="25.95" customHeight="1" x14ac:dyDescent="0.25">
      <c r="A32" s="36"/>
      <c r="B32" s="48"/>
      <c r="C32" s="160">
        <v>16</v>
      </c>
      <c r="D32" s="161" t="str">
        <f>IFERROR(INDEX('Source data'!BP:BP,MATCH($D$14&amp;$C32,'Source data'!$BX:$BX,0)),"")</f>
        <v/>
      </c>
      <c r="E32" s="161" t="str">
        <f>IFERROR(INDEX('Source data'!BQ:BQ,MATCH($D$14&amp;$C32,'Source data'!$BX:$BX,0)),"")</f>
        <v/>
      </c>
      <c r="F32" s="161" t="str">
        <f>IFERROR(INDEX('Source data'!BR:BR,MATCH($D$14&amp;$C32,'Source data'!$BX:$BX,0)),"")</f>
        <v/>
      </c>
      <c r="G32" s="161" t="str">
        <f>IFERROR(INDEX('Source data'!BS:BS,MATCH($D$14&amp;$C32,'Source data'!$BX:$BX,0)),"")</f>
        <v/>
      </c>
      <c r="H32" s="161" t="str">
        <f>IFERROR(INDEX('Source data'!BU:BU,MATCH($D$14&amp;$C32,'Source data'!$BX:$BX,0)),"")</f>
        <v/>
      </c>
      <c r="I32" s="161" t="str">
        <f>IFERROR(INDEX('Source data'!BV:BV,MATCH($D$14&amp;$C32,'Source data'!$BX:$BX,0)),"")</f>
        <v/>
      </c>
      <c r="J32" s="40"/>
      <c r="K32" s="40"/>
      <c r="L32" s="40"/>
    </row>
    <row r="33" spans="1:14" ht="25.95" customHeight="1" x14ac:dyDescent="0.25">
      <c r="A33" s="36"/>
      <c r="B33" s="48"/>
      <c r="C33" s="160">
        <v>17</v>
      </c>
      <c r="D33" s="161" t="str">
        <f>IFERROR(INDEX('Source data'!BP:BP,MATCH($D$14&amp;$C33,'Source data'!$BX:$BX,0)),"")</f>
        <v/>
      </c>
      <c r="E33" s="161" t="str">
        <f>IFERROR(INDEX('Source data'!BQ:BQ,MATCH($D$14&amp;$C33,'Source data'!$BX:$BX,0)),"")</f>
        <v/>
      </c>
      <c r="F33" s="161" t="str">
        <f>IFERROR(INDEX('Source data'!BR:BR,MATCH($D$14&amp;$C33,'Source data'!$BX:$BX,0)),"")</f>
        <v/>
      </c>
      <c r="G33" s="161" t="str">
        <f>IFERROR(INDEX('Source data'!BS:BS,MATCH($D$14&amp;$C33,'Source data'!$BX:$BX,0)),"")</f>
        <v/>
      </c>
      <c r="H33" s="161" t="str">
        <f>IFERROR(INDEX('Source data'!BU:BU,MATCH($D$14&amp;$C33,'Source data'!$BX:$BX,0)),"")</f>
        <v/>
      </c>
      <c r="I33" s="161" t="str">
        <f>IFERROR(INDEX('Source data'!BV:BV,MATCH($D$14&amp;$C33,'Source data'!$BX:$BX,0)),"")</f>
        <v/>
      </c>
      <c r="J33" s="40"/>
      <c r="K33" s="40"/>
      <c r="L33" s="40"/>
    </row>
    <row r="34" spans="1:14" ht="25.95" customHeight="1" x14ac:dyDescent="0.25">
      <c r="A34" s="36"/>
      <c r="B34" s="48"/>
      <c r="C34" s="160">
        <v>18</v>
      </c>
      <c r="D34" s="161" t="str">
        <f>IFERROR(INDEX('Source data'!BP:BP,MATCH($D$14&amp;$C34,'Source data'!$BX:$BX,0)),"")</f>
        <v/>
      </c>
      <c r="E34" s="161" t="str">
        <f>IFERROR(INDEX('Source data'!BQ:BQ,MATCH($D$14&amp;$C34,'Source data'!$BX:$BX,0)),"")</f>
        <v/>
      </c>
      <c r="F34" s="161" t="str">
        <f>IFERROR(INDEX('Source data'!BR:BR,MATCH($D$14&amp;$C34,'Source data'!$BX:$BX,0)),"")</f>
        <v/>
      </c>
      <c r="G34" s="161" t="str">
        <f>IFERROR(INDEX('Source data'!BS:BS,MATCH($D$14&amp;$C34,'Source data'!$BX:$BX,0)),"")</f>
        <v/>
      </c>
      <c r="H34" s="161" t="str">
        <f>IFERROR(INDEX('Source data'!BU:BU,MATCH($D$14&amp;$C34,'Source data'!$BX:$BX,0)),"")</f>
        <v/>
      </c>
      <c r="I34" s="161" t="str">
        <f>IFERROR(INDEX('Source data'!BV:BV,MATCH($D$14&amp;$C34,'Source data'!$BX:$BX,0)),"")</f>
        <v/>
      </c>
      <c r="J34" s="40"/>
      <c r="K34" s="40"/>
      <c r="L34" s="40"/>
    </row>
    <row r="35" spans="1:14" ht="25.95" customHeight="1" x14ac:dyDescent="0.25">
      <c r="A35" s="36"/>
      <c r="B35" s="48"/>
      <c r="C35" s="160">
        <v>19</v>
      </c>
      <c r="D35" s="161" t="str">
        <f>IFERROR(INDEX('Source data'!BP:BP,MATCH($D$14&amp;$C35,'Source data'!$BX:$BX,0)),"")</f>
        <v/>
      </c>
      <c r="E35" s="161" t="str">
        <f>IFERROR(INDEX('Source data'!BQ:BQ,MATCH($D$14&amp;$C35,'Source data'!$BX:$BX,0)),"")</f>
        <v/>
      </c>
      <c r="F35" s="161" t="str">
        <f>IFERROR(INDEX('Source data'!BR:BR,MATCH($D$14&amp;$C35,'Source data'!$BX:$BX,0)),"")</f>
        <v/>
      </c>
      <c r="G35" s="161" t="str">
        <f>IFERROR(INDEX('Source data'!BS:BS,MATCH($D$14&amp;$C35,'Source data'!$BX:$BX,0)),"")</f>
        <v/>
      </c>
      <c r="H35" s="161" t="str">
        <f>IFERROR(INDEX('Source data'!BU:BU,MATCH($D$14&amp;$C35,'Source data'!$BX:$BX,0)),"")</f>
        <v/>
      </c>
      <c r="I35" s="161" t="str">
        <f>IFERROR(INDEX('Source data'!BV:BV,MATCH($D$14&amp;$C35,'Source data'!$BX:$BX,0)),"")</f>
        <v/>
      </c>
      <c r="J35" s="40"/>
      <c r="K35" s="40"/>
      <c r="L35" s="40"/>
    </row>
    <row r="36" spans="1:14" ht="25.95" customHeight="1" x14ac:dyDescent="0.25">
      <c r="A36" s="36"/>
      <c r="B36" s="48"/>
      <c r="C36" s="160">
        <v>20</v>
      </c>
      <c r="D36" s="161" t="str">
        <f>IFERROR(INDEX('Source data'!BP:BP,MATCH($D$14&amp;$C36,'Source data'!$BX:$BX,0)),"")</f>
        <v/>
      </c>
      <c r="E36" s="161" t="str">
        <f>IFERROR(INDEX('Source data'!BQ:BQ,MATCH($D$14&amp;$C36,'Source data'!$BX:$BX,0)),"")</f>
        <v/>
      </c>
      <c r="F36" s="161" t="str">
        <f>IFERROR(INDEX('Source data'!BR:BR,MATCH($D$14&amp;$C36,'Source data'!$BX:$BX,0)),"")</f>
        <v/>
      </c>
      <c r="G36" s="161" t="str">
        <f>IFERROR(INDEX('Source data'!BS:BS,MATCH($D$14&amp;$C36,'Source data'!$BX:$BX,0)),"")</f>
        <v/>
      </c>
      <c r="H36" s="161" t="str">
        <f>IFERROR(INDEX('Source data'!BU:BU,MATCH($D$14&amp;$C36,'Source data'!$BX:$BX,0)),"")</f>
        <v/>
      </c>
      <c r="I36" s="161" t="str">
        <f>IFERROR(INDEX('Source data'!BV:BV,MATCH($D$14&amp;$C36,'Source data'!$BX:$BX,0)),"")</f>
        <v/>
      </c>
      <c r="J36" s="40"/>
      <c r="K36" s="40"/>
      <c r="L36" s="40"/>
    </row>
    <row r="37" spans="1:14" ht="25.95" customHeight="1" x14ac:dyDescent="0.25">
      <c r="A37" s="36"/>
      <c r="B37" s="48"/>
      <c r="C37" s="160">
        <v>21</v>
      </c>
      <c r="D37" s="161" t="str">
        <f>IFERROR(INDEX('Source data'!BP:BP,MATCH($D$14&amp;$C37,'Source data'!$BX:$BX,0)),"")</f>
        <v/>
      </c>
      <c r="E37" s="161" t="str">
        <f>IFERROR(INDEX('Source data'!BQ:BQ,MATCH($D$14&amp;$C37,'Source data'!$BX:$BX,0)),"")</f>
        <v/>
      </c>
      <c r="F37" s="161" t="str">
        <f>IFERROR(INDEX('Source data'!BR:BR,MATCH($D$14&amp;$C37,'Source data'!$BX:$BX,0)),"")</f>
        <v/>
      </c>
      <c r="G37" s="161" t="str">
        <f>IFERROR(INDEX('Source data'!BS:BS,MATCH($D$14&amp;$C37,'Source data'!$BX:$BX,0)),"")</f>
        <v/>
      </c>
      <c r="H37" s="161" t="str">
        <f>IFERROR(INDEX('Source data'!BU:BU,MATCH($D$14&amp;$C37,'Source data'!$BX:$BX,0)),"")</f>
        <v/>
      </c>
      <c r="I37" s="161" t="str">
        <f>IFERROR(INDEX('Source data'!BV:BV,MATCH($D$14&amp;$C37,'Source data'!$BX:$BX,0)),"")</f>
        <v/>
      </c>
      <c r="J37" s="40"/>
      <c r="K37" s="40"/>
      <c r="L37" s="40"/>
    </row>
    <row r="38" spans="1:14" ht="25.95" customHeight="1" x14ac:dyDescent="0.25">
      <c r="A38" s="36"/>
      <c r="B38" s="48"/>
      <c r="C38" s="160">
        <v>22</v>
      </c>
      <c r="D38" s="161" t="str">
        <f>IFERROR(INDEX('Source data'!BP:BP,MATCH($D$14&amp;$C38,'Source data'!$BX:$BX,0)),"")</f>
        <v/>
      </c>
      <c r="E38" s="161" t="str">
        <f>IFERROR(INDEX('Source data'!BQ:BQ,MATCH($D$14&amp;$C38,'Source data'!$BX:$BX,0)),"")</f>
        <v/>
      </c>
      <c r="F38" s="161" t="str">
        <f>IFERROR(INDEX('Source data'!BR:BR,MATCH($D$14&amp;$C38,'Source data'!$BX:$BX,0)),"")</f>
        <v/>
      </c>
      <c r="G38" s="161" t="str">
        <f>IFERROR(INDEX('Source data'!BS:BS,MATCH($D$14&amp;$C38,'Source data'!$BX:$BX,0)),"")</f>
        <v/>
      </c>
      <c r="H38" s="161" t="str">
        <f>IFERROR(INDEX('Source data'!BU:BU,MATCH($D$14&amp;$C38,'Source data'!$BX:$BX,0)),"")</f>
        <v/>
      </c>
      <c r="I38" s="161" t="str">
        <f>IFERROR(INDEX('Source data'!BV:BV,MATCH($D$14&amp;$C38,'Source data'!$BX:$BX,0)),"")</f>
        <v/>
      </c>
      <c r="J38" s="40"/>
      <c r="K38" s="40"/>
      <c r="L38" s="40"/>
    </row>
    <row r="39" spans="1:14" ht="25.95" customHeight="1" x14ac:dyDescent="0.25">
      <c r="A39" s="36"/>
      <c r="B39" s="48"/>
      <c r="C39" s="160">
        <v>23</v>
      </c>
      <c r="D39" s="161" t="str">
        <f>IFERROR(INDEX('Source data'!BP:BP,MATCH($D$14&amp;$C39,'Source data'!$BX:$BX,0)),"")</f>
        <v/>
      </c>
      <c r="E39" s="161" t="str">
        <f>IFERROR(INDEX('Source data'!BQ:BQ,MATCH($D$14&amp;$C39,'Source data'!$BX:$BX,0)),"")</f>
        <v/>
      </c>
      <c r="F39" s="161" t="str">
        <f>IFERROR(INDEX('Source data'!BR:BR,MATCH($D$14&amp;$C39,'Source data'!$BX:$BX,0)),"")</f>
        <v/>
      </c>
      <c r="G39" s="161" t="str">
        <f>IFERROR(INDEX('Source data'!BS:BS,MATCH($D$14&amp;$C39,'Source data'!$BX:$BX,0)),"")</f>
        <v/>
      </c>
      <c r="H39" s="161" t="str">
        <f>IFERROR(INDEX('Source data'!BU:BU,MATCH($D$14&amp;$C39,'Source data'!$BX:$BX,0)),"")</f>
        <v/>
      </c>
      <c r="I39" s="161" t="str">
        <f>IFERROR(INDEX('Source data'!BV:BV,MATCH($D$14&amp;$C39,'Source data'!$BX:$BX,0)),"")</f>
        <v/>
      </c>
      <c r="J39" s="40"/>
      <c r="K39" s="40"/>
      <c r="L39" s="40"/>
    </row>
    <row r="40" spans="1:14" ht="25.95" customHeight="1" x14ac:dyDescent="0.25">
      <c r="A40" s="36"/>
      <c r="B40" s="48"/>
      <c r="C40" s="160">
        <v>24</v>
      </c>
      <c r="D40" s="161" t="str">
        <f>IFERROR(INDEX('Source data'!BP:BP,MATCH($D$14&amp;$C40,'Source data'!$BX:$BX,0)),"")</f>
        <v/>
      </c>
      <c r="E40" s="161" t="str">
        <f>IFERROR(INDEX('Source data'!BQ:BQ,MATCH($D$14&amp;$C40,'Source data'!$BX:$BX,0)),"")</f>
        <v/>
      </c>
      <c r="F40" s="161" t="str">
        <f>IFERROR(INDEX('Source data'!BR:BR,MATCH($D$14&amp;$C40,'Source data'!$BX:$BX,0)),"")</f>
        <v/>
      </c>
      <c r="G40" s="161" t="str">
        <f>IFERROR(INDEX('Source data'!BS:BS,MATCH($D$14&amp;$C40,'Source data'!$BX:$BX,0)),"")</f>
        <v/>
      </c>
      <c r="H40" s="161" t="str">
        <f>IFERROR(INDEX('Source data'!BU:BU,MATCH($D$14&amp;$C40,'Source data'!$BX:$BX,0)),"")</f>
        <v/>
      </c>
      <c r="I40" s="161" t="str">
        <f>IFERROR(INDEX('Source data'!BV:BV,MATCH($D$14&amp;$C40,'Source data'!$BX:$BX,0)),"")</f>
        <v/>
      </c>
      <c r="J40" s="40"/>
      <c r="K40" s="40"/>
      <c r="L40" s="40"/>
    </row>
    <row r="41" spans="1:14" ht="25.95" customHeight="1" x14ac:dyDescent="0.25">
      <c r="A41" s="36"/>
      <c r="B41" s="48"/>
      <c r="C41" s="160">
        <v>25</v>
      </c>
      <c r="D41" s="161" t="str">
        <f>IFERROR(INDEX('Source data'!BP:BP,MATCH($D$14&amp;$C41,'Source data'!$BX:$BX,0)),"")</f>
        <v/>
      </c>
      <c r="E41" s="161" t="str">
        <f>IFERROR(INDEX('Source data'!BQ:BQ,MATCH($D$14&amp;$C41,'Source data'!$BX:$BX,0)),"")</f>
        <v/>
      </c>
      <c r="F41" s="161" t="str">
        <f>IFERROR(INDEX('Source data'!BR:BR,MATCH($D$14&amp;$C41,'Source data'!$BX:$BX,0)),"")</f>
        <v/>
      </c>
      <c r="G41" s="161" t="str">
        <f>IFERROR(INDEX('Source data'!BS:BS,MATCH($D$14&amp;$C41,'Source data'!$BX:$BX,0)),"")</f>
        <v/>
      </c>
      <c r="H41" s="161" t="str">
        <f>IFERROR(INDEX('Source data'!BU:BU,MATCH($D$14&amp;$C41,'Source data'!$BX:$BX,0)),"")</f>
        <v/>
      </c>
      <c r="I41" s="161" t="str">
        <f>IFERROR(INDEX('Source data'!BV:BV,MATCH($D$14&amp;$C41,'Source data'!$BX:$BX,0)),"")</f>
        <v/>
      </c>
      <c r="J41" s="40"/>
      <c r="K41" s="40"/>
      <c r="L41" s="40"/>
    </row>
    <row r="42" spans="1:14" ht="25.95" customHeight="1" x14ac:dyDescent="0.25">
      <c r="A42" s="36"/>
      <c r="B42" s="48"/>
      <c r="C42" s="160">
        <v>26</v>
      </c>
      <c r="D42" s="161" t="str">
        <f>IFERROR(INDEX('Source data'!BP:BP,MATCH($D$14&amp;$C42,'Source data'!$BX:$BX,0)),"")</f>
        <v/>
      </c>
      <c r="E42" s="161" t="str">
        <f>IFERROR(INDEX('Source data'!BQ:BQ,MATCH($D$14&amp;$C42,'Source data'!$BX:$BX,0)),"")</f>
        <v/>
      </c>
      <c r="F42" s="161" t="str">
        <f>IFERROR(INDEX('Source data'!BR:BR,MATCH($D$14&amp;$C42,'Source data'!$BX:$BX,0)),"")</f>
        <v/>
      </c>
      <c r="G42" s="161" t="str">
        <f>IFERROR(INDEX('Source data'!BS:BS,MATCH($D$14&amp;$C42,'Source data'!$BX:$BX,0)),"")</f>
        <v/>
      </c>
      <c r="H42" s="161" t="str">
        <f>IFERROR(INDEX('Source data'!BU:BU,MATCH($D$14&amp;$C42,'Source data'!$BX:$BX,0)),"")</f>
        <v/>
      </c>
      <c r="I42" s="161" t="str">
        <f>IFERROR(INDEX('Source data'!BV:BV,MATCH($D$14&amp;$C42,'Source data'!$BX:$BX,0)),"")</f>
        <v/>
      </c>
      <c r="J42" s="40"/>
      <c r="K42" s="40"/>
      <c r="L42" s="40"/>
    </row>
    <row r="43" spans="1:14" ht="25.95" customHeight="1" x14ac:dyDescent="0.25">
      <c r="A43" s="36"/>
      <c r="B43" s="48"/>
      <c r="C43" s="160">
        <v>27</v>
      </c>
      <c r="D43" s="161" t="str">
        <f>IFERROR(INDEX('Source data'!BP:BP,MATCH($D$14&amp;$C43,'Source data'!$BX:$BX,0)),"")</f>
        <v/>
      </c>
      <c r="E43" s="161" t="str">
        <f>IFERROR(INDEX('Source data'!BQ:BQ,MATCH($D$14&amp;$C43,'Source data'!$BX:$BX,0)),"")</f>
        <v/>
      </c>
      <c r="F43" s="161" t="str">
        <f>IFERROR(INDEX('Source data'!BR:BR,MATCH($D$14&amp;$C43,'Source data'!$BX:$BX,0)),"")</f>
        <v/>
      </c>
      <c r="G43" s="161" t="str">
        <f>IFERROR(INDEX('Source data'!BS:BS,MATCH($D$14&amp;$C43,'Source data'!$BX:$BX,0)),"")</f>
        <v/>
      </c>
      <c r="H43" s="161" t="str">
        <f>IFERROR(INDEX('Source data'!BU:BU,MATCH($D$14&amp;$C43,'Source data'!$BX:$BX,0)),"")</f>
        <v/>
      </c>
      <c r="I43" s="161" t="str">
        <f>IFERROR(INDEX('Source data'!BV:BV,MATCH($D$14&amp;$C43,'Source data'!$BX:$BX,0)),"")</f>
        <v/>
      </c>
      <c r="J43" s="40"/>
      <c r="K43" s="40"/>
      <c r="L43" s="40"/>
    </row>
    <row r="44" spans="1:14" ht="25.95" customHeight="1" x14ac:dyDescent="0.25">
      <c r="A44" s="36"/>
      <c r="B44" s="48"/>
      <c r="C44" s="160">
        <v>28</v>
      </c>
      <c r="D44" s="161" t="str">
        <f>IFERROR(INDEX('Source data'!BP:BP,MATCH($D$14&amp;$C44,'Source data'!$BX:$BX,0)),"")</f>
        <v/>
      </c>
      <c r="E44" s="161" t="str">
        <f>IFERROR(INDEX('Source data'!BQ:BQ,MATCH($D$14&amp;$C44,'Source data'!$BX:$BX,0)),"")</f>
        <v/>
      </c>
      <c r="F44" s="161" t="str">
        <f>IFERROR(INDEX('Source data'!BR:BR,MATCH($D$14&amp;$C44,'Source data'!$BX:$BX,0)),"")</f>
        <v/>
      </c>
      <c r="G44" s="161" t="str">
        <f>IFERROR(INDEX('Source data'!BS:BS,MATCH($D$14&amp;$C44,'Source data'!$BX:$BX,0)),"")</f>
        <v/>
      </c>
      <c r="H44" s="161" t="str">
        <f>IFERROR(INDEX('Source data'!BU:BU,MATCH($D$14&amp;$C44,'Source data'!$BX:$BX,0)),"")</f>
        <v/>
      </c>
      <c r="I44" s="161" t="str">
        <f>IFERROR(INDEX('Source data'!BV:BV,MATCH($D$14&amp;$C44,'Source data'!$BX:$BX,0)),"")</f>
        <v/>
      </c>
      <c r="J44" s="40"/>
      <c r="K44" s="40"/>
      <c r="L44" s="40"/>
    </row>
    <row r="45" spans="1:14" ht="25.95" customHeight="1" x14ac:dyDescent="0.25">
      <c r="A45" s="36"/>
      <c r="B45" s="48"/>
      <c r="C45" s="160">
        <v>29</v>
      </c>
      <c r="D45" s="161" t="str">
        <f>IFERROR(INDEX('Source data'!BP:BP,MATCH($D$14&amp;$C45,'Source data'!$BX:$BX,0)),"")</f>
        <v/>
      </c>
      <c r="E45" s="161" t="str">
        <f>IFERROR(INDEX('Source data'!BQ:BQ,MATCH($D$14&amp;$C45,'Source data'!$BX:$BX,0)),"")</f>
        <v/>
      </c>
      <c r="F45" s="161" t="str">
        <f>IFERROR(INDEX('Source data'!BR:BR,MATCH($D$14&amp;$C45,'Source data'!$BX:$BX,0)),"")</f>
        <v/>
      </c>
      <c r="G45" s="161" t="str">
        <f>IFERROR(INDEX('Source data'!BS:BS,MATCH($D$14&amp;$C45,'Source data'!$BX:$BX,0)),"")</f>
        <v/>
      </c>
      <c r="H45" s="161" t="str">
        <f>IFERROR(INDEX('Source data'!BU:BU,MATCH($D$14&amp;$C45,'Source data'!$BX:$BX,0)),"")</f>
        <v/>
      </c>
      <c r="I45" s="161" t="str">
        <f>IFERROR(INDEX('Source data'!BV:BV,MATCH($D$14&amp;$C45,'Source data'!$BX:$BX,0)),"")</f>
        <v/>
      </c>
      <c r="J45" s="40"/>
      <c r="K45" s="40"/>
      <c r="L45" s="40"/>
    </row>
    <row r="46" spans="1:14" ht="25.95" customHeight="1" x14ac:dyDescent="0.25">
      <c r="A46" s="36"/>
      <c r="B46" s="48"/>
      <c r="C46" s="160">
        <v>30</v>
      </c>
      <c r="D46" s="161" t="str">
        <f>IFERROR(INDEX('Source data'!BP:BP,MATCH($D$14&amp;$C46,'Source data'!$BX:$BX,0)),"")</f>
        <v/>
      </c>
      <c r="E46" s="161" t="str">
        <f>IFERROR(INDEX('Source data'!BQ:BQ,MATCH($D$14&amp;$C46,'Source data'!$BX:$BX,0)),"")</f>
        <v/>
      </c>
      <c r="F46" s="161" t="str">
        <f>IFERROR(INDEX('Source data'!BR:BR,MATCH($D$14&amp;$C46,'Source data'!$BX:$BX,0)),"")</f>
        <v/>
      </c>
      <c r="G46" s="161" t="str">
        <f>IFERROR(INDEX('Source data'!BS:BS,MATCH($D$14&amp;$C46,'Source data'!$BX:$BX,0)),"")</f>
        <v/>
      </c>
      <c r="H46" s="161" t="str">
        <f>IFERROR(INDEX('Source data'!BU:BU,MATCH($D$14&amp;$C46,'Source data'!$BX:$BX,0)),"")</f>
        <v/>
      </c>
      <c r="I46" s="161" t="str">
        <f>IFERROR(INDEX('Source data'!BV:BV,MATCH($D$14&amp;$C46,'Source data'!$BX:$BX,0)),"")</f>
        <v/>
      </c>
      <c r="J46" s="40"/>
      <c r="K46" s="40"/>
      <c r="L46" s="40"/>
    </row>
    <row r="47" spans="1:14" ht="13.8" x14ac:dyDescent="0.25">
      <c r="A47" s="36"/>
      <c r="B47" s="48"/>
      <c r="C47" s="48"/>
      <c r="D47" s="48"/>
      <c r="E47" s="48"/>
      <c r="F47" s="49"/>
      <c r="G47" s="49"/>
      <c r="H47" s="49"/>
      <c r="I47" s="40"/>
      <c r="J47" s="40"/>
      <c r="K47" s="40"/>
      <c r="L47" s="40"/>
      <c r="M47" s="40"/>
      <c r="N47" s="40"/>
    </row>
    <row r="48" spans="1:14" ht="13.8" x14ac:dyDescent="0.25">
      <c r="A48" s="36"/>
      <c r="B48" s="252" t="s">
        <v>16</v>
      </c>
      <c r="C48" s="252"/>
      <c r="D48" s="50"/>
      <c r="E48" s="50"/>
      <c r="F48" s="51"/>
      <c r="G48" s="51"/>
      <c r="H48" s="40"/>
      <c r="I48" s="40"/>
      <c r="J48" s="40"/>
      <c r="K48" s="40"/>
      <c r="L48" s="40"/>
      <c r="M48" s="40"/>
      <c r="N48" s="40"/>
    </row>
    <row r="49" spans="1:14" ht="14.25" customHeight="1" x14ac:dyDescent="0.25">
      <c r="A49" s="36"/>
      <c r="B49" s="54" t="s">
        <v>17</v>
      </c>
      <c r="C49" s="246" t="s">
        <v>1367</v>
      </c>
      <c r="D49" s="246"/>
      <c r="E49" s="246"/>
      <c r="F49" s="246"/>
      <c r="G49" s="246"/>
      <c r="H49" s="55"/>
      <c r="I49" s="40"/>
      <c r="J49" s="40"/>
      <c r="K49" s="40"/>
      <c r="L49" s="40"/>
      <c r="M49" s="40"/>
      <c r="N49" s="40"/>
    </row>
    <row r="50" spans="1:14" ht="16.5" customHeight="1" x14ac:dyDescent="0.25">
      <c r="A50" s="36"/>
      <c r="B50" s="52" t="s">
        <v>18</v>
      </c>
      <c r="C50" s="246" t="s">
        <v>1157</v>
      </c>
      <c r="D50" s="246"/>
      <c r="E50" s="246"/>
      <c r="F50" s="246"/>
      <c r="G50" s="246"/>
      <c r="H50" s="246"/>
      <c r="I50" s="246"/>
      <c r="J50" s="246"/>
      <c r="K50" s="246"/>
      <c r="L50" s="246"/>
      <c r="M50" s="40"/>
      <c r="N50" s="40"/>
    </row>
    <row r="51" spans="1:14" ht="13.8" x14ac:dyDescent="0.25">
      <c r="A51" s="36"/>
      <c r="B51" s="52"/>
      <c r="C51" s="162"/>
      <c r="D51" s="57"/>
      <c r="E51" s="57"/>
      <c r="F51" s="57"/>
      <c r="G51" s="57"/>
      <c r="H51" s="58"/>
      <c r="I51" s="40"/>
      <c r="J51" s="40"/>
      <c r="K51" s="40"/>
      <c r="L51" s="40"/>
      <c r="M51" s="40"/>
      <c r="N51" s="40"/>
    </row>
    <row r="52" spans="1:14" ht="13.8" x14ac:dyDescent="0.25">
      <c r="A52" s="36"/>
      <c r="B52" s="59"/>
      <c r="C52" s="59"/>
      <c r="D52" s="59"/>
      <c r="E52" s="59"/>
      <c r="F52" s="59"/>
      <c r="G52" s="59"/>
      <c r="H52" s="60"/>
      <c r="I52" s="40"/>
      <c r="J52" s="40"/>
      <c r="K52" s="40"/>
      <c r="L52" s="40"/>
      <c r="M52" s="40"/>
      <c r="N52" s="40"/>
    </row>
    <row r="53" spans="1:14" x14ac:dyDescent="0.25">
      <c r="A53" s="36"/>
      <c r="B53" s="56"/>
      <c r="C53" s="61"/>
      <c r="D53" s="51"/>
      <c r="E53" s="51"/>
      <c r="F53" s="51"/>
      <c r="G53" s="51"/>
      <c r="H53" s="40"/>
      <c r="I53" s="40"/>
      <c r="J53" s="40"/>
      <c r="K53" s="40"/>
      <c r="L53" s="40"/>
      <c r="M53" s="40"/>
      <c r="N53" s="40"/>
    </row>
    <row r="54" spans="1:14" x14ac:dyDescent="0.25">
      <c r="A54" s="36"/>
      <c r="B54" s="62"/>
      <c r="C54" s="63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</row>
    <row r="55" spans="1:14" x14ac:dyDescent="0.25">
      <c r="A55" s="36"/>
      <c r="B55" s="62"/>
      <c r="C55" s="63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</row>
    <row r="56" spans="1:14" x14ac:dyDescent="0.25">
      <c r="A56" s="36"/>
      <c r="B56" s="62"/>
      <c r="C56" s="63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</row>
    <row r="57" spans="1:14" x14ac:dyDescent="0.25">
      <c r="A57" s="36"/>
      <c r="B57" s="62"/>
      <c r="C57" s="63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x14ac:dyDescent="0.25">
      <c r="A58" s="36"/>
      <c r="B58" s="62"/>
      <c r="C58" s="63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x14ac:dyDescent="0.25">
      <c r="A59" s="36"/>
      <c r="B59" s="62"/>
      <c r="C59" s="63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/>
      <c r="B60" s="62"/>
      <c r="C60" s="63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</row>
    <row r="61" spans="1:14" x14ac:dyDescent="0.25">
      <c r="A61" s="36"/>
      <c r="B61" s="62"/>
      <c r="C61" s="63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x14ac:dyDescent="0.25">
      <c r="A62" s="36"/>
      <c r="B62" s="62"/>
      <c r="C62" s="63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</row>
    <row r="63" spans="1:14" x14ac:dyDescent="0.25">
      <c r="A63" s="36"/>
      <c r="B63" s="62"/>
      <c r="C63" s="63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</row>
    <row r="64" spans="1:14" x14ac:dyDescent="0.25">
      <c r="A64" s="36"/>
      <c r="B64" s="62"/>
      <c r="C64" s="63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</row>
    <row r="65" spans="1:14" x14ac:dyDescent="0.25">
      <c r="A65" s="36"/>
      <c r="B65" s="62"/>
      <c r="C65" s="63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</row>
    <row r="66" spans="1:14" x14ac:dyDescent="0.25">
      <c r="A66" s="36"/>
      <c r="B66" s="62"/>
      <c r="C66" s="63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</row>
    <row r="67" spans="1:14" x14ac:dyDescent="0.25">
      <c r="A67" s="36"/>
      <c r="B67" s="62"/>
      <c r="C67" s="63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</row>
    <row r="68" spans="1:14" x14ac:dyDescent="0.25">
      <c r="A68" s="36"/>
      <c r="B68" s="62"/>
      <c r="C68" s="63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</row>
    <row r="69" spans="1:14" x14ac:dyDescent="0.25">
      <c r="A69" s="36"/>
      <c r="B69" s="62"/>
      <c r="C69" s="63"/>
      <c r="D69" s="40"/>
      <c r="E69" s="64"/>
      <c r="F69" s="40"/>
      <c r="G69" s="40"/>
      <c r="H69" s="40"/>
      <c r="I69" s="40"/>
      <c r="J69" s="40"/>
      <c r="K69" s="40"/>
      <c r="L69" s="40"/>
      <c r="M69" s="40"/>
      <c r="N69" s="40"/>
    </row>
    <row r="70" spans="1:14" x14ac:dyDescent="0.25">
      <c r="A70" s="36"/>
      <c r="B70" s="62"/>
      <c r="C70" s="63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</row>
    <row r="71" spans="1:14" x14ac:dyDescent="0.25">
      <c r="A71" s="36"/>
      <c r="B71" s="62"/>
      <c r="C71" s="63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</row>
    <row r="72" spans="1:14" x14ac:dyDescent="0.25">
      <c r="A72" s="36"/>
      <c r="B72" s="62"/>
      <c r="C72" s="6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</row>
    <row r="73" spans="1:14" x14ac:dyDescent="0.25">
      <c r="A73" s="36"/>
      <c r="B73" s="62"/>
      <c r="C73" s="63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</row>
    <row r="74" spans="1:14" x14ac:dyDescent="0.25">
      <c r="A74" s="36"/>
      <c r="B74" s="62"/>
      <c r="C74" s="63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</row>
    <row r="75" spans="1:14" x14ac:dyDescent="0.25">
      <c r="A75" s="36"/>
      <c r="B75" s="62"/>
      <c r="C75" s="6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</row>
    <row r="76" spans="1:14" x14ac:dyDescent="0.25">
      <c r="A76" s="36"/>
      <c r="B76" s="62"/>
      <c r="C76" s="63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</row>
    <row r="77" spans="1:14" x14ac:dyDescent="0.25">
      <c r="A77" s="36"/>
      <c r="B77" s="62"/>
      <c r="C77" s="63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</row>
    <row r="78" spans="1:14" x14ac:dyDescent="0.25">
      <c r="A78" s="36"/>
      <c r="B78" s="62"/>
      <c r="C78" s="63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4" x14ac:dyDescent="0.25">
      <c r="A79" s="36"/>
      <c r="B79" s="62"/>
      <c r="C79" s="6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</row>
    <row r="80" spans="1:14" x14ac:dyDescent="0.25">
      <c r="A80" s="36"/>
      <c r="B80" s="62"/>
      <c r="C80" s="63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</row>
    <row r="81" spans="1:14" x14ac:dyDescent="0.25">
      <c r="A81" s="36"/>
      <c r="B81" s="62"/>
      <c r="C81" s="63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</row>
    <row r="82" spans="1:14" x14ac:dyDescent="0.25">
      <c r="A82" s="36"/>
      <c r="B82" s="62"/>
      <c r="C82" s="63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</row>
    <row r="83" spans="1:14" x14ac:dyDescent="0.25">
      <c r="A83" s="36"/>
      <c r="B83" s="62"/>
      <c r="C83" s="63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</row>
    <row r="84" spans="1:14" x14ac:dyDescent="0.25">
      <c r="A84" s="36"/>
      <c r="B84" s="62"/>
      <c r="C84" s="6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</row>
    <row r="85" spans="1:14" x14ac:dyDescent="0.25">
      <c r="A85" s="36"/>
      <c r="B85" s="62"/>
      <c r="C85" s="63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x14ac:dyDescent="0.25">
      <c r="A86" s="36"/>
      <c r="B86" s="62"/>
      <c r="C86" s="63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25">
      <c r="A87" s="36"/>
      <c r="B87" s="62"/>
      <c r="C87" s="63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25">
      <c r="A88" s="36"/>
      <c r="B88" s="62"/>
      <c r="C88" s="63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25">
      <c r="A89" s="36"/>
      <c r="B89" s="62"/>
      <c r="C89" s="63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x14ac:dyDescent="0.25">
      <c r="A90" s="36"/>
      <c r="B90" s="62"/>
      <c r="C90" s="63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x14ac:dyDescent="0.25">
      <c r="A91" s="36"/>
      <c r="B91" s="62"/>
      <c r="C91" s="63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x14ac:dyDescent="0.25">
      <c r="A92" s="36"/>
      <c r="B92" s="62"/>
      <c r="C92" s="63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25">
      <c r="A93" s="36"/>
      <c r="B93" s="62"/>
      <c r="C93" s="63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x14ac:dyDescent="0.25">
      <c r="A94" s="36"/>
      <c r="B94" s="62"/>
      <c r="C94" s="63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25">
      <c r="A95" s="36"/>
      <c r="B95" s="62"/>
      <c r="C95" s="63"/>
      <c r="D95" s="40"/>
      <c r="E95" s="40"/>
      <c r="F95" s="40"/>
      <c r="G95" s="40"/>
      <c r="H95" s="40"/>
      <c r="I95" s="40"/>
      <c r="N95" s="40"/>
    </row>
    <row r="96" spans="1:14" x14ac:dyDescent="0.25">
      <c r="A96" s="36"/>
      <c r="B96" s="62"/>
      <c r="C96" s="63"/>
      <c r="D96" s="40"/>
      <c r="E96" s="40"/>
      <c r="F96" s="40"/>
      <c r="G96" s="40"/>
      <c r="H96" s="40"/>
      <c r="I96" s="40"/>
      <c r="N96" s="40"/>
    </row>
    <row r="97" spans="1:1" x14ac:dyDescent="0.25">
      <c r="A97" s="36"/>
    </row>
  </sheetData>
  <mergeCells count="9">
    <mergeCell ref="B48:C48"/>
    <mergeCell ref="C49:G49"/>
    <mergeCell ref="C50:L50"/>
    <mergeCell ref="F3:H3"/>
    <mergeCell ref="C5:E5"/>
    <mergeCell ref="C6:E6"/>
    <mergeCell ref="F10:G10"/>
    <mergeCell ref="F11:G11"/>
    <mergeCell ref="F12:G12"/>
  </mergeCells>
  <pageMargins left="0" right="0" top="0.98425196850393704" bottom="0.98425196850393704" header="0.51181102362204722" footer="0.51181102362204722"/>
  <pageSetup paperSize="8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9FFCC"/>
  </sheetPr>
  <dimension ref="A1:CI1053"/>
  <sheetViews>
    <sheetView zoomScale="85" zoomScaleNormal="85" workbookViewId="0">
      <pane xSplit="2" ySplit="4" topLeftCell="AR5" activePane="bottomRight" state="frozen"/>
      <selection activeCell="C26" sqref="C26"/>
      <selection pane="topRight" activeCell="C26" sqref="C26"/>
      <selection pane="bottomLeft" activeCell="C26" sqref="C26"/>
      <selection pane="bottomRight" activeCell="AY15" sqref="AY15"/>
    </sheetView>
  </sheetViews>
  <sheetFormatPr defaultRowHeight="13.8" x14ac:dyDescent="0.25"/>
  <cols>
    <col min="1" max="1" width="9.109375" style="163" customWidth="1"/>
    <col min="2" max="2" width="37.33203125" style="164" bestFit="1" customWidth="1"/>
    <col min="3" max="3" width="14.109375" style="164" customWidth="1"/>
    <col min="4" max="4" width="12.77734375" style="164" customWidth="1"/>
    <col min="5" max="21" width="10.77734375" style="57" customWidth="1"/>
    <col min="22" max="30" width="10.77734375" style="165" customWidth="1"/>
    <col min="31" max="31" width="9.109375" style="165"/>
    <col min="32" max="32" width="10.33203125" style="165" customWidth="1"/>
    <col min="33" max="37" width="9.109375" style="165"/>
    <col min="38" max="38" width="11.109375" style="165" customWidth="1"/>
    <col min="39" max="39" width="9.109375" style="165"/>
    <col min="40" max="40" width="13" style="165" customWidth="1"/>
    <col min="41" max="41" width="14.21875" style="165" customWidth="1"/>
    <col min="42" max="42" width="11.33203125" style="165" customWidth="1"/>
    <col min="43" max="43" width="12" style="165" customWidth="1"/>
    <col min="44" max="59" width="12.33203125" style="165" customWidth="1"/>
    <col min="60" max="63" width="13.21875" style="165" customWidth="1"/>
    <col min="64" max="64" width="13.6640625" style="165" customWidth="1"/>
    <col min="65" max="66" width="9.109375" style="165"/>
    <col min="67" max="67" width="31.77734375" style="165" bestFit="1" customWidth="1"/>
    <col min="68" max="69" width="9.109375" style="165"/>
    <col min="70" max="70" width="44" style="165" customWidth="1"/>
    <col min="71" max="71" width="28.6640625" style="165" bestFit="1" customWidth="1"/>
    <col min="72" max="72" width="26.77734375" style="165" customWidth="1"/>
    <col min="73" max="74" width="9.109375" style="165"/>
    <col min="75" max="76" width="9.109375" style="202"/>
    <col min="77" max="77" width="9.109375" style="165"/>
    <col min="78" max="78" width="19.33203125" style="165" customWidth="1"/>
    <col min="79" max="79" width="16.21875" style="165" customWidth="1"/>
    <col min="80" max="80" width="17.109375" style="165" customWidth="1"/>
    <col min="81" max="87" width="12.109375" style="165" customWidth="1"/>
    <col min="88" max="250" width="9.109375" style="165"/>
    <col min="251" max="251" width="9.109375" style="165" customWidth="1"/>
    <col min="252" max="252" width="37.33203125" style="165" bestFit="1" customWidth="1"/>
    <col min="253" max="253" width="14.109375" style="165" customWidth="1"/>
    <col min="254" max="254" width="12.77734375" style="165" customWidth="1"/>
    <col min="255" max="280" width="10.77734375" style="165" customWidth="1"/>
    <col min="281" max="281" width="9.109375" style="165"/>
    <col min="282" max="282" width="10.33203125" style="165" customWidth="1"/>
    <col min="283" max="287" width="9.109375" style="165"/>
    <col min="288" max="288" width="11.109375" style="165" customWidth="1"/>
    <col min="289" max="289" width="9.109375" style="165"/>
    <col min="290" max="290" width="13" style="165" customWidth="1"/>
    <col min="291" max="291" width="14.21875" style="165" customWidth="1"/>
    <col min="292" max="292" width="11.33203125" style="165" customWidth="1"/>
    <col min="293" max="293" width="12" style="165" customWidth="1"/>
    <col min="294" max="310" width="12.33203125" style="165" customWidth="1"/>
    <col min="311" max="314" width="13.21875" style="165" customWidth="1"/>
    <col min="315" max="315" width="13.6640625" style="165" customWidth="1"/>
    <col min="316" max="320" width="9.109375" style="165"/>
    <col min="321" max="321" width="44" style="165" customWidth="1"/>
    <col min="322" max="322" width="26.77734375" style="165" customWidth="1"/>
    <col min="323" max="506" width="9.109375" style="165"/>
    <col min="507" max="507" width="9.109375" style="165" customWidth="1"/>
    <col min="508" max="508" width="37.33203125" style="165" bestFit="1" customWidth="1"/>
    <col min="509" max="509" width="14.109375" style="165" customWidth="1"/>
    <col min="510" max="510" width="12.77734375" style="165" customWidth="1"/>
    <col min="511" max="536" width="10.77734375" style="165" customWidth="1"/>
    <col min="537" max="537" width="9.109375" style="165"/>
    <col min="538" max="538" width="10.33203125" style="165" customWidth="1"/>
    <col min="539" max="543" width="9.109375" style="165"/>
    <col min="544" max="544" width="11.109375" style="165" customWidth="1"/>
    <col min="545" max="545" width="9.109375" style="165"/>
    <col min="546" max="546" width="13" style="165" customWidth="1"/>
    <col min="547" max="547" width="14.21875" style="165" customWidth="1"/>
    <col min="548" max="548" width="11.33203125" style="165" customWidth="1"/>
    <col min="549" max="549" width="12" style="165" customWidth="1"/>
    <col min="550" max="566" width="12.33203125" style="165" customWidth="1"/>
    <col min="567" max="570" width="13.21875" style="165" customWidth="1"/>
    <col min="571" max="571" width="13.6640625" style="165" customWidth="1"/>
    <col min="572" max="576" width="9.109375" style="165"/>
    <col min="577" max="577" width="44" style="165" customWidth="1"/>
    <col min="578" max="578" width="26.77734375" style="165" customWidth="1"/>
    <col min="579" max="762" width="9.109375" style="165"/>
    <col min="763" max="763" width="9.109375" style="165" customWidth="1"/>
    <col min="764" max="764" width="37.33203125" style="165" bestFit="1" customWidth="1"/>
    <col min="765" max="765" width="14.109375" style="165" customWidth="1"/>
    <col min="766" max="766" width="12.77734375" style="165" customWidth="1"/>
    <col min="767" max="792" width="10.77734375" style="165" customWidth="1"/>
    <col min="793" max="793" width="9.109375" style="165"/>
    <col min="794" max="794" width="10.33203125" style="165" customWidth="1"/>
    <col min="795" max="799" width="9.109375" style="165"/>
    <col min="800" max="800" width="11.109375" style="165" customWidth="1"/>
    <col min="801" max="801" width="9.109375" style="165"/>
    <col min="802" max="802" width="13" style="165" customWidth="1"/>
    <col min="803" max="803" width="14.21875" style="165" customWidth="1"/>
    <col min="804" max="804" width="11.33203125" style="165" customWidth="1"/>
    <col min="805" max="805" width="12" style="165" customWidth="1"/>
    <col min="806" max="822" width="12.33203125" style="165" customWidth="1"/>
    <col min="823" max="826" width="13.21875" style="165" customWidth="1"/>
    <col min="827" max="827" width="13.6640625" style="165" customWidth="1"/>
    <col min="828" max="832" width="9.109375" style="165"/>
    <col min="833" max="833" width="44" style="165" customWidth="1"/>
    <col min="834" max="834" width="26.77734375" style="165" customWidth="1"/>
    <col min="835" max="1018" width="9.109375" style="165"/>
    <col min="1019" max="1019" width="9.109375" style="165" customWidth="1"/>
    <col min="1020" max="1020" width="37.33203125" style="165" bestFit="1" customWidth="1"/>
    <col min="1021" max="1021" width="14.109375" style="165" customWidth="1"/>
    <col min="1022" max="1022" width="12.77734375" style="165" customWidth="1"/>
    <col min="1023" max="1048" width="10.77734375" style="165" customWidth="1"/>
    <col min="1049" max="1049" width="9.109375" style="165"/>
    <col min="1050" max="1050" width="10.33203125" style="165" customWidth="1"/>
    <col min="1051" max="1055" width="9.109375" style="165"/>
    <col min="1056" max="1056" width="11.109375" style="165" customWidth="1"/>
    <col min="1057" max="1057" width="9.109375" style="165"/>
    <col min="1058" max="1058" width="13" style="165" customWidth="1"/>
    <col min="1059" max="1059" width="14.21875" style="165" customWidth="1"/>
    <col min="1060" max="1060" width="11.33203125" style="165" customWidth="1"/>
    <col min="1061" max="1061" width="12" style="165" customWidth="1"/>
    <col min="1062" max="1078" width="12.33203125" style="165" customWidth="1"/>
    <col min="1079" max="1082" width="13.21875" style="165" customWidth="1"/>
    <col min="1083" max="1083" width="13.6640625" style="165" customWidth="1"/>
    <col min="1084" max="1088" width="9.109375" style="165"/>
    <col min="1089" max="1089" width="44" style="165" customWidth="1"/>
    <col min="1090" max="1090" width="26.77734375" style="165" customWidth="1"/>
    <col min="1091" max="1274" width="9.109375" style="165"/>
    <col min="1275" max="1275" width="9.109375" style="165" customWidth="1"/>
    <col min="1276" max="1276" width="37.33203125" style="165" bestFit="1" customWidth="1"/>
    <col min="1277" max="1277" width="14.109375" style="165" customWidth="1"/>
    <col min="1278" max="1278" width="12.77734375" style="165" customWidth="1"/>
    <col min="1279" max="1304" width="10.77734375" style="165" customWidth="1"/>
    <col min="1305" max="1305" width="9.109375" style="165"/>
    <col min="1306" max="1306" width="10.33203125" style="165" customWidth="1"/>
    <col min="1307" max="1311" width="9.109375" style="165"/>
    <col min="1312" max="1312" width="11.109375" style="165" customWidth="1"/>
    <col min="1313" max="1313" width="9.109375" style="165"/>
    <col min="1314" max="1314" width="13" style="165" customWidth="1"/>
    <col min="1315" max="1315" width="14.21875" style="165" customWidth="1"/>
    <col min="1316" max="1316" width="11.33203125" style="165" customWidth="1"/>
    <col min="1317" max="1317" width="12" style="165" customWidth="1"/>
    <col min="1318" max="1334" width="12.33203125" style="165" customWidth="1"/>
    <col min="1335" max="1338" width="13.21875" style="165" customWidth="1"/>
    <col min="1339" max="1339" width="13.6640625" style="165" customWidth="1"/>
    <col min="1340" max="1344" width="9.109375" style="165"/>
    <col min="1345" max="1345" width="44" style="165" customWidth="1"/>
    <col min="1346" max="1346" width="26.77734375" style="165" customWidth="1"/>
    <col min="1347" max="1530" width="9.109375" style="165"/>
    <col min="1531" max="1531" width="9.109375" style="165" customWidth="1"/>
    <col min="1532" max="1532" width="37.33203125" style="165" bestFit="1" customWidth="1"/>
    <col min="1533" max="1533" width="14.109375" style="165" customWidth="1"/>
    <col min="1534" max="1534" width="12.77734375" style="165" customWidth="1"/>
    <col min="1535" max="1560" width="10.77734375" style="165" customWidth="1"/>
    <col min="1561" max="1561" width="9.109375" style="165"/>
    <col min="1562" max="1562" width="10.33203125" style="165" customWidth="1"/>
    <col min="1563" max="1567" width="9.109375" style="165"/>
    <col min="1568" max="1568" width="11.109375" style="165" customWidth="1"/>
    <col min="1569" max="1569" width="9.109375" style="165"/>
    <col min="1570" max="1570" width="13" style="165" customWidth="1"/>
    <col min="1571" max="1571" width="14.21875" style="165" customWidth="1"/>
    <col min="1572" max="1572" width="11.33203125" style="165" customWidth="1"/>
    <col min="1573" max="1573" width="12" style="165" customWidth="1"/>
    <col min="1574" max="1590" width="12.33203125" style="165" customWidth="1"/>
    <col min="1591" max="1594" width="13.21875" style="165" customWidth="1"/>
    <col min="1595" max="1595" width="13.6640625" style="165" customWidth="1"/>
    <col min="1596" max="1600" width="9.109375" style="165"/>
    <col min="1601" max="1601" width="44" style="165" customWidth="1"/>
    <col min="1602" max="1602" width="26.77734375" style="165" customWidth="1"/>
    <col min="1603" max="1786" width="9.109375" style="165"/>
    <col min="1787" max="1787" width="9.109375" style="165" customWidth="1"/>
    <col min="1788" max="1788" width="37.33203125" style="165" bestFit="1" customWidth="1"/>
    <col min="1789" max="1789" width="14.109375" style="165" customWidth="1"/>
    <col min="1790" max="1790" width="12.77734375" style="165" customWidth="1"/>
    <col min="1791" max="1816" width="10.77734375" style="165" customWidth="1"/>
    <col min="1817" max="1817" width="9.109375" style="165"/>
    <col min="1818" max="1818" width="10.33203125" style="165" customWidth="1"/>
    <col min="1819" max="1823" width="9.109375" style="165"/>
    <col min="1824" max="1824" width="11.109375" style="165" customWidth="1"/>
    <col min="1825" max="1825" width="9.109375" style="165"/>
    <col min="1826" max="1826" width="13" style="165" customWidth="1"/>
    <col min="1827" max="1827" width="14.21875" style="165" customWidth="1"/>
    <col min="1828" max="1828" width="11.33203125" style="165" customWidth="1"/>
    <col min="1829" max="1829" width="12" style="165" customWidth="1"/>
    <col min="1830" max="1846" width="12.33203125" style="165" customWidth="1"/>
    <col min="1847" max="1850" width="13.21875" style="165" customWidth="1"/>
    <col min="1851" max="1851" width="13.6640625" style="165" customWidth="1"/>
    <col min="1852" max="1856" width="9.109375" style="165"/>
    <col min="1857" max="1857" width="44" style="165" customWidth="1"/>
    <col min="1858" max="1858" width="26.77734375" style="165" customWidth="1"/>
    <col min="1859" max="2042" width="9.109375" style="165"/>
    <col min="2043" max="2043" width="9.109375" style="165" customWidth="1"/>
    <col min="2044" max="2044" width="37.33203125" style="165" bestFit="1" customWidth="1"/>
    <col min="2045" max="2045" width="14.109375" style="165" customWidth="1"/>
    <col min="2046" max="2046" width="12.77734375" style="165" customWidth="1"/>
    <col min="2047" max="2072" width="10.77734375" style="165" customWidth="1"/>
    <col min="2073" max="2073" width="9.109375" style="165"/>
    <col min="2074" max="2074" width="10.33203125" style="165" customWidth="1"/>
    <col min="2075" max="2079" width="9.109375" style="165"/>
    <col min="2080" max="2080" width="11.109375" style="165" customWidth="1"/>
    <col min="2081" max="2081" width="9.109375" style="165"/>
    <col min="2082" max="2082" width="13" style="165" customWidth="1"/>
    <col min="2083" max="2083" width="14.21875" style="165" customWidth="1"/>
    <col min="2084" max="2084" width="11.33203125" style="165" customWidth="1"/>
    <col min="2085" max="2085" width="12" style="165" customWidth="1"/>
    <col min="2086" max="2102" width="12.33203125" style="165" customWidth="1"/>
    <col min="2103" max="2106" width="13.21875" style="165" customWidth="1"/>
    <col min="2107" max="2107" width="13.6640625" style="165" customWidth="1"/>
    <col min="2108" max="2112" width="9.109375" style="165"/>
    <col min="2113" max="2113" width="44" style="165" customWidth="1"/>
    <col min="2114" max="2114" width="26.77734375" style="165" customWidth="1"/>
    <col min="2115" max="2298" width="9.109375" style="165"/>
    <col min="2299" max="2299" width="9.109375" style="165" customWidth="1"/>
    <col min="2300" max="2300" width="37.33203125" style="165" bestFit="1" customWidth="1"/>
    <col min="2301" max="2301" width="14.109375" style="165" customWidth="1"/>
    <col min="2302" max="2302" width="12.77734375" style="165" customWidth="1"/>
    <col min="2303" max="2328" width="10.77734375" style="165" customWidth="1"/>
    <col min="2329" max="2329" width="9.109375" style="165"/>
    <col min="2330" max="2330" width="10.33203125" style="165" customWidth="1"/>
    <col min="2331" max="2335" width="9.109375" style="165"/>
    <col min="2336" max="2336" width="11.109375" style="165" customWidth="1"/>
    <col min="2337" max="2337" width="9.109375" style="165"/>
    <col min="2338" max="2338" width="13" style="165" customWidth="1"/>
    <col min="2339" max="2339" width="14.21875" style="165" customWidth="1"/>
    <col min="2340" max="2340" width="11.33203125" style="165" customWidth="1"/>
    <col min="2341" max="2341" width="12" style="165" customWidth="1"/>
    <col min="2342" max="2358" width="12.33203125" style="165" customWidth="1"/>
    <col min="2359" max="2362" width="13.21875" style="165" customWidth="1"/>
    <col min="2363" max="2363" width="13.6640625" style="165" customWidth="1"/>
    <col min="2364" max="2368" width="9.109375" style="165"/>
    <col min="2369" max="2369" width="44" style="165" customWidth="1"/>
    <col min="2370" max="2370" width="26.77734375" style="165" customWidth="1"/>
    <col min="2371" max="2554" width="9.109375" style="165"/>
    <col min="2555" max="2555" width="9.109375" style="165" customWidth="1"/>
    <col min="2556" max="2556" width="37.33203125" style="165" bestFit="1" customWidth="1"/>
    <col min="2557" max="2557" width="14.109375" style="165" customWidth="1"/>
    <col min="2558" max="2558" width="12.77734375" style="165" customWidth="1"/>
    <col min="2559" max="2584" width="10.77734375" style="165" customWidth="1"/>
    <col min="2585" max="2585" width="9.109375" style="165"/>
    <col min="2586" max="2586" width="10.33203125" style="165" customWidth="1"/>
    <col min="2587" max="2591" width="9.109375" style="165"/>
    <col min="2592" max="2592" width="11.109375" style="165" customWidth="1"/>
    <col min="2593" max="2593" width="9.109375" style="165"/>
    <col min="2594" max="2594" width="13" style="165" customWidth="1"/>
    <col min="2595" max="2595" width="14.21875" style="165" customWidth="1"/>
    <col min="2596" max="2596" width="11.33203125" style="165" customWidth="1"/>
    <col min="2597" max="2597" width="12" style="165" customWidth="1"/>
    <col min="2598" max="2614" width="12.33203125" style="165" customWidth="1"/>
    <col min="2615" max="2618" width="13.21875" style="165" customWidth="1"/>
    <col min="2619" max="2619" width="13.6640625" style="165" customWidth="1"/>
    <col min="2620" max="2624" width="9.109375" style="165"/>
    <col min="2625" max="2625" width="44" style="165" customWidth="1"/>
    <col min="2626" max="2626" width="26.77734375" style="165" customWidth="1"/>
    <col min="2627" max="2810" width="9.109375" style="165"/>
    <col min="2811" max="2811" width="9.109375" style="165" customWidth="1"/>
    <col min="2812" max="2812" width="37.33203125" style="165" bestFit="1" customWidth="1"/>
    <col min="2813" max="2813" width="14.109375" style="165" customWidth="1"/>
    <col min="2814" max="2814" width="12.77734375" style="165" customWidth="1"/>
    <col min="2815" max="2840" width="10.77734375" style="165" customWidth="1"/>
    <col min="2841" max="2841" width="9.109375" style="165"/>
    <col min="2842" max="2842" width="10.33203125" style="165" customWidth="1"/>
    <col min="2843" max="2847" width="9.109375" style="165"/>
    <col min="2848" max="2848" width="11.109375" style="165" customWidth="1"/>
    <col min="2849" max="2849" width="9.109375" style="165"/>
    <col min="2850" max="2850" width="13" style="165" customWidth="1"/>
    <col min="2851" max="2851" width="14.21875" style="165" customWidth="1"/>
    <col min="2852" max="2852" width="11.33203125" style="165" customWidth="1"/>
    <col min="2853" max="2853" width="12" style="165" customWidth="1"/>
    <col min="2854" max="2870" width="12.33203125" style="165" customWidth="1"/>
    <col min="2871" max="2874" width="13.21875" style="165" customWidth="1"/>
    <col min="2875" max="2875" width="13.6640625" style="165" customWidth="1"/>
    <col min="2876" max="2880" width="9.109375" style="165"/>
    <col min="2881" max="2881" width="44" style="165" customWidth="1"/>
    <col min="2882" max="2882" width="26.77734375" style="165" customWidth="1"/>
    <col min="2883" max="3066" width="9.109375" style="165"/>
    <col min="3067" max="3067" width="9.109375" style="165" customWidth="1"/>
    <col min="3068" max="3068" width="37.33203125" style="165" bestFit="1" customWidth="1"/>
    <col min="3069" max="3069" width="14.109375" style="165" customWidth="1"/>
    <col min="3070" max="3070" width="12.77734375" style="165" customWidth="1"/>
    <col min="3071" max="3096" width="10.77734375" style="165" customWidth="1"/>
    <col min="3097" max="3097" width="9.109375" style="165"/>
    <col min="3098" max="3098" width="10.33203125" style="165" customWidth="1"/>
    <col min="3099" max="3103" width="9.109375" style="165"/>
    <col min="3104" max="3104" width="11.109375" style="165" customWidth="1"/>
    <col min="3105" max="3105" width="9.109375" style="165"/>
    <col min="3106" max="3106" width="13" style="165" customWidth="1"/>
    <col min="3107" max="3107" width="14.21875" style="165" customWidth="1"/>
    <col min="3108" max="3108" width="11.33203125" style="165" customWidth="1"/>
    <col min="3109" max="3109" width="12" style="165" customWidth="1"/>
    <col min="3110" max="3126" width="12.33203125" style="165" customWidth="1"/>
    <col min="3127" max="3130" width="13.21875" style="165" customWidth="1"/>
    <col min="3131" max="3131" width="13.6640625" style="165" customWidth="1"/>
    <col min="3132" max="3136" width="9.109375" style="165"/>
    <col min="3137" max="3137" width="44" style="165" customWidth="1"/>
    <col min="3138" max="3138" width="26.77734375" style="165" customWidth="1"/>
    <col min="3139" max="3322" width="9.109375" style="165"/>
    <col min="3323" max="3323" width="9.109375" style="165" customWidth="1"/>
    <col min="3324" max="3324" width="37.33203125" style="165" bestFit="1" customWidth="1"/>
    <col min="3325" max="3325" width="14.109375" style="165" customWidth="1"/>
    <col min="3326" max="3326" width="12.77734375" style="165" customWidth="1"/>
    <col min="3327" max="3352" width="10.77734375" style="165" customWidth="1"/>
    <col min="3353" max="3353" width="9.109375" style="165"/>
    <col min="3354" max="3354" width="10.33203125" style="165" customWidth="1"/>
    <col min="3355" max="3359" width="9.109375" style="165"/>
    <col min="3360" max="3360" width="11.109375" style="165" customWidth="1"/>
    <col min="3361" max="3361" width="9.109375" style="165"/>
    <col min="3362" max="3362" width="13" style="165" customWidth="1"/>
    <col min="3363" max="3363" width="14.21875" style="165" customWidth="1"/>
    <col min="3364" max="3364" width="11.33203125" style="165" customWidth="1"/>
    <col min="3365" max="3365" width="12" style="165" customWidth="1"/>
    <col min="3366" max="3382" width="12.33203125" style="165" customWidth="1"/>
    <col min="3383" max="3386" width="13.21875" style="165" customWidth="1"/>
    <col min="3387" max="3387" width="13.6640625" style="165" customWidth="1"/>
    <col min="3388" max="3392" width="9.109375" style="165"/>
    <col min="3393" max="3393" width="44" style="165" customWidth="1"/>
    <col min="3394" max="3394" width="26.77734375" style="165" customWidth="1"/>
    <col min="3395" max="3578" width="9.109375" style="165"/>
    <col min="3579" max="3579" width="9.109375" style="165" customWidth="1"/>
    <col min="3580" max="3580" width="37.33203125" style="165" bestFit="1" customWidth="1"/>
    <col min="3581" max="3581" width="14.109375" style="165" customWidth="1"/>
    <col min="3582" max="3582" width="12.77734375" style="165" customWidth="1"/>
    <col min="3583" max="3608" width="10.77734375" style="165" customWidth="1"/>
    <col min="3609" max="3609" width="9.109375" style="165"/>
    <col min="3610" max="3610" width="10.33203125" style="165" customWidth="1"/>
    <col min="3611" max="3615" width="9.109375" style="165"/>
    <col min="3616" max="3616" width="11.109375" style="165" customWidth="1"/>
    <col min="3617" max="3617" width="9.109375" style="165"/>
    <col min="3618" max="3618" width="13" style="165" customWidth="1"/>
    <col min="3619" max="3619" width="14.21875" style="165" customWidth="1"/>
    <col min="3620" max="3620" width="11.33203125" style="165" customWidth="1"/>
    <col min="3621" max="3621" width="12" style="165" customWidth="1"/>
    <col min="3622" max="3638" width="12.33203125" style="165" customWidth="1"/>
    <col min="3639" max="3642" width="13.21875" style="165" customWidth="1"/>
    <col min="3643" max="3643" width="13.6640625" style="165" customWidth="1"/>
    <col min="3644" max="3648" width="9.109375" style="165"/>
    <col min="3649" max="3649" width="44" style="165" customWidth="1"/>
    <col min="3650" max="3650" width="26.77734375" style="165" customWidth="1"/>
    <col min="3651" max="3834" width="9.109375" style="165"/>
    <col min="3835" max="3835" width="9.109375" style="165" customWidth="1"/>
    <col min="3836" max="3836" width="37.33203125" style="165" bestFit="1" customWidth="1"/>
    <col min="3837" max="3837" width="14.109375" style="165" customWidth="1"/>
    <col min="3838" max="3838" width="12.77734375" style="165" customWidth="1"/>
    <col min="3839" max="3864" width="10.77734375" style="165" customWidth="1"/>
    <col min="3865" max="3865" width="9.109375" style="165"/>
    <col min="3866" max="3866" width="10.33203125" style="165" customWidth="1"/>
    <col min="3867" max="3871" width="9.109375" style="165"/>
    <col min="3872" max="3872" width="11.109375" style="165" customWidth="1"/>
    <col min="3873" max="3873" width="9.109375" style="165"/>
    <col min="3874" max="3874" width="13" style="165" customWidth="1"/>
    <col min="3875" max="3875" width="14.21875" style="165" customWidth="1"/>
    <col min="3876" max="3876" width="11.33203125" style="165" customWidth="1"/>
    <col min="3877" max="3877" width="12" style="165" customWidth="1"/>
    <col min="3878" max="3894" width="12.33203125" style="165" customWidth="1"/>
    <col min="3895" max="3898" width="13.21875" style="165" customWidth="1"/>
    <col min="3899" max="3899" width="13.6640625" style="165" customWidth="1"/>
    <col min="3900" max="3904" width="9.109375" style="165"/>
    <col min="3905" max="3905" width="44" style="165" customWidth="1"/>
    <col min="3906" max="3906" width="26.77734375" style="165" customWidth="1"/>
    <col min="3907" max="4090" width="9.109375" style="165"/>
    <col min="4091" max="4091" width="9.109375" style="165" customWidth="1"/>
    <col min="4092" max="4092" width="37.33203125" style="165" bestFit="1" customWidth="1"/>
    <col min="4093" max="4093" width="14.109375" style="165" customWidth="1"/>
    <col min="4094" max="4094" width="12.77734375" style="165" customWidth="1"/>
    <col min="4095" max="4120" width="10.77734375" style="165" customWidth="1"/>
    <col min="4121" max="4121" width="9.109375" style="165"/>
    <col min="4122" max="4122" width="10.33203125" style="165" customWidth="1"/>
    <col min="4123" max="4127" width="9.109375" style="165"/>
    <col min="4128" max="4128" width="11.109375" style="165" customWidth="1"/>
    <col min="4129" max="4129" width="9.109375" style="165"/>
    <col min="4130" max="4130" width="13" style="165" customWidth="1"/>
    <col min="4131" max="4131" width="14.21875" style="165" customWidth="1"/>
    <col min="4132" max="4132" width="11.33203125" style="165" customWidth="1"/>
    <col min="4133" max="4133" width="12" style="165" customWidth="1"/>
    <col min="4134" max="4150" width="12.33203125" style="165" customWidth="1"/>
    <col min="4151" max="4154" width="13.21875" style="165" customWidth="1"/>
    <col min="4155" max="4155" width="13.6640625" style="165" customWidth="1"/>
    <col min="4156" max="4160" width="9.109375" style="165"/>
    <col min="4161" max="4161" width="44" style="165" customWidth="1"/>
    <col min="4162" max="4162" width="26.77734375" style="165" customWidth="1"/>
    <col min="4163" max="4346" width="9.109375" style="165"/>
    <col min="4347" max="4347" width="9.109375" style="165" customWidth="1"/>
    <col min="4348" max="4348" width="37.33203125" style="165" bestFit="1" customWidth="1"/>
    <col min="4349" max="4349" width="14.109375" style="165" customWidth="1"/>
    <col min="4350" max="4350" width="12.77734375" style="165" customWidth="1"/>
    <col min="4351" max="4376" width="10.77734375" style="165" customWidth="1"/>
    <col min="4377" max="4377" width="9.109375" style="165"/>
    <col min="4378" max="4378" width="10.33203125" style="165" customWidth="1"/>
    <col min="4379" max="4383" width="9.109375" style="165"/>
    <col min="4384" max="4384" width="11.109375" style="165" customWidth="1"/>
    <col min="4385" max="4385" width="9.109375" style="165"/>
    <col min="4386" max="4386" width="13" style="165" customWidth="1"/>
    <col min="4387" max="4387" width="14.21875" style="165" customWidth="1"/>
    <col min="4388" max="4388" width="11.33203125" style="165" customWidth="1"/>
    <col min="4389" max="4389" width="12" style="165" customWidth="1"/>
    <col min="4390" max="4406" width="12.33203125" style="165" customWidth="1"/>
    <col min="4407" max="4410" width="13.21875" style="165" customWidth="1"/>
    <col min="4411" max="4411" width="13.6640625" style="165" customWidth="1"/>
    <col min="4412" max="4416" width="9.109375" style="165"/>
    <col min="4417" max="4417" width="44" style="165" customWidth="1"/>
    <col min="4418" max="4418" width="26.77734375" style="165" customWidth="1"/>
    <col min="4419" max="4602" width="9.109375" style="165"/>
    <col min="4603" max="4603" width="9.109375" style="165" customWidth="1"/>
    <col min="4604" max="4604" width="37.33203125" style="165" bestFit="1" customWidth="1"/>
    <col min="4605" max="4605" width="14.109375" style="165" customWidth="1"/>
    <col min="4606" max="4606" width="12.77734375" style="165" customWidth="1"/>
    <col min="4607" max="4632" width="10.77734375" style="165" customWidth="1"/>
    <col min="4633" max="4633" width="9.109375" style="165"/>
    <col min="4634" max="4634" width="10.33203125" style="165" customWidth="1"/>
    <col min="4635" max="4639" width="9.109375" style="165"/>
    <col min="4640" max="4640" width="11.109375" style="165" customWidth="1"/>
    <col min="4641" max="4641" width="9.109375" style="165"/>
    <col min="4642" max="4642" width="13" style="165" customWidth="1"/>
    <col min="4643" max="4643" width="14.21875" style="165" customWidth="1"/>
    <col min="4644" max="4644" width="11.33203125" style="165" customWidth="1"/>
    <col min="4645" max="4645" width="12" style="165" customWidth="1"/>
    <col min="4646" max="4662" width="12.33203125" style="165" customWidth="1"/>
    <col min="4663" max="4666" width="13.21875" style="165" customWidth="1"/>
    <col min="4667" max="4667" width="13.6640625" style="165" customWidth="1"/>
    <col min="4668" max="4672" width="9.109375" style="165"/>
    <col min="4673" max="4673" width="44" style="165" customWidth="1"/>
    <col min="4674" max="4674" width="26.77734375" style="165" customWidth="1"/>
    <col min="4675" max="4858" width="9.109375" style="165"/>
    <col min="4859" max="4859" width="9.109375" style="165" customWidth="1"/>
    <col min="4860" max="4860" width="37.33203125" style="165" bestFit="1" customWidth="1"/>
    <col min="4861" max="4861" width="14.109375" style="165" customWidth="1"/>
    <col min="4862" max="4862" width="12.77734375" style="165" customWidth="1"/>
    <col min="4863" max="4888" width="10.77734375" style="165" customWidth="1"/>
    <col min="4889" max="4889" width="9.109375" style="165"/>
    <col min="4890" max="4890" width="10.33203125" style="165" customWidth="1"/>
    <col min="4891" max="4895" width="9.109375" style="165"/>
    <col min="4896" max="4896" width="11.109375" style="165" customWidth="1"/>
    <col min="4897" max="4897" width="9.109375" style="165"/>
    <col min="4898" max="4898" width="13" style="165" customWidth="1"/>
    <col min="4899" max="4899" width="14.21875" style="165" customWidth="1"/>
    <col min="4900" max="4900" width="11.33203125" style="165" customWidth="1"/>
    <col min="4901" max="4901" width="12" style="165" customWidth="1"/>
    <col min="4902" max="4918" width="12.33203125" style="165" customWidth="1"/>
    <col min="4919" max="4922" width="13.21875" style="165" customWidth="1"/>
    <col min="4923" max="4923" width="13.6640625" style="165" customWidth="1"/>
    <col min="4924" max="4928" width="9.109375" style="165"/>
    <col min="4929" max="4929" width="44" style="165" customWidth="1"/>
    <col min="4930" max="4930" width="26.77734375" style="165" customWidth="1"/>
    <col min="4931" max="5114" width="9.109375" style="165"/>
    <col min="5115" max="5115" width="9.109375" style="165" customWidth="1"/>
    <col min="5116" max="5116" width="37.33203125" style="165" bestFit="1" customWidth="1"/>
    <col min="5117" max="5117" width="14.109375" style="165" customWidth="1"/>
    <col min="5118" max="5118" width="12.77734375" style="165" customWidth="1"/>
    <col min="5119" max="5144" width="10.77734375" style="165" customWidth="1"/>
    <col min="5145" max="5145" width="9.109375" style="165"/>
    <col min="5146" max="5146" width="10.33203125" style="165" customWidth="1"/>
    <col min="5147" max="5151" width="9.109375" style="165"/>
    <col min="5152" max="5152" width="11.109375" style="165" customWidth="1"/>
    <col min="5153" max="5153" width="9.109375" style="165"/>
    <col min="5154" max="5154" width="13" style="165" customWidth="1"/>
    <col min="5155" max="5155" width="14.21875" style="165" customWidth="1"/>
    <col min="5156" max="5156" width="11.33203125" style="165" customWidth="1"/>
    <col min="5157" max="5157" width="12" style="165" customWidth="1"/>
    <col min="5158" max="5174" width="12.33203125" style="165" customWidth="1"/>
    <col min="5175" max="5178" width="13.21875" style="165" customWidth="1"/>
    <col min="5179" max="5179" width="13.6640625" style="165" customWidth="1"/>
    <col min="5180" max="5184" width="9.109375" style="165"/>
    <col min="5185" max="5185" width="44" style="165" customWidth="1"/>
    <col min="5186" max="5186" width="26.77734375" style="165" customWidth="1"/>
    <col min="5187" max="5370" width="9.109375" style="165"/>
    <col min="5371" max="5371" width="9.109375" style="165" customWidth="1"/>
    <col min="5372" max="5372" width="37.33203125" style="165" bestFit="1" customWidth="1"/>
    <col min="5373" max="5373" width="14.109375" style="165" customWidth="1"/>
    <col min="5374" max="5374" width="12.77734375" style="165" customWidth="1"/>
    <col min="5375" max="5400" width="10.77734375" style="165" customWidth="1"/>
    <col min="5401" max="5401" width="9.109375" style="165"/>
    <col min="5402" max="5402" width="10.33203125" style="165" customWidth="1"/>
    <col min="5403" max="5407" width="9.109375" style="165"/>
    <col min="5408" max="5408" width="11.109375" style="165" customWidth="1"/>
    <col min="5409" max="5409" width="9.109375" style="165"/>
    <col min="5410" max="5410" width="13" style="165" customWidth="1"/>
    <col min="5411" max="5411" width="14.21875" style="165" customWidth="1"/>
    <col min="5412" max="5412" width="11.33203125" style="165" customWidth="1"/>
    <col min="5413" max="5413" width="12" style="165" customWidth="1"/>
    <col min="5414" max="5430" width="12.33203125" style="165" customWidth="1"/>
    <col min="5431" max="5434" width="13.21875" style="165" customWidth="1"/>
    <col min="5435" max="5435" width="13.6640625" style="165" customWidth="1"/>
    <col min="5436" max="5440" width="9.109375" style="165"/>
    <col min="5441" max="5441" width="44" style="165" customWidth="1"/>
    <col min="5442" max="5442" width="26.77734375" style="165" customWidth="1"/>
    <col min="5443" max="5626" width="9.109375" style="165"/>
    <col min="5627" max="5627" width="9.109375" style="165" customWidth="1"/>
    <col min="5628" max="5628" width="37.33203125" style="165" bestFit="1" customWidth="1"/>
    <col min="5629" max="5629" width="14.109375" style="165" customWidth="1"/>
    <col min="5630" max="5630" width="12.77734375" style="165" customWidth="1"/>
    <col min="5631" max="5656" width="10.77734375" style="165" customWidth="1"/>
    <col min="5657" max="5657" width="9.109375" style="165"/>
    <col min="5658" max="5658" width="10.33203125" style="165" customWidth="1"/>
    <col min="5659" max="5663" width="9.109375" style="165"/>
    <col min="5664" max="5664" width="11.109375" style="165" customWidth="1"/>
    <col min="5665" max="5665" width="9.109375" style="165"/>
    <col min="5666" max="5666" width="13" style="165" customWidth="1"/>
    <col min="5667" max="5667" width="14.21875" style="165" customWidth="1"/>
    <col min="5668" max="5668" width="11.33203125" style="165" customWidth="1"/>
    <col min="5669" max="5669" width="12" style="165" customWidth="1"/>
    <col min="5670" max="5686" width="12.33203125" style="165" customWidth="1"/>
    <col min="5687" max="5690" width="13.21875" style="165" customWidth="1"/>
    <col min="5691" max="5691" width="13.6640625" style="165" customWidth="1"/>
    <col min="5692" max="5696" width="9.109375" style="165"/>
    <col min="5697" max="5697" width="44" style="165" customWidth="1"/>
    <col min="5698" max="5698" width="26.77734375" style="165" customWidth="1"/>
    <col min="5699" max="5882" width="9.109375" style="165"/>
    <col min="5883" max="5883" width="9.109375" style="165" customWidth="1"/>
    <col min="5884" max="5884" width="37.33203125" style="165" bestFit="1" customWidth="1"/>
    <col min="5885" max="5885" width="14.109375" style="165" customWidth="1"/>
    <col min="5886" max="5886" width="12.77734375" style="165" customWidth="1"/>
    <col min="5887" max="5912" width="10.77734375" style="165" customWidth="1"/>
    <col min="5913" max="5913" width="9.109375" style="165"/>
    <col min="5914" max="5914" width="10.33203125" style="165" customWidth="1"/>
    <col min="5915" max="5919" width="9.109375" style="165"/>
    <col min="5920" max="5920" width="11.109375" style="165" customWidth="1"/>
    <col min="5921" max="5921" width="9.109375" style="165"/>
    <col min="5922" max="5922" width="13" style="165" customWidth="1"/>
    <col min="5923" max="5923" width="14.21875" style="165" customWidth="1"/>
    <col min="5924" max="5924" width="11.33203125" style="165" customWidth="1"/>
    <col min="5925" max="5925" width="12" style="165" customWidth="1"/>
    <col min="5926" max="5942" width="12.33203125" style="165" customWidth="1"/>
    <col min="5943" max="5946" width="13.21875" style="165" customWidth="1"/>
    <col min="5947" max="5947" width="13.6640625" style="165" customWidth="1"/>
    <col min="5948" max="5952" width="9.109375" style="165"/>
    <col min="5953" max="5953" width="44" style="165" customWidth="1"/>
    <col min="5954" max="5954" width="26.77734375" style="165" customWidth="1"/>
    <col min="5955" max="6138" width="9.109375" style="165"/>
    <col min="6139" max="6139" width="9.109375" style="165" customWidth="1"/>
    <col min="6140" max="6140" width="37.33203125" style="165" bestFit="1" customWidth="1"/>
    <col min="6141" max="6141" width="14.109375" style="165" customWidth="1"/>
    <col min="6142" max="6142" width="12.77734375" style="165" customWidth="1"/>
    <col min="6143" max="6168" width="10.77734375" style="165" customWidth="1"/>
    <col min="6169" max="6169" width="9.109375" style="165"/>
    <col min="6170" max="6170" width="10.33203125" style="165" customWidth="1"/>
    <col min="6171" max="6175" width="9.109375" style="165"/>
    <col min="6176" max="6176" width="11.109375" style="165" customWidth="1"/>
    <col min="6177" max="6177" width="9.109375" style="165"/>
    <col min="6178" max="6178" width="13" style="165" customWidth="1"/>
    <col min="6179" max="6179" width="14.21875" style="165" customWidth="1"/>
    <col min="6180" max="6180" width="11.33203125" style="165" customWidth="1"/>
    <col min="6181" max="6181" width="12" style="165" customWidth="1"/>
    <col min="6182" max="6198" width="12.33203125" style="165" customWidth="1"/>
    <col min="6199" max="6202" width="13.21875" style="165" customWidth="1"/>
    <col min="6203" max="6203" width="13.6640625" style="165" customWidth="1"/>
    <col min="6204" max="6208" width="9.109375" style="165"/>
    <col min="6209" max="6209" width="44" style="165" customWidth="1"/>
    <col min="6210" max="6210" width="26.77734375" style="165" customWidth="1"/>
    <col min="6211" max="6394" width="9.109375" style="165"/>
    <col min="6395" max="6395" width="9.109375" style="165" customWidth="1"/>
    <col min="6396" max="6396" width="37.33203125" style="165" bestFit="1" customWidth="1"/>
    <col min="6397" max="6397" width="14.109375" style="165" customWidth="1"/>
    <col min="6398" max="6398" width="12.77734375" style="165" customWidth="1"/>
    <col min="6399" max="6424" width="10.77734375" style="165" customWidth="1"/>
    <col min="6425" max="6425" width="9.109375" style="165"/>
    <col min="6426" max="6426" width="10.33203125" style="165" customWidth="1"/>
    <col min="6427" max="6431" width="9.109375" style="165"/>
    <col min="6432" max="6432" width="11.109375" style="165" customWidth="1"/>
    <col min="6433" max="6433" width="9.109375" style="165"/>
    <col min="6434" max="6434" width="13" style="165" customWidth="1"/>
    <col min="6435" max="6435" width="14.21875" style="165" customWidth="1"/>
    <col min="6436" max="6436" width="11.33203125" style="165" customWidth="1"/>
    <col min="6437" max="6437" width="12" style="165" customWidth="1"/>
    <col min="6438" max="6454" width="12.33203125" style="165" customWidth="1"/>
    <col min="6455" max="6458" width="13.21875" style="165" customWidth="1"/>
    <col min="6459" max="6459" width="13.6640625" style="165" customWidth="1"/>
    <col min="6460" max="6464" width="9.109375" style="165"/>
    <col min="6465" max="6465" width="44" style="165" customWidth="1"/>
    <col min="6466" max="6466" width="26.77734375" style="165" customWidth="1"/>
    <col min="6467" max="6650" width="9.109375" style="165"/>
    <col min="6651" max="6651" width="9.109375" style="165" customWidth="1"/>
    <col min="6652" max="6652" width="37.33203125" style="165" bestFit="1" customWidth="1"/>
    <col min="6653" max="6653" width="14.109375" style="165" customWidth="1"/>
    <col min="6654" max="6654" width="12.77734375" style="165" customWidth="1"/>
    <col min="6655" max="6680" width="10.77734375" style="165" customWidth="1"/>
    <col min="6681" max="6681" width="9.109375" style="165"/>
    <col min="6682" max="6682" width="10.33203125" style="165" customWidth="1"/>
    <col min="6683" max="6687" width="9.109375" style="165"/>
    <col min="6688" max="6688" width="11.109375" style="165" customWidth="1"/>
    <col min="6689" max="6689" width="9.109375" style="165"/>
    <col min="6690" max="6690" width="13" style="165" customWidth="1"/>
    <col min="6691" max="6691" width="14.21875" style="165" customWidth="1"/>
    <col min="6692" max="6692" width="11.33203125" style="165" customWidth="1"/>
    <col min="6693" max="6693" width="12" style="165" customWidth="1"/>
    <col min="6694" max="6710" width="12.33203125" style="165" customWidth="1"/>
    <col min="6711" max="6714" width="13.21875" style="165" customWidth="1"/>
    <col min="6715" max="6715" width="13.6640625" style="165" customWidth="1"/>
    <col min="6716" max="6720" width="9.109375" style="165"/>
    <col min="6721" max="6721" width="44" style="165" customWidth="1"/>
    <col min="6722" max="6722" width="26.77734375" style="165" customWidth="1"/>
    <col min="6723" max="6906" width="9.109375" style="165"/>
    <col min="6907" max="6907" width="9.109375" style="165" customWidth="1"/>
    <col min="6908" max="6908" width="37.33203125" style="165" bestFit="1" customWidth="1"/>
    <col min="6909" max="6909" width="14.109375" style="165" customWidth="1"/>
    <col min="6910" max="6910" width="12.77734375" style="165" customWidth="1"/>
    <col min="6911" max="6936" width="10.77734375" style="165" customWidth="1"/>
    <col min="6937" max="6937" width="9.109375" style="165"/>
    <col min="6938" max="6938" width="10.33203125" style="165" customWidth="1"/>
    <col min="6939" max="6943" width="9.109375" style="165"/>
    <col min="6944" max="6944" width="11.109375" style="165" customWidth="1"/>
    <col min="6945" max="6945" width="9.109375" style="165"/>
    <col min="6946" max="6946" width="13" style="165" customWidth="1"/>
    <col min="6947" max="6947" width="14.21875" style="165" customWidth="1"/>
    <col min="6948" max="6948" width="11.33203125" style="165" customWidth="1"/>
    <col min="6949" max="6949" width="12" style="165" customWidth="1"/>
    <col min="6950" max="6966" width="12.33203125" style="165" customWidth="1"/>
    <col min="6967" max="6970" width="13.21875" style="165" customWidth="1"/>
    <col min="6971" max="6971" width="13.6640625" style="165" customWidth="1"/>
    <col min="6972" max="6976" width="9.109375" style="165"/>
    <col min="6977" max="6977" width="44" style="165" customWidth="1"/>
    <col min="6978" max="6978" width="26.77734375" style="165" customWidth="1"/>
    <col min="6979" max="7162" width="9.109375" style="165"/>
    <col min="7163" max="7163" width="9.109375" style="165" customWidth="1"/>
    <col min="7164" max="7164" width="37.33203125" style="165" bestFit="1" customWidth="1"/>
    <col min="7165" max="7165" width="14.109375" style="165" customWidth="1"/>
    <col min="7166" max="7166" width="12.77734375" style="165" customWidth="1"/>
    <col min="7167" max="7192" width="10.77734375" style="165" customWidth="1"/>
    <col min="7193" max="7193" width="9.109375" style="165"/>
    <col min="7194" max="7194" width="10.33203125" style="165" customWidth="1"/>
    <col min="7195" max="7199" width="9.109375" style="165"/>
    <col min="7200" max="7200" width="11.109375" style="165" customWidth="1"/>
    <col min="7201" max="7201" width="9.109375" style="165"/>
    <col min="7202" max="7202" width="13" style="165" customWidth="1"/>
    <col min="7203" max="7203" width="14.21875" style="165" customWidth="1"/>
    <col min="7204" max="7204" width="11.33203125" style="165" customWidth="1"/>
    <col min="7205" max="7205" width="12" style="165" customWidth="1"/>
    <col min="7206" max="7222" width="12.33203125" style="165" customWidth="1"/>
    <col min="7223" max="7226" width="13.21875" style="165" customWidth="1"/>
    <col min="7227" max="7227" width="13.6640625" style="165" customWidth="1"/>
    <col min="7228" max="7232" width="9.109375" style="165"/>
    <col min="7233" max="7233" width="44" style="165" customWidth="1"/>
    <col min="7234" max="7234" width="26.77734375" style="165" customWidth="1"/>
    <col min="7235" max="7418" width="9.109375" style="165"/>
    <col min="7419" max="7419" width="9.109375" style="165" customWidth="1"/>
    <col min="7420" max="7420" width="37.33203125" style="165" bestFit="1" customWidth="1"/>
    <col min="7421" max="7421" width="14.109375" style="165" customWidth="1"/>
    <col min="7422" max="7422" width="12.77734375" style="165" customWidth="1"/>
    <col min="7423" max="7448" width="10.77734375" style="165" customWidth="1"/>
    <col min="7449" max="7449" width="9.109375" style="165"/>
    <col min="7450" max="7450" width="10.33203125" style="165" customWidth="1"/>
    <col min="7451" max="7455" width="9.109375" style="165"/>
    <col min="7456" max="7456" width="11.109375" style="165" customWidth="1"/>
    <col min="7457" max="7457" width="9.109375" style="165"/>
    <col min="7458" max="7458" width="13" style="165" customWidth="1"/>
    <col min="7459" max="7459" width="14.21875" style="165" customWidth="1"/>
    <col min="7460" max="7460" width="11.33203125" style="165" customWidth="1"/>
    <col min="7461" max="7461" width="12" style="165" customWidth="1"/>
    <col min="7462" max="7478" width="12.33203125" style="165" customWidth="1"/>
    <col min="7479" max="7482" width="13.21875" style="165" customWidth="1"/>
    <col min="7483" max="7483" width="13.6640625" style="165" customWidth="1"/>
    <col min="7484" max="7488" width="9.109375" style="165"/>
    <col min="7489" max="7489" width="44" style="165" customWidth="1"/>
    <col min="7490" max="7490" width="26.77734375" style="165" customWidth="1"/>
    <col min="7491" max="7674" width="9.109375" style="165"/>
    <col min="7675" max="7675" width="9.109375" style="165" customWidth="1"/>
    <col min="7676" max="7676" width="37.33203125" style="165" bestFit="1" customWidth="1"/>
    <col min="7677" max="7677" width="14.109375" style="165" customWidth="1"/>
    <col min="7678" max="7678" width="12.77734375" style="165" customWidth="1"/>
    <col min="7679" max="7704" width="10.77734375" style="165" customWidth="1"/>
    <col min="7705" max="7705" width="9.109375" style="165"/>
    <col min="7706" max="7706" width="10.33203125" style="165" customWidth="1"/>
    <col min="7707" max="7711" width="9.109375" style="165"/>
    <col min="7712" max="7712" width="11.109375" style="165" customWidth="1"/>
    <col min="7713" max="7713" width="9.109375" style="165"/>
    <col min="7714" max="7714" width="13" style="165" customWidth="1"/>
    <col min="7715" max="7715" width="14.21875" style="165" customWidth="1"/>
    <col min="7716" max="7716" width="11.33203125" style="165" customWidth="1"/>
    <col min="7717" max="7717" width="12" style="165" customWidth="1"/>
    <col min="7718" max="7734" width="12.33203125" style="165" customWidth="1"/>
    <col min="7735" max="7738" width="13.21875" style="165" customWidth="1"/>
    <col min="7739" max="7739" width="13.6640625" style="165" customWidth="1"/>
    <col min="7740" max="7744" width="9.109375" style="165"/>
    <col min="7745" max="7745" width="44" style="165" customWidth="1"/>
    <col min="7746" max="7746" width="26.77734375" style="165" customWidth="1"/>
    <col min="7747" max="7930" width="9.109375" style="165"/>
    <col min="7931" max="7931" width="9.109375" style="165" customWidth="1"/>
    <col min="7932" max="7932" width="37.33203125" style="165" bestFit="1" customWidth="1"/>
    <col min="7933" max="7933" width="14.109375" style="165" customWidth="1"/>
    <col min="7934" max="7934" width="12.77734375" style="165" customWidth="1"/>
    <col min="7935" max="7960" width="10.77734375" style="165" customWidth="1"/>
    <col min="7961" max="7961" width="9.109375" style="165"/>
    <col min="7962" max="7962" width="10.33203125" style="165" customWidth="1"/>
    <col min="7963" max="7967" width="9.109375" style="165"/>
    <col min="7968" max="7968" width="11.109375" style="165" customWidth="1"/>
    <col min="7969" max="7969" width="9.109375" style="165"/>
    <col min="7970" max="7970" width="13" style="165" customWidth="1"/>
    <col min="7971" max="7971" width="14.21875" style="165" customWidth="1"/>
    <col min="7972" max="7972" width="11.33203125" style="165" customWidth="1"/>
    <col min="7973" max="7973" width="12" style="165" customWidth="1"/>
    <col min="7974" max="7990" width="12.33203125" style="165" customWidth="1"/>
    <col min="7991" max="7994" width="13.21875" style="165" customWidth="1"/>
    <col min="7995" max="7995" width="13.6640625" style="165" customWidth="1"/>
    <col min="7996" max="8000" width="9.109375" style="165"/>
    <col min="8001" max="8001" width="44" style="165" customWidth="1"/>
    <col min="8002" max="8002" width="26.77734375" style="165" customWidth="1"/>
    <col min="8003" max="8186" width="9.109375" style="165"/>
    <col min="8187" max="8187" width="9.109375" style="165" customWidth="1"/>
    <col min="8188" max="8188" width="37.33203125" style="165" bestFit="1" customWidth="1"/>
    <col min="8189" max="8189" width="14.109375" style="165" customWidth="1"/>
    <col min="8190" max="8190" width="12.77734375" style="165" customWidth="1"/>
    <col min="8191" max="8216" width="10.77734375" style="165" customWidth="1"/>
    <col min="8217" max="8217" width="9.109375" style="165"/>
    <col min="8218" max="8218" width="10.33203125" style="165" customWidth="1"/>
    <col min="8219" max="8223" width="9.109375" style="165"/>
    <col min="8224" max="8224" width="11.109375" style="165" customWidth="1"/>
    <col min="8225" max="8225" width="9.109375" style="165"/>
    <col min="8226" max="8226" width="13" style="165" customWidth="1"/>
    <col min="8227" max="8227" width="14.21875" style="165" customWidth="1"/>
    <col min="8228" max="8228" width="11.33203125" style="165" customWidth="1"/>
    <col min="8229" max="8229" width="12" style="165" customWidth="1"/>
    <col min="8230" max="8246" width="12.33203125" style="165" customWidth="1"/>
    <col min="8247" max="8250" width="13.21875" style="165" customWidth="1"/>
    <col min="8251" max="8251" width="13.6640625" style="165" customWidth="1"/>
    <col min="8252" max="8256" width="9.109375" style="165"/>
    <col min="8257" max="8257" width="44" style="165" customWidth="1"/>
    <col min="8258" max="8258" width="26.77734375" style="165" customWidth="1"/>
    <col min="8259" max="8442" width="9.109375" style="165"/>
    <col min="8443" max="8443" width="9.109375" style="165" customWidth="1"/>
    <col min="8444" max="8444" width="37.33203125" style="165" bestFit="1" customWidth="1"/>
    <col min="8445" max="8445" width="14.109375" style="165" customWidth="1"/>
    <col min="8446" max="8446" width="12.77734375" style="165" customWidth="1"/>
    <col min="8447" max="8472" width="10.77734375" style="165" customWidth="1"/>
    <col min="8473" max="8473" width="9.109375" style="165"/>
    <col min="8474" max="8474" width="10.33203125" style="165" customWidth="1"/>
    <col min="8475" max="8479" width="9.109375" style="165"/>
    <col min="8480" max="8480" width="11.109375" style="165" customWidth="1"/>
    <col min="8481" max="8481" width="9.109375" style="165"/>
    <col min="8482" max="8482" width="13" style="165" customWidth="1"/>
    <col min="8483" max="8483" width="14.21875" style="165" customWidth="1"/>
    <col min="8484" max="8484" width="11.33203125" style="165" customWidth="1"/>
    <col min="8485" max="8485" width="12" style="165" customWidth="1"/>
    <col min="8486" max="8502" width="12.33203125" style="165" customWidth="1"/>
    <col min="8503" max="8506" width="13.21875" style="165" customWidth="1"/>
    <col min="8507" max="8507" width="13.6640625" style="165" customWidth="1"/>
    <col min="8508" max="8512" width="9.109375" style="165"/>
    <col min="8513" max="8513" width="44" style="165" customWidth="1"/>
    <col min="8514" max="8514" width="26.77734375" style="165" customWidth="1"/>
    <col min="8515" max="8698" width="9.109375" style="165"/>
    <col min="8699" max="8699" width="9.109375" style="165" customWidth="1"/>
    <col min="8700" max="8700" width="37.33203125" style="165" bestFit="1" customWidth="1"/>
    <col min="8701" max="8701" width="14.109375" style="165" customWidth="1"/>
    <col min="8702" max="8702" width="12.77734375" style="165" customWidth="1"/>
    <col min="8703" max="8728" width="10.77734375" style="165" customWidth="1"/>
    <col min="8729" max="8729" width="9.109375" style="165"/>
    <col min="8730" max="8730" width="10.33203125" style="165" customWidth="1"/>
    <col min="8731" max="8735" width="9.109375" style="165"/>
    <col min="8736" max="8736" width="11.109375" style="165" customWidth="1"/>
    <col min="8737" max="8737" width="9.109375" style="165"/>
    <col min="8738" max="8738" width="13" style="165" customWidth="1"/>
    <col min="8739" max="8739" width="14.21875" style="165" customWidth="1"/>
    <col min="8740" max="8740" width="11.33203125" style="165" customWidth="1"/>
    <col min="8741" max="8741" width="12" style="165" customWidth="1"/>
    <col min="8742" max="8758" width="12.33203125" style="165" customWidth="1"/>
    <col min="8759" max="8762" width="13.21875" style="165" customWidth="1"/>
    <col min="8763" max="8763" width="13.6640625" style="165" customWidth="1"/>
    <col min="8764" max="8768" width="9.109375" style="165"/>
    <col min="8769" max="8769" width="44" style="165" customWidth="1"/>
    <col min="8770" max="8770" width="26.77734375" style="165" customWidth="1"/>
    <col min="8771" max="8954" width="9.109375" style="165"/>
    <col min="8955" max="8955" width="9.109375" style="165" customWidth="1"/>
    <col min="8956" max="8956" width="37.33203125" style="165" bestFit="1" customWidth="1"/>
    <col min="8957" max="8957" width="14.109375" style="165" customWidth="1"/>
    <col min="8958" max="8958" width="12.77734375" style="165" customWidth="1"/>
    <col min="8959" max="8984" width="10.77734375" style="165" customWidth="1"/>
    <col min="8985" max="8985" width="9.109375" style="165"/>
    <col min="8986" max="8986" width="10.33203125" style="165" customWidth="1"/>
    <col min="8987" max="8991" width="9.109375" style="165"/>
    <col min="8992" max="8992" width="11.109375" style="165" customWidth="1"/>
    <col min="8993" max="8993" width="9.109375" style="165"/>
    <col min="8994" max="8994" width="13" style="165" customWidth="1"/>
    <col min="8995" max="8995" width="14.21875" style="165" customWidth="1"/>
    <col min="8996" max="8996" width="11.33203125" style="165" customWidth="1"/>
    <col min="8997" max="8997" width="12" style="165" customWidth="1"/>
    <col min="8998" max="9014" width="12.33203125" style="165" customWidth="1"/>
    <col min="9015" max="9018" width="13.21875" style="165" customWidth="1"/>
    <col min="9019" max="9019" width="13.6640625" style="165" customWidth="1"/>
    <col min="9020" max="9024" width="9.109375" style="165"/>
    <col min="9025" max="9025" width="44" style="165" customWidth="1"/>
    <col min="9026" max="9026" width="26.77734375" style="165" customWidth="1"/>
    <col min="9027" max="9210" width="9.109375" style="165"/>
    <col min="9211" max="9211" width="9.109375" style="165" customWidth="1"/>
    <col min="9212" max="9212" width="37.33203125" style="165" bestFit="1" customWidth="1"/>
    <col min="9213" max="9213" width="14.109375" style="165" customWidth="1"/>
    <col min="9214" max="9214" width="12.77734375" style="165" customWidth="1"/>
    <col min="9215" max="9240" width="10.77734375" style="165" customWidth="1"/>
    <col min="9241" max="9241" width="9.109375" style="165"/>
    <col min="9242" max="9242" width="10.33203125" style="165" customWidth="1"/>
    <col min="9243" max="9247" width="9.109375" style="165"/>
    <col min="9248" max="9248" width="11.109375" style="165" customWidth="1"/>
    <col min="9249" max="9249" width="9.109375" style="165"/>
    <col min="9250" max="9250" width="13" style="165" customWidth="1"/>
    <col min="9251" max="9251" width="14.21875" style="165" customWidth="1"/>
    <col min="9252" max="9252" width="11.33203125" style="165" customWidth="1"/>
    <col min="9253" max="9253" width="12" style="165" customWidth="1"/>
    <col min="9254" max="9270" width="12.33203125" style="165" customWidth="1"/>
    <col min="9271" max="9274" width="13.21875" style="165" customWidth="1"/>
    <col min="9275" max="9275" width="13.6640625" style="165" customWidth="1"/>
    <col min="9276" max="9280" width="9.109375" style="165"/>
    <col min="9281" max="9281" width="44" style="165" customWidth="1"/>
    <col min="9282" max="9282" width="26.77734375" style="165" customWidth="1"/>
    <col min="9283" max="9466" width="9.109375" style="165"/>
    <col min="9467" max="9467" width="9.109375" style="165" customWidth="1"/>
    <col min="9468" max="9468" width="37.33203125" style="165" bestFit="1" customWidth="1"/>
    <col min="9469" max="9469" width="14.109375" style="165" customWidth="1"/>
    <col min="9470" max="9470" width="12.77734375" style="165" customWidth="1"/>
    <col min="9471" max="9496" width="10.77734375" style="165" customWidth="1"/>
    <col min="9497" max="9497" width="9.109375" style="165"/>
    <col min="9498" max="9498" width="10.33203125" style="165" customWidth="1"/>
    <col min="9499" max="9503" width="9.109375" style="165"/>
    <col min="9504" max="9504" width="11.109375" style="165" customWidth="1"/>
    <col min="9505" max="9505" width="9.109375" style="165"/>
    <col min="9506" max="9506" width="13" style="165" customWidth="1"/>
    <col min="9507" max="9507" width="14.21875" style="165" customWidth="1"/>
    <col min="9508" max="9508" width="11.33203125" style="165" customWidth="1"/>
    <col min="9509" max="9509" width="12" style="165" customWidth="1"/>
    <col min="9510" max="9526" width="12.33203125" style="165" customWidth="1"/>
    <col min="9527" max="9530" width="13.21875" style="165" customWidth="1"/>
    <col min="9531" max="9531" width="13.6640625" style="165" customWidth="1"/>
    <col min="9532" max="9536" width="9.109375" style="165"/>
    <col min="9537" max="9537" width="44" style="165" customWidth="1"/>
    <col min="9538" max="9538" width="26.77734375" style="165" customWidth="1"/>
    <col min="9539" max="9722" width="9.109375" style="165"/>
    <col min="9723" max="9723" width="9.109375" style="165" customWidth="1"/>
    <col min="9724" max="9724" width="37.33203125" style="165" bestFit="1" customWidth="1"/>
    <col min="9725" max="9725" width="14.109375" style="165" customWidth="1"/>
    <col min="9726" max="9726" width="12.77734375" style="165" customWidth="1"/>
    <col min="9727" max="9752" width="10.77734375" style="165" customWidth="1"/>
    <col min="9753" max="9753" width="9.109375" style="165"/>
    <col min="9754" max="9754" width="10.33203125" style="165" customWidth="1"/>
    <col min="9755" max="9759" width="9.109375" style="165"/>
    <col min="9760" max="9760" width="11.109375" style="165" customWidth="1"/>
    <col min="9761" max="9761" width="9.109375" style="165"/>
    <col min="9762" max="9762" width="13" style="165" customWidth="1"/>
    <col min="9763" max="9763" width="14.21875" style="165" customWidth="1"/>
    <col min="9764" max="9764" width="11.33203125" style="165" customWidth="1"/>
    <col min="9765" max="9765" width="12" style="165" customWidth="1"/>
    <col min="9766" max="9782" width="12.33203125" style="165" customWidth="1"/>
    <col min="9783" max="9786" width="13.21875" style="165" customWidth="1"/>
    <col min="9787" max="9787" width="13.6640625" style="165" customWidth="1"/>
    <col min="9788" max="9792" width="9.109375" style="165"/>
    <col min="9793" max="9793" width="44" style="165" customWidth="1"/>
    <col min="9794" max="9794" width="26.77734375" style="165" customWidth="1"/>
    <col min="9795" max="9978" width="9.109375" style="165"/>
    <col min="9979" max="9979" width="9.109375" style="165" customWidth="1"/>
    <col min="9980" max="9980" width="37.33203125" style="165" bestFit="1" customWidth="1"/>
    <col min="9981" max="9981" width="14.109375" style="165" customWidth="1"/>
    <col min="9982" max="9982" width="12.77734375" style="165" customWidth="1"/>
    <col min="9983" max="10008" width="10.77734375" style="165" customWidth="1"/>
    <col min="10009" max="10009" width="9.109375" style="165"/>
    <col min="10010" max="10010" width="10.33203125" style="165" customWidth="1"/>
    <col min="10011" max="10015" width="9.109375" style="165"/>
    <col min="10016" max="10016" width="11.109375" style="165" customWidth="1"/>
    <col min="10017" max="10017" width="9.109375" style="165"/>
    <col min="10018" max="10018" width="13" style="165" customWidth="1"/>
    <col min="10019" max="10019" width="14.21875" style="165" customWidth="1"/>
    <col min="10020" max="10020" width="11.33203125" style="165" customWidth="1"/>
    <col min="10021" max="10021" width="12" style="165" customWidth="1"/>
    <col min="10022" max="10038" width="12.33203125" style="165" customWidth="1"/>
    <col min="10039" max="10042" width="13.21875" style="165" customWidth="1"/>
    <col min="10043" max="10043" width="13.6640625" style="165" customWidth="1"/>
    <col min="10044" max="10048" width="9.109375" style="165"/>
    <col min="10049" max="10049" width="44" style="165" customWidth="1"/>
    <col min="10050" max="10050" width="26.77734375" style="165" customWidth="1"/>
    <col min="10051" max="10234" width="9.109375" style="165"/>
    <col min="10235" max="10235" width="9.109375" style="165" customWidth="1"/>
    <col min="10236" max="10236" width="37.33203125" style="165" bestFit="1" customWidth="1"/>
    <col min="10237" max="10237" width="14.109375" style="165" customWidth="1"/>
    <col min="10238" max="10238" width="12.77734375" style="165" customWidth="1"/>
    <col min="10239" max="10264" width="10.77734375" style="165" customWidth="1"/>
    <col min="10265" max="10265" width="9.109375" style="165"/>
    <col min="10266" max="10266" width="10.33203125" style="165" customWidth="1"/>
    <col min="10267" max="10271" width="9.109375" style="165"/>
    <col min="10272" max="10272" width="11.109375" style="165" customWidth="1"/>
    <col min="10273" max="10273" width="9.109375" style="165"/>
    <col min="10274" max="10274" width="13" style="165" customWidth="1"/>
    <col min="10275" max="10275" width="14.21875" style="165" customWidth="1"/>
    <col min="10276" max="10276" width="11.33203125" style="165" customWidth="1"/>
    <col min="10277" max="10277" width="12" style="165" customWidth="1"/>
    <col min="10278" max="10294" width="12.33203125" style="165" customWidth="1"/>
    <col min="10295" max="10298" width="13.21875" style="165" customWidth="1"/>
    <col min="10299" max="10299" width="13.6640625" style="165" customWidth="1"/>
    <col min="10300" max="10304" width="9.109375" style="165"/>
    <col min="10305" max="10305" width="44" style="165" customWidth="1"/>
    <col min="10306" max="10306" width="26.77734375" style="165" customWidth="1"/>
    <col min="10307" max="10490" width="9.109375" style="165"/>
    <col min="10491" max="10491" width="9.109375" style="165" customWidth="1"/>
    <col min="10492" max="10492" width="37.33203125" style="165" bestFit="1" customWidth="1"/>
    <col min="10493" max="10493" width="14.109375" style="165" customWidth="1"/>
    <col min="10494" max="10494" width="12.77734375" style="165" customWidth="1"/>
    <col min="10495" max="10520" width="10.77734375" style="165" customWidth="1"/>
    <col min="10521" max="10521" width="9.109375" style="165"/>
    <col min="10522" max="10522" width="10.33203125" style="165" customWidth="1"/>
    <col min="10523" max="10527" width="9.109375" style="165"/>
    <col min="10528" max="10528" width="11.109375" style="165" customWidth="1"/>
    <col min="10529" max="10529" width="9.109375" style="165"/>
    <col min="10530" max="10530" width="13" style="165" customWidth="1"/>
    <col min="10531" max="10531" width="14.21875" style="165" customWidth="1"/>
    <col min="10532" max="10532" width="11.33203125" style="165" customWidth="1"/>
    <col min="10533" max="10533" width="12" style="165" customWidth="1"/>
    <col min="10534" max="10550" width="12.33203125" style="165" customWidth="1"/>
    <col min="10551" max="10554" width="13.21875" style="165" customWidth="1"/>
    <col min="10555" max="10555" width="13.6640625" style="165" customWidth="1"/>
    <col min="10556" max="10560" width="9.109375" style="165"/>
    <col min="10561" max="10561" width="44" style="165" customWidth="1"/>
    <col min="10562" max="10562" width="26.77734375" style="165" customWidth="1"/>
    <col min="10563" max="10746" width="9.109375" style="165"/>
    <col min="10747" max="10747" width="9.109375" style="165" customWidth="1"/>
    <col min="10748" max="10748" width="37.33203125" style="165" bestFit="1" customWidth="1"/>
    <col min="10749" max="10749" width="14.109375" style="165" customWidth="1"/>
    <col min="10750" max="10750" width="12.77734375" style="165" customWidth="1"/>
    <col min="10751" max="10776" width="10.77734375" style="165" customWidth="1"/>
    <col min="10777" max="10777" width="9.109375" style="165"/>
    <col min="10778" max="10778" width="10.33203125" style="165" customWidth="1"/>
    <col min="10779" max="10783" width="9.109375" style="165"/>
    <col min="10784" max="10784" width="11.109375" style="165" customWidth="1"/>
    <col min="10785" max="10785" width="9.109375" style="165"/>
    <col min="10786" max="10786" width="13" style="165" customWidth="1"/>
    <col min="10787" max="10787" width="14.21875" style="165" customWidth="1"/>
    <col min="10788" max="10788" width="11.33203125" style="165" customWidth="1"/>
    <col min="10789" max="10789" width="12" style="165" customWidth="1"/>
    <col min="10790" max="10806" width="12.33203125" style="165" customWidth="1"/>
    <col min="10807" max="10810" width="13.21875" style="165" customWidth="1"/>
    <col min="10811" max="10811" width="13.6640625" style="165" customWidth="1"/>
    <col min="10812" max="10816" width="9.109375" style="165"/>
    <col min="10817" max="10817" width="44" style="165" customWidth="1"/>
    <col min="10818" max="10818" width="26.77734375" style="165" customWidth="1"/>
    <col min="10819" max="11002" width="9.109375" style="165"/>
    <col min="11003" max="11003" width="9.109375" style="165" customWidth="1"/>
    <col min="11004" max="11004" width="37.33203125" style="165" bestFit="1" customWidth="1"/>
    <col min="11005" max="11005" width="14.109375" style="165" customWidth="1"/>
    <col min="11006" max="11006" width="12.77734375" style="165" customWidth="1"/>
    <col min="11007" max="11032" width="10.77734375" style="165" customWidth="1"/>
    <col min="11033" max="11033" width="9.109375" style="165"/>
    <col min="11034" max="11034" width="10.33203125" style="165" customWidth="1"/>
    <col min="11035" max="11039" width="9.109375" style="165"/>
    <col min="11040" max="11040" width="11.109375" style="165" customWidth="1"/>
    <col min="11041" max="11041" width="9.109375" style="165"/>
    <col min="11042" max="11042" width="13" style="165" customWidth="1"/>
    <col min="11043" max="11043" width="14.21875" style="165" customWidth="1"/>
    <col min="11044" max="11044" width="11.33203125" style="165" customWidth="1"/>
    <col min="11045" max="11045" width="12" style="165" customWidth="1"/>
    <col min="11046" max="11062" width="12.33203125" style="165" customWidth="1"/>
    <col min="11063" max="11066" width="13.21875" style="165" customWidth="1"/>
    <col min="11067" max="11067" width="13.6640625" style="165" customWidth="1"/>
    <col min="11068" max="11072" width="9.109375" style="165"/>
    <col min="11073" max="11073" width="44" style="165" customWidth="1"/>
    <col min="11074" max="11074" width="26.77734375" style="165" customWidth="1"/>
    <col min="11075" max="11258" width="9.109375" style="165"/>
    <col min="11259" max="11259" width="9.109375" style="165" customWidth="1"/>
    <col min="11260" max="11260" width="37.33203125" style="165" bestFit="1" customWidth="1"/>
    <col min="11261" max="11261" width="14.109375" style="165" customWidth="1"/>
    <col min="11262" max="11262" width="12.77734375" style="165" customWidth="1"/>
    <col min="11263" max="11288" width="10.77734375" style="165" customWidth="1"/>
    <col min="11289" max="11289" width="9.109375" style="165"/>
    <col min="11290" max="11290" width="10.33203125" style="165" customWidth="1"/>
    <col min="11291" max="11295" width="9.109375" style="165"/>
    <col min="11296" max="11296" width="11.109375" style="165" customWidth="1"/>
    <col min="11297" max="11297" width="9.109375" style="165"/>
    <col min="11298" max="11298" width="13" style="165" customWidth="1"/>
    <col min="11299" max="11299" width="14.21875" style="165" customWidth="1"/>
    <col min="11300" max="11300" width="11.33203125" style="165" customWidth="1"/>
    <col min="11301" max="11301" width="12" style="165" customWidth="1"/>
    <col min="11302" max="11318" width="12.33203125" style="165" customWidth="1"/>
    <col min="11319" max="11322" width="13.21875" style="165" customWidth="1"/>
    <col min="11323" max="11323" width="13.6640625" style="165" customWidth="1"/>
    <col min="11324" max="11328" width="9.109375" style="165"/>
    <col min="11329" max="11329" width="44" style="165" customWidth="1"/>
    <col min="11330" max="11330" width="26.77734375" style="165" customWidth="1"/>
    <col min="11331" max="11514" width="9.109375" style="165"/>
    <col min="11515" max="11515" width="9.109375" style="165" customWidth="1"/>
    <col min="11516" max="11516" width="37.33203125" style="165" bestFit="1" customWidth="1"/>
    <col min="11517" max="11517" width="14.109375" style="165" customWidth="1"/>
    <col min="11518" max="11518" width="12.77734375" style="165" customWidth="1"/>
    <col min="11519" max="11544" width="10.77734375" style="165" customWidth="1"/>
    <col min="11545" max="11545" width="9.109375" style="165"/>
    <col min="11546" max="11546" width="10.33203125" style="165" customWidth="1"/>
    <col min="11547" max="11551" width="9.109375" style="165"/>
    <col min="11552" max="11552" width="11.109375" style="165" customWidth="1"/>
    <col min="11553" max="11553" width="9.109375" style="165"/>
    <col min="11554" max="11554" width="13" style="165" customWidth="1"/>
    <col min="11555" max="11555" width="14.21875" style="165" customWidth="1"/>
    <col min="11556" max="11556" width="11.33203125" style="165" customWidth="1"/>
    <col min="11557" max="11557" width="12" style="165" customWidth="1"/>
    <col min="11558" max="11574" width="12.33203125" style="165" customWidth="1"/>
    <col min="11575" max="11578" width="13.21875" style="165" customWidth="1"/>
    <col min="11579" max="11579" width="13.6640625" style="165" customWidth="1"/>
    <col min="11580" max="11584" width="9.109375" style="165"/>
    <col min="11585" max="11585" width="44" style="165" customWidth="1"/>
    <col min="11586" max="11586" width="26.77734375" style="165" customWidth="1"/>
    <col min="11587" max="11770" width="9.109375" style="165"/>
    <col min="11771" max="11771" width="9.109375" style="165" customWidth="1"/>
    <col min="11772" max="11772" width="37.33203125" style="165" bestFit="1" customWidth="1"/>
    <col min="11773" max="11773" width="14.109375" style="165" customWidth="1"/>
    <col min="11774" max="11774" width="12.77734375" style="165" customWidth="1"/>
    <col min="11775" max="11800" width="10.77734375" style="165" customWidth="1"/>
    <col min="11801" max="11801" width="9.109375" style="165"/>
    <col min="11802" max="11802" width="10.33203125" style="165" customWidth="1"/>
    <col min="11803" max="11807" width="9.109375" style="165"/>
    <col min="11808" max="11808" width="11.109375" style="165" customWidth="1"/>
    <col min="11809" max="11809" width="9.109375" style="165"/>
    <col min="11810" max="11810" width="13" style="165" customWidth="1"/>
    <col min="11811" max="11811" width="14.21875" style="165" customWidth="1"/>
    <col min="11812" max="11812" width="11.33203125" style="165" customWidth="1"/>
    <col min="11813" max="11813" width="12" style="165" customWidth="1"/>
    <col min="11814" max="11830" width="12.33203125" style="165" customWidth="1"/>
    <col min="11831" max="11834" width="13.21875" style="165" customWidth="1"/>
    <col min="11835" max="11835" width="13.6640625" style="165" customWidth="1"/>
    <col min="11836" max="11840" width="9.109375" style="165"/>
    <col min="11841" max="11841" width="44" style="165" customWidth="1"/>
    <col min="11842" max="11842" width="26.77734375" style="165" customWidth="1"/>
    <col min="11843" max="12026" width="9.109375" style="165"/>
    <col min="12027" max="12027" width="9.109375" style="165" customWidth="1"/>
    <col min="12028" max="12028" width="37.33203125" style="165" bestFit="1" customWidth="1"/>
    <col min="12029" max="12029" width="14.109375" style="165" customWidth="1"/>
    <col min="12030" max="12030" width="12.77734375" style="165" customWidth="1"/>
    <col min="12031" max="12056" width="10.77734375" style="165" customWidth="1"/>
    <col min="12057" max="12057" width="9.109375" style="165"/>
    <col min="12058" max="12058" width="10.33203125" style="165" customWidth="1"/>
    <col min="12059" max="12063" width="9.109375" style="165"/>
    <col min="12064" max="12064" width="11.109375" style="165" customWidth="1"/>
    <col min="12065" max="12065" width="9.109375" style="165"/>
    <col min="12066" max="12066" width="13" style="165" customWidth="1"/>
    <col min="12067" max="12067" width="14.21875" style="165" customWidth="1"/>
    <col min="12068" max="12068" width="11.33203125" style="165" customWidth="1"/>
    <col min="12069" max="12069" width="12" style="165" customWidth="1"/>
    <col min="12070" max="12086" width="12.33203125" style="165" customWidth="1"/>
    <col min="12087" max="12090" width="13.21875" style="165" customWidth="1"/>
    <col min="12091" max="12091" width="13.6640625" style="165" customWidth="1"/>
    <col min="12092" max="12096" width="9.109375" style="165"/>
    <col min="12097" max="12097" width="44" style="165" customWidth="1"/>
    <col min="12098" max="12098" width="26.77734375" style="165" customWidth="1"/>
    <col min="12099" max="12282" width="9.109375" style="165"/>
    <col min="12283" max="12283" width="9.109375" style="165" customWidth="1"/>
    <col min="12284" max="12284" width="37.33203125" style="165" bestFit="1" customWidth="1"/>
    <col min="12285" max="12285" width="14.109375" style="165" customWidth="1"/>
    <col min="12286" max="12286" width="12.77734375" style="165" customWidth="1"/>
    <col min="12287" max="12312" width="10.77734375" style="165" customWidth="1"/>
    <col min="12313" max="12313" width="9.109375" style="165"/>
    <col min="12314" max="12314" width="10.33203125" style="165" customWidth="1"/>
    <col min="12315" max="12319" width="9.109375" style="165"/>
    <col min="12320" max="12320" width="11.109375" style="165" customWidth="1"/>
    <col min="12321" max="12321" width="9.109375" style="165"/>
    <col min="12322" max="12322" width="13" style="165" customWidth="1"/>
    <col min="12323" max="12323" width="14.21875" style="165" customWidth="1"/>
    <col min="12324" max="12324" width="11.33203125" style="165" customWidth="1"/>
    <col min="12325" max="12325" width="12" style="165" customWidth="1"/>
    <col min="12326" max="12342" width="12.33203125" style="165" customWidth="1"/>
    <col min="12343" max="12346" width="13.21875" style="165" customWidth="1"/>
    <col min="12347" max="12347" width="13.6640625" style="165" customWidth="1"/>
    <col min="12348" max="12352" width="9.109375" style="165"/>
    <col min="12353" max="12353" width="44" style="165" customWidth="1"/>
    <col min="12354" max="12354" width="26.77734375" style="165" customWidth="1"/>
    <col min="12355" max="12538" width="9.109375" style="165"/>
    <col min="12539" max="12539" width="9.109375" style="165" customWidth="1"/>
    <col min="12540" max="12540" width="37.33203125" style="165" bestFit="1" customWidth="1"/>
    <col min="12541" max="12541" width="14.109375" style="165" customWidth="1"/>
    <col min="12542" max="12542" width="12.77734375" style="165" customWidth="1"/>
    <col min="12543" max="12568" width="10.77734375" style="165" customWidth="1"/>
    <col min="12569" max="12569" width="9.109375" style="165"/>
    <col min="12570" max="12570" width="10.33203125" style="165" customWidth="1"/>
    <col min="12571" max="12575" width="9.109375" style="165"/>
    <col min="12576" max="12576" width="11.109375" style="165" customWidth="1"/>
    <col min="12577" max="12577" width="9.109375" style="165"/>
    <col min="12578" max="12578" width="13" style="165" customWidth="1"/>
    <col min="12579" max="12579" width="14.21875" style="165" customWidth="1"/>
    <col min="12580" max="12580" width="11.33203125" style="165" customWidth="1"/>
    <col min="12581" max="12581" width="12" style="165" customWidth="1"/>
    <col min="12582" max="12598" width="12.33203125" style="165" customWidth="1"/>
    <col min="12599" max="12602" width="13.21875" style="165" customWidth="1"/>
    <col min="12603" max="12603" width="13.6640625" style="165" customWidth="1"/>
    <col min="12604" max="12608" width="9.109375" style="165"/>
    <col min="12609" max="12609" width="44" style="165" customWidth="1"/>
    <col min="12610" max="12610" width="26.77734375" style="165" customWidth="1"/>
    <col min="12611" max="12794" width="9.109375" style="165"/>
    <col min="12795" max="12795" width="9.109375" style="165" customWidth="1"/>
    <col min="12796" max="12796" width="37.33203125" style="165" bestFit="1" customWidth="1"/>
    <col min="12797" max="12797" width="14.109375" style="165" customWidth="1"/>
    <col min="12798" max="12798" width="12.77734375" style="165" customWidth="1"/>
    <col min="12799" max="12824" width="10.77734375" style="165" customWidth="1"/>
    <col min="12825" max="12825" width="9.109375" style="165"/>
    <col min="12826" max="12826" width="10.33203125" style="165" customWidth="1"/>
    <col min="12827" max="12831" width="9.109375" style="165"/>
    <col min="12832" max="12832" width="11.109375" style="165" customWidth="1"/>
    <col min="12833" max="12833" width="9.109375" style="165"/>
    <col min="12834" max="12834" width="13" style="165" customWidth="1"/>
    <col min="12835" max="12835" width="14.21875" style="165" customWidth="1"/>
    <col min="12836" max="12836" width="11.33203125" style="165" customWidth="1"/>
    <col min="12837" max="12837" width="12" style="165" customWidth="1"/>
    <col min="12838" max="12854" width="12.33203125" style="165" customWidth="1"/>
    <col min="12855" max="12858" width="13.21875" style="165" customWidth="1"/>
    <col min="12859" max="12859" width="13.6640625" style="165" customWidth="1"/>
    <col min="12860" max="12864" width="9.109375" style="165"/>
    <col min="12865" max="12865" width="44" style="165" customWidth="1"/>
    <col min="12866" max="12866" width="26.77734375" style="165" customWidth="1"/>
    <col min="12867" max="13050" width="9.109375" style="165"/>
    <col min="13051" max="13051" width="9.109375" style="165" customWidth="1"/>
    <col min="13052" max="13052" width="37.33203125" style="165" bestFit="1" customWidth="1"/>
    <col min="13053" max="13053" width="14.109375" style="165" customWidth="1"/>
    <col min="13054" max="13054" width="12.77734375" style="165" customWidth="1"/>
    <col min="13055" max="13080" width="10.77734375" style="165" customWidth="1"/>
    <col min="13081" max="13081" width="9.109375" style="165"/>
    <col min="13082" max="13082" width="10.33203125" style="165" customWidth="1"/>
    <col min="13083" max="13087" width="9.109375" style="165"/>
    <col min="13088" max="13088" width="11.109375" style="165" customWidth="1"/>
    <col min="13089" max="13089" width="9.109375" style="165"/>
    <col min="13090" max="13090" width="13" style="165" customWidth="1"/>
    <col min="13091" max="13091" width="14.21875" style="165" customWidth="1"/>
    <col min="13092" max="13092" width="11.33203125" style="165" customWidth="1"/>
    <col min="13093" max="13093" width="12" style="165" customWidth="1"/>
    <col min="13094" max="13110" width="12.33203125" style="165" customWidth="1"/>
    <col min="13111" max="13114" width="13.21875" style="165" customWidth="1"/>
    <col min="13115" max="13115" width="13.6640625" style="165" customWidth="1"/>
    <col min="13116" max="13120" width="9.109375" style="165"/>
    <col min="13121" max="13121" width="44" style="165" customWidth="1"/>
    <col min="13122" max="13122" width="26.77734375" style="165" customWidth="1"/>
    <col min="13123" max="13306" width="9.109375" style="165"/>
    <col min="13307" max="13307" width="9.109375" style="165" customWidth="1"/>
    <col min="13308" max="13308" width="37.33203125" style="165" bestFit="1" customWidth="1"/>
    <col min="13309" max="13309" width="14.109375" style="165" customWidth="1"/>
    <col min="13310" max="13310" width="12.77734375" style="165" customWidth="1"/>
    <col min="13311" max="13336" width="10.77734375" style="165" customWidth="1"/>
    <col min="13337" max="13337" width="9.109375" style="165"/>
    <col min="13338" max="13338" width="10.33203125" style="165" customWidth="1"/>
    <col min="13339" max="13343" width="9.109375" style="165"/>
    <col min="13344" max="13344" width="11.109375" style="165" customWidth="1"/>
    <col min="13345" max="13345" width="9.109375" style="165"/>
    <col min="13346" max="13346" width="13" style="165" customWidth="1"/>
    <col min="13347" max="13347" width="14.21875" style="165" customWidth="1"/>
    <col min="13348" max="13348" width="11.33203125" style="165" customWidth="1"/>
    <col min="13349" max="13349" width="12" style="165" customWidth="1"/>
    <col min="13350" max="13366" width="12.33203125" style="165" customWidth="1"/>
    <col min="13367" max="13370" width="13.21875" style="165" customWidth="1"/>
    <col min="13371" max="13371" width="13.6640625" style="165" customWidth="1"/>
    <col min="13372" max="13376" width="9.109375" style="165"/>
    <col min="13377" max="13377" width="44" style="165" customWidth="1"/>
    <col min="13378" max="13378" width="26.77734375" style="165" customWidth="1"/>
    <col min="13379" max="13562" width="9.109375" style="165"/>
    <col min="13563" max="13563" width="9.109375" style="165" customWidth="1"/>
    <col min="13564" max="13564" width="37.33203125" style="165" bestFit="1" customWidth="1"/>
    <col min="13565" max="13565" width="14.109375" style="165" customWidth="1"/>
    <col min="13566" max="13566" width="12.77734375" style="165" customWidth="1"/>
    <col min="13567" max="13592" width="10.77734375" style="165" customWidth="1"/>
    <col min="13593" max="13593" width="9.109375" style="165"/>
    <col min="13594" max="13594" width="10.33203125" style="165" customWidth="1"/>
    <col min="13595" max="13599" width="9.109375" style="165"/>
    <col min="13600" max="13600" width="11.109375" style="165" customWidth="1"/>
    <col min="13601" max="13601" width="9.109375" style="165"/>
    <col min="13602" max="13602" width="13" style="165" customWidth="1"/>
    <col min="13603" max="13603" width="14.21875" style="165" customWidth="1"/>
    <col min="13604" max="13604" width="11.33203125" style="165" customWidth="1"/>
    <col min="13605" max="13605" width="12" style="165" customWidth="1"/>
    <col min="13606" max="13622" width="12.33203125" style="165" customWidth="1"/>
    <col min="13623" max="13626" width="13.21875" style="165" customWidth="1"/>
    <col min="13627" max="13627" width="13.6640625" style="165" customWidth="1"/>
    <col min="13628" max="13632" width="9.109375" style="165"/>
    <col min="13633" max="13633" width="44" style="165" customWidth="1"/>
    <col min="13634" max="13634" width="26.77734375" style="165" customWidth="1"/>
    <col min="13635" max="13818" width="9.109375" style="165"/>
    <col min="13819" max="13819" width="9.109375" style="165" customWidth="1"/>
    <col min="13820" max="13820" width="37.33203125" style="165" bestFit="1" customWidth="1"/>
    <col min="13821" max="13821" width="14.109375" style="165" customWidth="1"/>
    <col min="13822" max="13822" width="12.77734375" style="165" customWidth="1"/>
    <col min="13823" max="13848" width="10.77734375" style="165" customWidth="1"/>
    <col min="13849" max="13849" width="9.109375" style="165"/>
    <col min="13850" max="13850" width="10.33203125" style="165" customWidth="1"/>
    <col min="13851" max="13855" width="9.109375" style="165"/>
    <col min="13856" max="13856" width="11.109375" style="165" customWidth="1"/>
    <col min="13857" max="13857" width="9.109375" style="165"/>
    <col min="13858" max="13858" width="13" style="165" customWidth="1"/>
    <col min="13859" max="13859" width="14.21875" style="165" customWidth="1"/>
    <col min="13860" max="13860" width="11.33203125" style="165" customWidth="1"/>
    <col min="13861" max="13861" width="12" style="165" customWidth="1"/>
    <col min="13862" max="13878" width="12.33203125" style="165" customWidth="1"/>
    <col min="13879" max="13882" width="13.21875" style="165" customWidth="1"/>
    <col min="13883" max="13883" width="13.6640625" style="165" customWidth="1"/>
    <col min="13884" max="13888" width="9.109375" style="165"/>
    <col min="13889" max="13889" width="44" style="165" customWidth="1"/>
    <col min="13890" max="13890" width="26.77734375" style="165" customWidth="1"/>
    <col min="13891" max="14074" width="9.109375" style="165"/>
    <col min="14075" max="14075" width="9.109375" style="165" customWidth="1"/>
    <col min="14076" max="14076" width="37.33203125" style="165" bestFit="1" customWidth="1"/>
    <col min="14077" max="14077" width="14.109375" style="165" customWidth="1"/>
    <col min="14078" max="14078" width="12.77734375" style="165" customWidth="1"/>
    <col min="14079" max="14104" width="10.77734375" style="165" customWidth="1"/>
    <col min="14105" max="14105" width="9.109375" style="165"/>
    <col min="14106" max="14106" width="10.33203125" style="165" customWidth="1"/>
    <col min="14107" max="14111" width="9.109375" style="165"/>
    <col min="14112" max="14112" width="11.109375" style="165" customWidth="1"/>
    <col min="14113" max="14113" width="9.109375" style="165"/>
    <col min="14114" max="14114" width="13" style="165" customWidth="1"/>
    <col min="14115" max="14115" width="14.21875" style="165" customWidth="1"/>
    <col min="14116" max="14116" width="11.33203125" style="165" customWidth="1"/>
    <col min="14117" max="14117" width="12" style="165" customWidth="1"/>
    <col min="14118" max="14134" width="12.33203125" style="165" customWidth="1"/>
    <col min="14135" max="14138" width="13.21875" style="165" customWidth="1"/>
    <col min="14139" max="14139" width="13.6640625" style="165" customWidth="1"/>
    <col min="14140" max="14144" width="9.109375" style="165"/>
    <col min="14145" max="14145" width="44" style="165" customWidth="1"/>
    <col min="14146" max="14146" width="26.77734375" style="165" customWidth="1"/>
    <col min="14147" max="14330" width="9.109375" style="165"/>
    <col min="14331" max="14331" width="9.109375" style="165" customWidth="1"/>
    <col min="14332" max="14332" width="37.33203125" style="165" bestFit="1" customWidth="1"/>
    <col min="14333" max="14333" width="14.109375" style="165" customWidth="1"/>
    <col min="14334" max="14334" width="12.77734375" style="165" customWidth="1"/>
    <col min="14335" max="14360" width="10.77734375" style="165" customWidth="1"/>
    <col min="14361" max="14361" width="9.109375" style="165"/>
    <col min="14362" max="14362" width="10.33203125" style="165" customWidth="1"/>
    <col min="14363" max="14367" width="9.109375" style="165"/>
    <col min="14368" max="14368" width="11.109375" style="165" customWidth="1"/>
    <col min="14369" max="14369" width="9.109375" style="165"/>
    <col min="14370" max="14370" width="13" style="165" customWidth="1"/>
    <col min="14371" max="14371" width="14.21875" style="165" customWidth="1"/>
    <col min="14372" max="14372" width="11.33203125" style="165" customWidth="1"/>
    <col min="14373" max="14373" width="12" style="165" customWidth="1"/>
    <col min="14374" max="14390" width="12.33203125" style="165" customWidth="1"/>
    <col min="14391" max="14394" width="13.21875" style="165" customWidth="1"/>
    <col min="14395" max="14395" width="13.6640625" style="165" customWidth="1"/>
    <col min="14396" max="14400" width="9.109375" style="165"/>
    <col min="14401" max="14401" width="44" style="165" customWidth="1"/>
    <col min="14402" max="14402" width="26.77734375" style="165" customWidth="1"/>
    <col min="14403" max="14586" width="9.109375" style="165"/>
    <col min="14587" max="14587" width="9.109375" style="165" customWidth="1"/>
    <col min="14588" max="14588" width="37.33203125" style="165" bestFit="1" customWidth="1"/>
    <col min="14589" max="14589" width="14.109375" style="165" customWidth="1"/>
    <col min="14590" max="14590" width="12.77734375" style="165" customWidth="1"/>
    <col min="14591" max="14616" width="10.77734375" style="165" customWidth="1"/>
    <col min="14617" max="14617" width="9.109375" style="165"/>
    <col min="14618" max="14618" width="10.33203125" style="165" customWidth="1"/>
    <col min="14619" max="14623" width="9.109375" style="165"/>
    <col min="14624" max="14624" width="11.109375" style="165" customWidth="1"/>
    <col min="14625" max="14625" width="9.109375" style="165"/>
    <col min="14626" max="14626" width="13" style="165" customWidth="1"/>
    <col min="14627" max="14627" width="14.21875" style="165" customWidth="1"/>
    <col min="14628" max="14628" width="11.33203125" style="165" customWidth="1"/>
    <col min="14629" max="14629" width="12" style="165" customWidth="1"/>
    <col min="14630" max="14646" width="12.33203125" style="165" customWidth="1"/>
    <col min="14647" max="14650" width="13.21875" style="165" customWidth="1"/>
    <col min="14651" max="14651" width="13.6640625" style="165" customWidth="1"/>
    <col min="14652" max="14656" width="9.109375" style="165"/>
    <col min="14657" max="14657" width="44" style="165" customWidth="1"/>
    <col min="14658" max="14658" width="26.77734375" style="165" customWidth="1"/>
    <col min="14659" max="14842" width="9.109375" style="165"/>
    <col min="14843" max="14843" width="9.109375" style="165" customWidth="1"/>
    <col min="14844" max="14844" width="37.33203125" style="165" bestFit="1" customWidth="1"/>
    <col min="14845" max="14845" width="14.109375" style="165" customWidth="1"/>
    <col min="14846" max="14846" width="12.77734375" style="165" customWidth="1"/>
    <col min="14847" max="14872" width="10.77734375" style="165" customWidth="1"/>
    <col min="14873" max="14873" width="9.109375" style="165"/>
    <col min="14874" max="14874" width="10.33203125" style="165" customWidth="1"/>
    <col min="14875" max="14879" width="9.109375" style="165"/>
    <col min="14880" max="14880" width="11.109375" style="165" customWidth="1"/>
    <col min="14881" max="14881" width="9.109375" style="165"/>
    <col min="14882" max="14882" width="13" style="165" customWidth="1"/>
    <col min="14883" max="14883" width="14.21875" style="165" customWidth="1"/>
    <col min="14884" max="14884" width="11.33203125" style="165" customWidth="1"/>
    <col min="14885" max="14885" width="12" style="165" customWidth="1"/>
    <col min="14886" max="14902" width="12.33203125" style="165" customWidth="1"/>
    <col min="14903" max="14906" width="13.21875" style="165" customWidth="1"/>
    <col min="14907" max="14907" width="13.6640625" style="165" customWidth="1"/>
    <col min="14908" max="14912" width="9.109375" style="165"/>
    <col min="14913" max="14913" width="44" style="165" customWidth="1"/>
    <col min="14914" max="14914" width="26.77734375" style="165" customWidth="1"/>
    <col min="14915" max="15098" width="9.109375" style="165"/>
    <col min="15099" max="15099" width="9.109375" style="165" customWidth="1"/>
    <col min="15100" max="15100" width="37.33203125" style="165" bestFit="1" customWidth="1"/>
    <col min="15101" max="15101" width="14.109375" style="165" customWidth="1"/>
    <col min="15102" max="15102" width="12.77734375" style="165" customWidth="1"/>
    <col min="15103" max="15128" width="10.77734375" style="165" customWidth="1"/>
    <col min="15129" max="15129" width="9.109375" style="165"/>
    <col min="15130" max="15130" width="10.33203125" style="165" customWidth="1"/>
    <col min="15131" max="15135" width="9.109375" style="165"/>
    <col min="15136" max="15136" width="11.109375" style="165" customWidth="1"/>
    <col min="15137" max="15137" width="9.109375" style="165"/>
    <col min="15138" max="15138" width="13" style="165" customWidth="1"/>
    <col min="15139" max="15139" width="14.21875" style="165" customWidth="1"/>
    <col min="15140" max="15140" width="11.33203125" style="165" customWidth="1"/>
    <col min="15141" max="15141" width="12" style="165" customWidth="1"/>
    <col min="15142" max="15158" width="12.33203125" style="165" customWidth="1"/>
    <col min="15159" max="15162" width="13.21875" style="165" customWidth="1"/>
    <col min="15163" max="15163" width="13.6640625" style="165" customWidth="1"/>
    <col min="15164" max="15168" width="9.109375" style="165"/>
    <col min="15169" max="15169" width="44" style="165" customWidth="1"/>
    <col min="15170" max="15170" width="26.77734375" style="165" customWidth="1"/>
    <col min="15171" max="15354" width="9.109375" style="165"/>
    <col min="15355" max="15355" width="9.109375" style="165" customWidth="1"/>
    <col min="15356" max="15356" width="37.33203125" style="165" bestFit="1" customWidth="1"/>
    <col min="15357" max="15357" width="14.109375" style="165" customWidth="1"/>
    <col min="15358" max="15358" width="12.77734375" style="165" customWidth="1"/>
    <col min="15359" max="15384" width="10.77734375" style="165" customWidth="1"/>
    <col min="15385" max="15385" width="9.109375" style="165"/>
    <col min="15386" max="15386" width="10.33203125" style="165" customWidth="1"/>
    <col min="15387" max="15391" width="9.109375" style="165"/>
    <col min="15392" max="15392" width="11.109375" style="165" customWidth="1"/>
    <col min="15393" max="15393" width="9.109375" style="165"/>
    <col min="15394" max="15394" width="13" style="165" customWidth="1"/>
    <col min="15395" max="15395" width="14.21875" style="165" customWidth="1"/>
    <col min="15396" max="15396" width="11.33203125" style="165" customWidth="1"/>
    <col min="15397" max="15397" width="12" style="165" customWidth="1"/>
    <col min="15398" max="15414" width="12.33203125" style="165" customWidth="1"/>
    <col min="15415" max="15418" width="13.21875" style="165" customWidth="1"/>
    <col min="15419" max="15419" width="13.6640625" style="165" customWidth="1"/>
    <col min="15420" max="15424" width="9.109375" style="165"/>
    <col min="15425" max="15425" width="44" style="165" customWidth="1"/>
    <col min="15426" max="15426" width="26.77734375" style="165" customWidth="1"/>
    <col min="15427" max="15610" width="9.109375" style="165"/>
    <col min="15611" max="15611" width="9.109375" style="165" customWidth="1"/>
    <col min="15612" max="15612" width="37.33203125" style="165" bestFit="1" customWidth="1"/>
    <col min="15613" max="15613" width="14.109375" style="165" customWidth="1"/>
    <col min="15614" max="15614" width="12.77734375" style="165" customWidth="1"/>
    <col min="15615" max="15640" width="10.77734375" style="165" customWidth="1"/>
    <col min="15641" max="15641" width="9.109375" style="165"/>
    <col min="15642" max="15642" width="10.33203125" style="165" customWidth="1"/>
    <col min="15643" max="15647" width="9.109375" style="165"/>
    <col min="15648" max="15648" width="11.109375" style="165" customWidth="1"/>
    <col min="15649" max="15649" width="9.109375" style="165"/>
    <col min="15650" max="15650" width="13" style="165" customWidth="1"/>
    <col min="15651" max="15651" width="14.21875" style="165" customWidth="1"/>
    <col min="15652" max="15652" width="11.33203125" style="165" customWidth="1"/>
    <col min="15653" max="15653" width="12" style="165" customWidth="1"/>
    <col min="15654" max="15670" width="12.33203125" style="165" customWidth="1"/>
    <col min="15671" max="15674" width="13.21875" style="165" customWidth="1"/>
    <col min="15675" max="15675" width="13.6640625" style="165" customWidth="1"/>
    <col min="15676" max="15680" width="9.109375" style="165"/>
    <col min="15681" max="15681" width="44" style="165" customWidth="1"/>
    <col min="15682" max="15682" width="26.77734375" style="165" customWidth="1"/>
    <col min="15683" max="15866" width="9.109375" style="165"/>
    <col min="15867" max="15867" width="9.109375" style="165" customWidth="1"/>
    <col min="15868" max="15868" width="37.33203125" style="165" bestFit="1" customWidth="1"/>
    <col min="15869" max="15869" width="14.109375" style="165" customWidth="1"/>
    <col min="15870" max="15870" width="12.77734375" style="165" customWidth="1"/>
    <col min="15871" max="15896" width="10.77734375" style="165" customWidth="1"/>
    <col min="15897" max="15897" width="9.109375" style="165"/>
    <col min="15898" max="15898" width="10.33203125" style="165" customWidth="1"/>
    <col min="15899" max="15903" width="9.109375" style="165"/>
    <col min="15904" max="15904" width="11.109375" style="165" customWidth="1"/>
    <col min="15905" max="15905" width="9.109375" style="165"/>
    <col min="15906" max="15906" width="13" style="165" customWidth="1"/>
    <col min="15907" max="15907" width="14.21875" style="165" customWidth="1"/>
    <col min="15908" max="15908" width="11.33203125" style="165" customWidth="1"/>
    <col min="15909" max="15909" width="12" style="165" customWidth="1"/>
    <col min="15910" max="15926" width="12.33203125" style="165" customWidth="1"/>
    <col min="15927" max="15930" width="13.21875" style="165" customWidth="1"/>
    <col min="15931" max="15931" width="13.6640625" style="165" customWidth="1"/>
    <col min="15932" max="15936" width="9.109375" style="165"/>
    <col min="15937" max="15937" width="44" style="165" customWidth="1"/>
    <col min="15938" max="15938" width="26.77734375" style="165" customWidth="1"/>
    <col min="15939" max="16122" width="9.109375" style="165"/>
    <col min="16123" max="16123" width="9.109375" style="165" customWidth="1"/>
    <col min="16124" max="16124" width="37.33203125" style="165" bestFit="1" customWidth="1"/>
    <col min="16125" max="16125" width="14.109375" style="165" customWidth="1"/>
    <col min="16126" max="16126" width="12.77734375" style="165" customWidth="1"/>
    <col min="16127" max="16152" width="10.77734375" style="165" customWidth="1"/>
    <col min="16153" max="16153" width="9.109375" style="165"/>
    <col min="16154" max="16154" width="10.33203125" style="165" customWidth="1"/>
    <col min="16155" max="16159" width="9.109375" style="165"/>
    <col min="16160" max="16160" width="11.109375" style="165" customWidth="1"/>
    <col min="16161" max="16161" width="9.109375" style="165"/>
    <col min="16162" max="16162" width="13" style="165" customWidth="1"/>
    <col min="16163" max="16163" width="14.21875" style="165" customWidth="1"/>
    <col min="16164" max="16164" width="11.33203125" style="165" customWidth="1"/>
    <col min="16165" max="16165" width="12" style="165" customWidth="1"/>
    <col min="16166" max="16182" width="12.33203125" style="165" customWidth="1"/>
    <col min="16183" max="16186" width="13.21875" style="165" customWidth="1"/>
    <col min="16187" max="16187" width="13.6640625" style="165" customWidth="1"/>
    <col min="16188" max="16192" width="9.109375" style="165"/>
    <col min="16193" max="16193" width="44" style="165" customWidth="1"/>
    <col min="16194" max="16194" width="26.77734375" style="165" customWidth="1"/>
    <col min="16195" max="16377" width="9.109375" style="165"/>
    <col min="16378" max="16384" width="9.109375" style="165" customWidth="1"/>
  </cols>
  <sheetData>
    <row r="1" spans="1:87" ht="43.2" x14ac:dyDescent="0.3">
      <c r="C1" s="307" t="s">
        <v>58</v>
      </c>
      <c r="D1" s="308"/>
      <c r="E1" s="309" t="s">
        <v>59</v>
      </c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 t="s">
        <v>60</v>
      </c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10" t="s">
        <v>1312</v>
      </c>
      <c r="AT1" s="311"/>
      <c r="AU1" s="311"/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1"/>
      <c r="BG1" s="312"/>
      <c r="BH1" s="293" t="s">
        <v>61</v>
      </c>
      <c r="BI1" s="294"/>
      <c r="BJ1" s="294"/>
      <c r="BK1" s="294"/>
      <c r="BL1" s="295"/>
      <c r="BN1" s="166" t="s">
        <v>1272</v>
      </c>
      <c r="BO1" s="57"/>
      <c r="BP1" s="57"/>
      <c r="BQ1" s="57"/>
      <c r="BR1" s="57"/>
      <c r="BS1" s="57"/>
      <c r="BT1" s="57"/>
      <c r="BY1" s="224" t="s">
        <v>1275</v>
      </c>
      <c r="BZ1" s="224" t="s">
        <v>1276</v>
      </c>
      <c r="CA1" s="225" t="s">
        <v>1277</v>
      </c>
      <c r="CB1" s="225" t="s">
        <v>1277</v>
      </c>
      <c r="CC1" s="225" t="s">
        <v>1278</v>
      </c>
      <c r="CD1" s="225" t="s">
        <v>1278</v>
      </c>
      <c r="CE1" s="225" t="s">
        <v>1279</v>
      </c>
      <c r="CF1" s="225" t="s">
        <v>1280</v>
      </c>
      <c r="CG1" s="225" t="s">
        <v>1281</v>
      </c>
      <c r="CH1" s="225" t="s">
        <v>1282</v>
      </c>
      <c r="CI1" s="225" t="s">
        <v>1283</v>
      </c>
    </row>
    <row r="2" spans="1:87" s="163" customFormat="1" ht="21.45" customHeight="1" x14ac:dyDescent="0.3">
      <c r="B2" s="164"/>
      <c r="C2" s="167" t="s">
        <v>1236</v>
      </c>
      <c r="D2" s="167"/>
      <c r="E2" s="313" t="s">
        <v>1307</v>
      </c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5"/>
      <c r="U2" s="297" t="s">
        <v>1308</v>
      </c>
      <c r="V2" s="298"/>
      <c r="W2" s="299"/>
      <c r="X2" s="297" t="s">
        <v>1309</v>
      </c>
      <c r="Y2" s="298"/>
      <c r="Z2" s="298"/>
      <c r="AA2" s="299"/>
      <c r="AB2" s="297" t="s">
        <v>1307</v>
      </c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9"/>
      <c r="AN2" s="168" t="s">
        <v>1310</v>
      </c>
      <c r="AO2" s="169"/>
      <c r="AP2" s="297" t="s">
        <v>1311</v>
      </c>
      <c r="AQ2" s="298"/>
      <c r="AR2" s="299"/>
      <c r="AS2" s="304" t="s">
        <v>1307</v>
      </c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6"/>
      <c r="BE2" s="297" t="s">
        <v>1311</v>
      </c>
      <c r="BF2" s="298"/>
      <c r="BG2" s="299"/>
      <c r="BH2" s="170" t="s">
        <v>1272</v>
      </c>
      <c r="BI2" s="170"/>
      <c r="BJ2" s="170"/>
      <c r="BK2" s="170"/>
      <c r="BL2" s="296" t="s">
        <v>1273</v>
      </c>
      <c r="BM2" s="171"/>
      <c r="BN2" s="172" t="s">
        <v>1305</v>
      </c>
      <c r="BO2" s="166"/>
      <c r="BP2" s="166"/>
      <c r="BQ2" s="166"/>
      <c r="BR2" s="57"/>
      <c r="BS2" s="57"/>
      <c r="BT2" s="57"/>
      <c r="BW2" s="201"/>
      <c r="BX2" s="201"/>
      <c r="BY2" s="224"/>
      <c r="BZ2" s="224"/>
      <c r="CA2" s="225" t="s">
        <v>1284</v>
      </c>
      <c r="CB2" s="225" t="s">
        <v>1284</v>
      </c>
      <c r="CC2" s="225" t="s">
        <v>1284</v>
      </c>
      <c r="CD2" s="225" t="s">
        <v>1284</v>
      </c>
      <c r="CE2" s="225" t="s">
        <v>1284</v>
      </c>
      <c r="CF2" s="225" t="s">
        <v>1285</v>
      </c>
      <c r="CG2" s="226" t="s">
        <v>1286</v>
      </c>
      <c r="CH2" s="226" t="s">
        <v>1286</v>
      </c>
      <c r="CI2" s="226" t="s">
        <v>1286</v>
      </c>
    </row>
    <row r="3" spans="1:87" s="173" customFormat="1" ht="28.5" customHeight="1" x14ac:dyDescent="0.3">
      <c r="B3" s="174"/>
      <c r="C3" s="175" t="s">
        <v>62</v>
      </c>
      <c r="D3" s="175" t="s">
        <v>63</v>
      </c>
      <c r="E3" s="176" t="s">
        <v>64</v>
      </c>
      <c r="F3" s="176"/>
      <c r="G3" s="176"/>
      <c r="H3" s="176"/>
      <c r="I3" s="177" t="s">
        <v>65</v>
      </c>
      <c r="J3" s="178"/>
      <c r="K3" s="178"/>
      <c r="L3" s="179"/>
      <c r="M3" s="177" t="s">
        <v>66</v>
      </c>
      <c r="N3" s="178"/>
      <c r="O3" s="178"/>
      <c r="P3" s="179"/>
      <c r="Q3" s="177" t="s">
        <v>67</v>
      </c>
      <c r="R3" s="178"/>
      <c r="S3" s="178"/>
      <c r="T3" s="178"/>
      <c r="U3" s="180"/>
      <c r="V3" s="181"/>
      <c r="W3" s="182"/>
      <c r="X3" s="181"/>
      <c r="Y3" s="181"/>
      <c r="Z3" s="183"/>
      <c r="AA3" s="184"/>
      <c r="AB3" s="297" t="s">
        <v>64</v>
      </c>
      <c r="AC3" s="298"/>
      <c r="AD3" s="299"/>
      <c r="AE3" s="300" t="s">
        <v>65</v>
      </c>
      <c r="AF3" s="301"/>
      <c r="AG3" s="302"/>
      <c r="AH3" s="300" t="s">
        <v>66</v>
      </c>
      <c r="AI3" s="301"/>
      <c r="AJ3" s="302"/>
      <c r="AK3" s="300" t="s">
        <v>68</v>
      </c>
      <c r="AL3" s="301"/>
      <c r="AM3" s="302"/>
      <c r="AN3" s="297"/>
      <c r="AO3" s="299"/>
      <c r="AP3" s="298"/>
      <c r="AQ3" s="298"/>
      <c r="AR3" s="299"/>
      <c r="AS3" s="300" t="s">
        <v>64</v>
      </c>
      <c r="AT3" s="301"/>
      <c r="AU3" s="302"/>
      <c r="AV3" s="303" t="s">
        <v>65</v>
      </c>
      <c r="AW3" s="303"/>
      <c r="AX3" s="303"/>
      <c r="AY3" s="303" t="s">
        <v>66</v>
      </c>
      <c r="AZ3" s="303"/>
      <c r="BA3" s="303"/>
      <c r="BB3" s="303" t="s">
        <v>67</v>
      </c>
      <c r="BC3" s="303"/>
      <c r="BD3" s="303"/>
      <c r="BE3" s="185"/>
      <c r="BF3" s="185"/>
      <c r="BG3" s="185"/>
      <c r="BH3" s="293" t="s">
        <v>69</v>
      </c>
      <c r="BI3" s="295"/>
      <c r="BJ3" s="293" t="s">
        <v>70</v>
      </c>
      <c r="BK3" s="295"/>
      <c r="BL3" s="296"/>
      <c r="BM3" s="171"/>
      <c r="BN3" s="58" t="s">
        <v>71</v>
      </c>
      <c r="BO3" s="186"/>
      <c r="BP3" s="186"/>
      <c r="BQ3" s="186"/>
      <c r="BR3" s="187"/>
      <c r="BS3" s="187"/>
      <c r="BT3" s="187"/>
      <c r="BW3" s="203"/>
      <c r="BX3" s="203"/>
      <c r="BY3" s="224"/>
      <c r="BZ3" s="224"/>
      <c r="CA3" s="225" t="s">
        <v>1287</v>
      </c>
      <c r="CB3" s="225" t="s">
        <v>1287</v>
      </c>
      <c r="CC3" s="225" t="s">
        <v>1287</v>
      </c>
      <c r="CD3" s="225" t="s">
        <v>1287</v>
      </c>
      <c r="CE3" s="225" t="s">
        <v>1289</v>
      </c>
      <c r="CF3" s="225" t="s">
        <v>1288</v>
      </c>
      <c r="CG3" s="225" t="s">
        <v>1287</v>
      </c>
      <c r="CH3" s="225" t="s">
        <v>1287</v>
      </c>
      <c r="CI3" s="225" t="s">
        <v>1287</v>
      </c>
    </row>
    <row r="4" spans="1:87" s="194" customFormat="1" ht="84.75" customHeight="1" x14ac:dyDescent="0.3">
      <c r="A4" s="188" t="s">
        <v>72</v>
      </c>
      <c r="B4" s="188" t="s">
        <v>73</v>
      </c>
      <c r="C4" s="189" t="s">
        <v>56</v>
      </c>
      <c r="D4" s="189" t="s">
        <v>74</v>
      </c>
      <c r="E4" s="190" t="s">
        <v>75</v>
      </c>
      <c r="F4" s="190" t="s">
        <v>76</v>
      </c>
      <c r="G4" s="190" t="s">
        <v>77</v>
      </c>
      <c r="H4" s="190" t="s">
        <v>78</v>
      </c>
      <c r="I4" s="190" t="s">
        <v>75</v>
      </c>
      <c r="J4" s="190" t="s">
        <v>76</v>
      </c>
      <c r="K4" s="190" t="s">
        <v>77</v>
      </c>
      <c r="L4" s="190" t="s">
        <v>78</v>
      </c>
      <c r="M4" s="190" t="s">
        <v>75</v>
      </c>
      <c r="N4" s="190" t="s">
        <v>76</v>
      </c>
      <c r="O4" s="190" t="s">
        <v>77</v>
      </c>
      <c r="P4" s="190" t="s">
        <v>78</v>
      </c>
      <c r="Q4" s="190" t="s">
        <v>75</v>
      </c>
      <c r="R4" s="190" t="s">
        <v>76</v>
      </c>
      <c r="S4" s="190" t="s">
        <v>77</v>
      </c>
      <c r="T4" s="190" t="s">
        <v>78</v>
      </c>
      <c r="U4" s="190" t="s">
        <v>75</v>
      </c>
      <c r="V4" s="191" t="s">
        <v>76</v>
      </c>
      <c r="W4" s="191" t="s">
        <v>77</v>
      </c>
      <c r="X4" s="191" t="s">
        <v>75</v>
      </c>
      <c r="Y4" s="191" t="s">
        <v>76</v>
      </c>
      <c r="Z4" s="191" t="s">
        <v>77</v>
      </c>
      <c r="AA4" s="191" t="s">
        <v>78</v>
      </c>
      <c r="AB4" s="190" t="s">
        <v>76</v>
      </c>
      <c r="AC4" s="190" t="s">
        <v>77</v>
      </c>
      <c r="AD4" s="190" t="s">
        <v>78</v>
      </c>
      <c r="AE4" s="190" t="s">
        <v>76</v>
      </c>
      <c r="AF4" s="190" t="s">
        <v>77</v>
      </c>
      <c r="AG4" s="190" t="s">
        <v>78</v>
      </c>
      <c r="AH4" s="190" t="s">
        <v>76</v>
      </c>
      <c r="AI4" s="190" t="s">
        <v>77</v>
      </c>
      <c r="AJ4" s="190" t="s">
        <v>78</v>
      </c>
      <c r="AK4" s="190" t="s">
        <v>76</v>
      </c>
      <c r="AL4" s="190" t="s">
        <v>77</v>
      </c>
      <c r="AM4" s="190" t="s">
        <v>78</v>
      </c>
      <c r="AN4" s="190" t="s">
        <v>76</v>
      </c>
      <c r="AO4" s="190" t="s">
        <v>77</v>
      </c>
      <c r="AP4" s="190" t="s">
        <v>76</v>
      </c>
      <c r="AQ4" s="190" t="s">
        <v>77</v>
      </c>
      <c r="AR4" s="190" t="s">
        <v>78</v>
      </c>
      <c r="AS4" s="190" t="s">
        <v>76</v>
      </c>
      <c r="AT4" s="190" t="s">
        <v>77</v>
      </c>
      <c r="AU4" s="190" t="s">
        <v>78</v>
      </c>
      <c r="AV4" s="190" t="s">
        <v>76</v>
      </c>
      <c r="AW4" s="190" t="s">
        <v>77</v>
      </c>
      <c r="AX4" s="190" t="s">
        <v>78</v>
      </c>
      <c r="AY4" s="190" t="s">
        <v>76</v>
      </c>
      <c r="AZ4" s="190" t="s">
        <v>77</v>
      </c>
      <c r="BA4" s="190" t="s">
        <v>78</v>
      </c>
      <c r="BB4" s="190" t="s">
        <v>76</v>
      </c>
      <c r="BC4" s="190" t="s">
        <v>77</v>
      </c>
      <c r="BD4" s="190" t="s">
        <v>78</v>
      </c>
      <c r="BE4" s="190" t="s">
        <v>76</v>
      </c>
      <c r="BF4" s="190" t="s">
        <v>77</v>
      </c>
      <c r="BG4" s="190" t="s">
        <v>78</v>
      </c>
      <c r="BH4" s="192" t="s">
        <v>1156</v>
      </c>
      <c r="BI4" s="192" t="s">
        <v>79</v>
      </c>
      <c r="BJ4" s="192" t="s">
        <v>1156</v>
      </c>
      <c r="BK4" s="192" t="s">
        <v>79</v>
      </c>
      <c r="BL4" s="296"/>
      <c r="BM4" s="171"/>
      <c r="BN4" s="193" t="s">
        <v>80</v>
      </c>
      <c r="BO4" s="193" t="s">
        <v>73</v>
      </c>
      <c r="BP4" s="193" t="s">
        <v>52</v>
      </c>
      <c r="BQ4" s="193" t="s">
        <v>53</v>
      </c>
      <c r="BR4" s="193" t="s">
        <v>54</v>
      </c>
      <c r="BS4" s="193" t="s">
        <v>55</v>
      </c>
      <c r="BT4" s="193" t="s">
        <v>229</v>
      </c>
      <c r="BU4" s="192" t="s">
        <v>1156</v>
      </c>
      <c r="BV4" s="192" t="s">
        <v>79</v>
      </c>
      <c r="BW4" s="243"/>
      <c r="BX4" s="243"/>
      <c r="BY4" s="224"/>
      <c r="BZ4" s="224"/>
      <c r="CA4" s="225" t="s">
        <v>1290</v>
      </c>
      <c r="CB4" s="225" t="s">
        <v>1291</v>
      </c>
      <c r="CC4" s="225" t="s">
        <v>1290</v>
      </c>
      <c r="CD4" s="225" t="s">
        <v>1291</v>
      </c>
      <c r="CE4" s="225" t="s">
        <v>1292</v>
      </c>
      <c r="CF4" s="225" t="s">
        <v>1292</v>
      </c>
      <c r="CG4" s="225" t="s">
        <v>1293</v>
      </c>
      <c r="CH4" s="225" t="s">
        <v>1293</v>
      </c>
      <c r="CI4" s="225" t="s">
        <v>1293</v>
      </c>
    </row>
    <row r="5" spans="1:87" s="194" customFormat="1" ht="28.8" x14ac:dyDescent="0.3">
      <c r="A5" s="188"/>
      <c r="B5" s="188" t="s">
        <v>81</v>
      </c>
      <c r="C5" s="189"/>
      <c r="D5" s="189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1"/>
      <c r="W5" s="191"/>
      <c r="X5" s="191"/>
      <c r="Y5" s="191"/>
      <c r="Z5" s="191"/>
      <c r="AA5" s="191"/>
      <c r="AB5" s="191"/>
      <c r="AC5" s="191"/>
      <c r="AD5" s="191"/>
      <c r="AE5" s="190"/>
      <c r="AF5" s="190"/>
      <c r="AG5" s="190"/>
      <c r="AH5" s="190"/>
      <c r="AI5" s="190"/>
      <c r="AJ5" s="190"/>
      <c r="AK5" s="190"/>
      <c r="AL5" s="190"/>
      <c r="AM5" s="190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  <c r="AY5" s="191"/>
      <c r="AZ5" s="191"/>
      <c r="BA5" s="191"/>
      <c r="BB5" s="191"/>
      <c r="BC5" s="191"/>
      <c r="BD5" s="191"/>
      <c r="BE5" s="191"/>
      <c r="BF5" s="191"/>
      <c r="BG5" s="191"/>
      <c r="BH5" s="195"/>
      <c r="BI5" s="195"/>
      <c r="BJ5" s="195"/>
      <c r="BK5" s="195"/>
      <c r="BL5" s="195"/>
      <c r="BN5" s="222">
        <v>202</v>
      </c>
      <c r="BO5" s="219" t="s">
        <v>82</v>
      </c>
      <c r="BP5" s="222">
        <v>2027008</v>
      </c>
      <c r="BQ5" s="222">
        <v>100091</v>
      </c>
      <c r="BR5" s="219" t="s">
        <v>230</v>
      </c>
      <c r="BS5" s="219" t="s">
        <v>231</v>
      </c>
      <c r="BT5" s="196" t="str">
        <f t="shared" ref="BT5:BT68" si="0">IF(OR(LEFT(BS5,7)="Academy",LEFT(BS5,11)="Free School"),"Academy","Maintained")</f>
        <v>Maintained</v>
      </c>
      <c r="BU5" s="212">
        <v>34</v>
      </c>
      <c r="BV5" s="212">
        <v>0</v>
      </c>
      <c r="BW5" s="197">
        <v>1</v>
      </c>
      <c r="BX5" s="197" t="str">
        <f>BN5&amp;BW5</f>
        <v>2021</v>
      </c>
      <c r="BY5" s="224"/>
      <c r="BZ5" s="224"/>
      <c r="CA5" s="225" t="s">
        <v>1294</v>
      </c>
      <c r="CB5" s="225" t="s">
        <v>1294</v>
      </c>
      <c r="CC5" s="225" t="s">
        <v>1294</v>
      </c>
      <c r="CD5" s="225" t="s">
        <v>1294</v>
      </c>
      <c r="CE5" s="225" t="s">
        <v>1294</v>
      </c>
      <c r="CF5" s="225" t="s">
        <v>1294</v>
      </c>
      <c r="CG5" s="225" t="s">
        <v>1295</v>
      </c>
      <c r="CH5" s="225" t="s">
        <v>1295</v>
      </c>
      <c r="CI5" s="225" t="s">
        <v>1295</v>
      </c>
    </row>
    <row r="6" spans="1:87" ht="14.4" x14ac:dyDescent="0.3">
      <c r="A6" s="198">
        <v>301</v>
      </c>
      <c r="B6" s="199" t="s">
        <v>83</v>
      </c>
      <c r="C6" s="200">
        <v>24173.5</v>
      </c>
      <c r="D6" s="200">
        <v>16467.5</v>
      </c>
      <c r="E6" s="200">
        <v>0</v>
      </c>
      <c r="F6" s="200">
        <v>0</v>
      </c>
      <c r="G6" s="200">
        <v>0</v>
      </c>
      <c r="H6" s="200">
        <v>0</v>
      </c>
      <c r="I6" s="200">
        <v>0</v>
      </c>
      <c r="J6" s="200">
        <v>980</v>
      </c>
      <c r="K6" s="200">
        <v>445</v>
      </c>
      <c r="L6" s="200">
        <v>4</v>
      </c>
      <c r="M6" s="200">
        <v>0</v>
      </c>
      <c r="N6" s="200">
        <v>32</v>
      </c>
      <c r="O6" s="200">
        <v>18</v>
      </c>
      <c r="P6" s="200">
        <v>0</v>
      </c>
      <c r="Q6" s="200">
        <v>10</v>
      </c>
      <c r="R6" s="200">
        <v>192.4</v>
      </c>
      <c r="S6" s="200">
        <v>68</v>
      </c>
      <c r="T6" s="200">
        <v>1</v>
      </c>
      <c r="U6" s="200">
        <v>0</v>
      </c>
      <c r="V6" s="200">
        <v>0</v>
      </c>
      <c r="W6" s="200">
        <v>0</v>
      </c>
      <c r="X6" s="200">
        <v>879.74980400000004</v>
      </c>
      <c r="Y6" s="200">
        <v>1960.061694</v>
      </c>
      <c r="Z6" s="200">
        <v>501.11296399999998</v>
      </c>
      <c r="AA6" s="200">
        <v>37.999648999999998</v>
      </c>
      <c r="AB6" s="200">
        <v>0</v>
      </c>
      <c r="AC6" s="200">
        <v>0</v>
      </c>
      <c r="AD6" s="200">
        <v>0</v>
      </c>
      <c r="AE6" s="200">
        <v>154</v>
      </c>
      <c r="AF6" s="200">
        <v>90</v>
      </c>
      <c r="AG6" s="200">
        <v>0</v>
      </c>
      <c r="AH6" s="200">
        <v>0</v>
      </c>
      <c r="AI6" s="200">
        <v>0</v>
      </c>
      <c r="AJ6" s="200">
        <v>0</v>
      </c>
      <c r="AK6" s="200">
        <v>6</v>
      </c>
      <c r="AL6" s="200">
        <v>1</v>
      </c>
      <c r="AM6" s="200">
        <v>0</v>
      </c>
      <c r="AN6" s="200">
        <v>0</v>
      </c>
      <c r="AO6" s="200">
        <v>0</v>
      </c>
      <c r="AP6" s="200">
        <v>414.27998600000001</v>
      </c>
      <c r="AQ6" s="200">
        <v>90.092276999999996</v>
      </c>
      <c r="AR6" s="200">
        <v>2</v>
      </c>
      <c r="AS6" s="200">
        <v>0</v>
      </c>
      <c r="AT6" s="200">
        <v>0</v>
      </c>
      <c r="AU6" s="200">
        <v>0</v>
      </c>
      <c r="AV6" s="200">
        <v>170</v>
      </c>
      <c r="AW6" s="200">
        <v>96</v>
      </c>
      <c r="AX6" s="200">
        <v>0</v>
      </c>
      <c r="AY6" s="200">
        <v>0</v>
      </c>
      <c r="AZ6" s="200">
        <v>0</v>
      </c>
      <c r="BA6" s="200">
        <v>0</v>
      </c>
      <c r="BB6" s="200">
        <v>58</v>
      </c>
      <c r="BC6" s="200">
        <v>16</v>
      </c>
      <c r="BD6" s="200">
        <v>1</v>
      </c>
      <c r="BE6" s="200">
        <v>622.48032000000001</v>
      </c>
      <c r="BF6" s="200">
        <v>211.756833</v>
      </c>
      <c r="BG6" s="200">
        <v>4</v>
      </c>
      <c r="BH6" s="200">
        <f t="shared" ref="BH6:BH37" si="1">SUMIFS(BU:BU,$BN:$BN,$A6,$BT:$BT,"Maintained")</f>
        <v>114</v>
      </c>
      <c r="BI6" s="200">
        <f t="shared" ref="BI6:BI37" si="2">SUMIFS(BV:BV,$BN:$BN,$A6,$BT:$BT,"Maintained")</f>
        <v>202</v>
      </c>
      <c r="BJ6" s="200">
        <f t="shared" ref="BJ6:BJ37" si="3">SUMIFS(BU:BU,$BN:$BN,$A6,$BT:$BT,"Academy")</f>
        <v>130</v>
      </c>
      <c r="BK6" s="200">
        <f t="shared" ref="BK6:BK37" si="4">SUMIFS(BV:BV,$BN:$BN,$A6,$BT:$BT,"Academy")</f>
        <v>180</v>
      </c>
      <c r="BL6" s="200">
        <v>53</v>
      </c>
      <c r="BN6" s="222">
        <v>202</v>
      </c>
      <c r="BO6" s="222" t="s">
        <v>82</v>
      </c>
      <c r="BP6" s="222">
        <v>2027137</v>
      </c>
      <c r="BQ6" s="222">
        <v>100092</v>
      </c>
      <c r="BR6" s="222" t="s">
        <v>1191</v>
      </c>
      <c r="BS6" s="222" t="s">
        <v>231</v>
      </c>
      <c r="BT6" s="196" t="str">
        <f t="shared" si="0"/>
        <v>Maintained</v>
      </c>
      <c r="BU6" s="212">
        <v>0</v>
      </c>
      <c r="BV6" s="212">
        <v>38</v>
      </c>
      <c r="BW6" s="201">
        <f>IF(BN6=BN5,BW5+1,1)</f>
        <v>2</v>
      </c>
      <c r="BX6" s="197" t="str">
        <f t="shared" ref="BX6:BX69" si="5">BN6&amp;BW6</f>
        <v>2022</v>
      </c>
      <c r="BY6" s="224"/>
      <c r="BZ6" s="227" t="s">
        <v>1296</v>
      </c>
      <c r="CA6" s="228">
        <f t="shared" ref="CA6:CC6" si="6">SUM(CA7:CA157)</f>
        <v>78437.000000000044</v>
      </c>
      <c r="CB6" s="228">
        <f t="shared" si="6"/>
        <v>275462.45000000013</v>
      </c>
      <c r="CC6" s="228">
        <f t="shared" si="6"/>
        <v>72163.740000000034</v>
      </c>
      <c r="CD6" s="228">
        <f>SUM(CD7:CD157)</f>
        <v>252740.57000000004</v>
      </c>
      <c r="CE6" s="228">
        <f>SUM(CE7:CE157)</f>
        <v>3866.6999999999985</v>
      </c>
      <c r="CF6" s="228">
        <f>SUM(CF7:CF157)</f>
        <v>42963.159999999996</v>
      </c>
      <c r="CG6" s="228">
        <f t="shared" ref="CG6:CI6" si="7">SUM(CG7:CG157)</f>
        <v>2696</v>
      </c>
      <c r="CH6" s="228">
        <f t="shared" si="7"/>
        <v>9503</v>
      </c>
      <c r="CI6" s="228">
        <f t="shared" si="7"/>
        <v>33751</v>
      </c>
    </row>
    <row r="7" spans="1:87" ht="14.4" x14ac:dyDescent="0.3">
      <c r="A7" s="198">
        <v>302</v>
      </c>
      <c r="B7" s="199" t="s">
        <v>84</v>
      </c>
      <c r="C7" s="200">
        <v>28959</v>
      </c>
      <c r="D7" s="200">
        <v>23562.5</v>
      </c>
      <c r="E7" s="200">
        <v>35</v>
      </c>
      <c r="F7" s="200">
        <v>205.6</v>
      </c>
      <c r="G7" s="200">
        <v>64</v>
      </c>
      <c r="H7" s="200">
        <v>3</v>
      </c>
      <c r="I7" s="200">
        <v>78</v>
      </c>
      <c r="J7" s="200">
        <v>1112.2666670000001</v>
      </c>
      <c r="K7" s="200">
        <v>467.66666700000002</v>
      </c>
      <c r="L7" s="200">
        <v>14.4</v>
      </c>
      <c r="M7" s="200">
        <v>0</v>
      </c>
      <c r="N7" s="200">
        <v>24</v>
      </c>
      <c r="O7" s="200">
        <v>6</v>
      </c>
      <c r="P7" s="200">
        <v>0</v>
      </c>
      <c r="Q7" s="200">
        <v>36</v>
      </c>
      <c r="R7" s="200">
        <v>249</v>
      </c>
      <c r="S7" s="200">
        <v>99</v>
      </c>
      <c r="T7" s="200">
        <v>3</v>
      </c>
      <c r="U7" s="200">
        <v>0</v>
      </c>
      <c r="V7" s="200">
        <v>0</v>
      </c>
      <c r="W7" s="200">
        <v>0</v>
      </c>
      <c r="X7" s="200">
        <v>343.09999800000003</v>
      </c>
      <c r="Y7" s="200">
        <v>2409.1713260000001</v>
      </c>
      <c r="Z7" s="200">
        <v>676.03799800000002</v>
      </c>
      <c r="AA7" s="200">
        <v>201.4</v>
      </c>
      <c r="AB7" s="200">
        <v>6</v>
      </c>
      <c r="AC7" s="200">
        <v>1</v>
      </c>
      <c r="AD7" s="200">
        <v>0</v>
      </c>
      <c r="AE7" s="200">
        <v>141.66666699999999</v>
      </c>
      <c r="AF7" s="200">
        <v>58.866667</v>
      </c>
      <c r="AG7" s="200">
        <v>2</v>
      </c>
      <c r="AH7" s="200">
        <v>2</v>
      </c>
      <c r="AI7" s="200">
        <v>0</v>
      </c>
      <c r="AJ7" s="200">
        <v>0</v>
      </c>
      <c r="AK7" s="200">
        <v>48</v>
      </c>
      <c r="AL7" s="200">
        <v>17</v>
      </c>
      <c r="AM7" s="200">
        <v>1</v>
      </c>
      <c r="AN7" s="200">
        <v>0</v>
      </c>
      <c r="AO7" s="200">
        <v>0</v>
      </c>
      <c r="AP7" s="200">
        <v>188.66399999999999</v>
      </c>
      <c r="AQ7" s="200">
        <v>48</v>
      </c>
      <c r="AR7" s="200">
        <v>7.8</v>
      </c>
      <c r="AS7" s="200">
        <v>96</v>
      </c>
      <c r="AT7" s="200">
        <v>23</v>
      </c>
      <c r="AU7" s="200">
        <v>1</v>
      </c>
      <c r="AV7" s="200">
        <v>359.26666599999999</v>
      </c>
      <c r="AW7" s="200">
        <v>168.6</v>
      </c>
      <c r="AX7" s="200">
        <v>4.75</v>
      </c>
      <c r="AY7" s="200">
        <v>8</v>
      </c>
      <c r="AZ7" s="200">
        <v>1</v>
      </c>
      <c r="BA7" s="200">
        <v>0</v>
      </c>
      <c r="BB7" s="200">
        <v>44</v>
      </c>
      <c r="BC7" s="200">
        <v>23</v>
      </c>
      <c r="BD7" s="200">
        <v>1</v>
      </c>
      <c r="BE7" s="200">
        <v>1074.531999</v>
      </c>
      <c r="BF7" s="200">
        <v>299.181332</v>
      </c>
      <c r="BG7" s="200">
        <v>97</v>
      </c>
      <c r="BH7" s="200">
        <f t="shared" si="1"/>
        <v>310</v>
      </c>
      <c r="BI7" s="200">
        <f t="shared" si="2"/>
        <v>143</v>
      </c>
      <c r="BJ7" s="200">
        <f t="shared" si="3"/>
        <v>41</v>
      </c>
      <c r="BK7" s="200">
        <f t="shared" si="4"/>
        <v>310</v>
      </c>
      <c r="BL7" s="200">
        <v>130</v>
      </c>
      <c r="BN7" s="222">
        <v>202</v>
      </c>
      <c r="BO7" s="222" t="s">
        <v>82</v>
      </c>
      <c r="BP7" s="222">
        <v>2027205</v>
      </c>
      <c r="BQ7" s="222">
        <v>100096</v>
      </c>
      <c r="BR7" s="222" t="s">
        <v>232</v>
      </c>
      <c r="BS7" s="222" t="s">
        <v>231</v>
      </c>
      <c r="BT7" s="196" t="str">
        <f t="shared" si="0"/>
        <v>Maintained</v>
      </c>
      <c r="BU7" s="212">
        <v>104</v>
      </c>
      <c r="BV7" s="212">
        <v>156</v>
      </c>
      <c r="BW7" s="201">
        <f t="shared" ref="BW7:BW70" si="8">IF(BN7=BN6,BW6+1,1)</f>
        <v>3</v>
      </c>
      <c r="BX7" s="197" t="str">
        <f t="shared" si="5"/>
        <v>2023</v>
      </c>
      <c r="BY7" s="229">
        <v>202</v>
      </c>
      <c r="BZ7" s="229" t="s">
        <v>82</v>
      </c>
      <c r="CA7" s="230">
        <v>106.78</v>
      </c>
      <c r="CB7" s="230">
        <v>374.99</v>
      </c>
      <c r="CC7" s="230">
        <v>98.24</v>
      </c>
      <c r="CD7" s="230">
        <v>344.06</v>
      </c>
      <c r="CE7" s="230">
        <v>8.2799999999999994</v>
      </c>
      <c r="CF7" s="230">
        <v>92</v>
      </c>
      <c r="CG7" s="230">
        <v>8</v>
      </c>
      <c r="CH7" s="230">
        <v>20</v>
      </c>
      <c r="CI7" s="230">
        <v>88</v>
      </c>
    </row>
    <row r="8" spans="1:87" ht="14.4" x14ac:dyDescent="0.3">
      <c r="A8" s="198">
        <v>370</v>
      </c>
      <c r="B8" s="199" t="s">
        <v>85</v>
      </c>
      <c r="C8" s="200">
        <v>19577</v>
      </c>
      <c r="D8" s="200">
        <v>13276</v>
      </c>
      <c r="E8" s="200">
        <v>0</v>
      </c>
      <c r="F8" s="200">
        <v>0</v>
      </c>
      <c r="G8" s="200">
        <v>0</v>
      </c>
      <c r="H8" s="200">
        <v>0</v>
      </c>
      <c r="I8" s="200">
        <v>0</v>
      </c>
      <c r="J8" s="200">
        <v>401</v>
      </c>
      <c r="K8" s="200">
        <v>144.6</v>
      </c>
      <c r="L8" s="200">
        <v>2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726</v>
      </c>
      <c r="S8" s="200">
        <v>318.8</v>
      </c>
      <c r="T8" s="200">
        <v>2</v>
      </c>
      <c r="U8" s="200">
        <v>0</v>
      </c>
      <c r="V8" s="200">
        <v>0</v>
      </c>
      <c r="W8" s="200">
        <v>0</v>
      </c>
      <c r="X8" s="200">
        <v>507.61754400000001</v>
      </c>
      <c r="Y8" s="200">
        <v>1325.124564</v>
      </c>
      <c r="Z8" s="200">
        <v>378.82631800000001</v>
      </c>
      <c r="AA8" s="200">
        <v>18</v>
      </c>
      <c r="AB8" s="200">
        <v>0</v>
      </c>
      <c r="AC8" s="200">
        <v>0</v>
      </c>
      <c r="AD8" s="200">
        <v>0</v>
      </c>
      <c r="AE8" s="200">
        <v>63.8</v>
      </c>
      <c r="AF8" s="200">
        <v>17</v>
      </c>
      <c r="AG8" s="200">
        <v>1</v>
      </c>
      <c r="AH8" s="200">
        <v>0</v>
      </c>
      <c r="AI8" s="200">
        <v>0</v>
      </c>
      <c r="AJ8" s="200">
        <v>0</v>
      </c>
      <c r="AK8" s="200">
        <v>96</v>
      </c>
      <c r="AL8" s="200">
        <v>72</v>
      </c>
      <c r="AM8" s="200">
        <v>0</v>
      </c>
      <c r="AN8" s="200">
        <v>0</v>
      </c>
      <c r="AO8" s="200">
        <v>0</v>
      </c>
      <c r="AP8" s="200">
        <v>141</v>
      </c>
      <c r="AQ8" s="200">
        <v>44.968421999999997</v>
      </c>
      <c r="AR8" s="200">
        <v>5</v>
      </c>
      <c r="AS8" s="200">
        <v>0</v>
      </c>
      <c r="AT8" s="200">
        <v>0</v>
      </c>
      <c r="AU8" s="200">
        <v>0</v>
      </c>
      <c r="AV8" s="200">
        <v>118.966666</v>
      </c>
      <c r="AW8" s="200">
        <v>60.533332999999999</v>
      </c>
      <c r="AX8" s="200">
        <v>1</v>
      </c>
      <c r="AY8" s="200">
        <v>0</v>
      </c>
      <c r="AZ8" s="200">
        <v>0</v>
      </c>
      <c r="BA8" s="200">
        <v>0</v>
      </c>
      <c r="BB8" s="200">
        <v>172</v>
      </c>
      <c r="BC8" s="200">
        <v>95</v>
      </c>
      <c r="BD8" s="200">
        <v>1</v>
      </c>
      <c r="BE8" s="200">
        <v>881.954385</v>
      </c>
      <c r="BF8" s="200">
        <v>266.01898299999999</v>
      </c>
      <c r="BG8" s="200">
        <v>5.5</v>
      </c>
      <c r="BH8" s="200">
        <f t="shared" si="1"/>
        <v>0</v>
      </c>
      <c r="BI8" s="200">
        <f t="shared" si="2"/>
        <v>0</v>
      </c>
      <c r="BJ8" s="200">
        <f t="shared" si="3"/>
        <v>150</v>
      </c>
      <c r="BK8" s="200">
        <f t="shared" si="4"/>
        <v>304</v>
      </c>
      <c r="BL8" s="200">
        <v>228</v>
      </c>
      <c r="BN8" s="222">
        <v>203</v>
      </c>
      <c r="BO8" s="222" t="s">
        <v>86</v>
      </c>
      <c r="BP8" s="222">
        <v>2037118</v>
      </c>
      <c r="BQ8" s="222">
        <v>100204</v>
      </c>
      <c r="BR8" s="222" t="s">
        <v>233</v>
      </c>
      <c r="BS8" s="222" t="s">
        <v>231</v>
      </c>
      <c r="BT8" s="196" t="str">
        <f t="shared" si="0"/>
        <v>Maintained</v>
      </c>
      <c r="BU8" s="212">
        <v>0</v>
      </c>
      <c r="BV8" s="212">
        <v>37</v>
      </c>
      <c r="BW8" s="201">
        <f t="shared" si="8"/>
        <v>1</v>
      </c>
      <c r="BX8" s="197" t="str">
        <f t="shared" si="5"/>
        <v>2031</v>
      </c>
      <c r="BY8" s="229">
        <v>203</v>
      </c>
      <c r="BZ8" s="229" t="s">
        <v>86</v>
      </c>
      <c r="CA8" s="230">
        <v>348.26</v>
      </c>
      <c r="CB8" s="230">
        <v>1223.0500000000002</v>
      </c>
      <c r="CC8" s="230">
        <v>320.41000000000003</v>
      </c>
      <c r="CD8" s="230">
        <v>1122.17</v>
      </c>
      <c r="CE8" s="230">
        <v>43.7</v>
      </c>
      <c r="CF8" s="230">
        <v>485.53</v>
      </c>
      <c r="CG8" s="230">
        <v>11</v>
      </c>
      <c r="CH8" s="230">
        <v>47</v>
      </c>
      <c r="CI8" s="230">
        <v>179</v>
      </c>
    </row>
    <row r="9" spans="1:87" ht="14.4" x14ac:dyDescent="0.3">
      <c r="A9" s="198">
        <v>800</v>
      </c>
      <c r="B9" s="199" t="s">
        <v>87</v>
      </c>
      <c r="C9" s="200">
        <v>12662</v>
      </c>
      <c r="D9" s="200">
        <v>10973</v>
      </c>
      <c r="E9" s="200">
        <v>0</v>
      </c>
      <c r="F9" s="200">
        <v>0</v>
      </c>
      <c r="G9" s="200">
        <v>0</v>
      </c>
      <c r="H9" s="200">
        <v>0</v>
      </c>
      <c r="I9" s="200">
        <v>10.6</v>
      </c>
      <c r="J9" s="200">
        <v>40.4</v>
      </c>
      <c r="K9" s="200">
        <v>21.6</v>
      </c>
      <c r="L9" s="200">
        <v>1</v>
      </c>
      <c r="M9" s="200">
        <v>0</v>
      </c>
      <c r="N9" s="200">
        <v>0</v>
      </c>
      <c r="O9" s="200">
        <v>0</v>
      </c>
      <c r="P9" s="200">
        <v>0</v>
      </c>
      <c r="Q9" s="200">
        <v>54.483333999999999</v>
      </c>
      <c r="R9" s="200">
        <v>296.366668</v>
      </c>
      <c r="S9" s="200">
        <v>108.966667</v>
      </c>
      <c r="T9" s="200">
        <v>15.6</v>
      </c>
      <c r="U9" s="200">
        <v>0</v>
      </c>
      <c r="V9" s="200">
        <v>0</v>
      </c>
      <c r="W9" s="200">
        <v>0</v>
      </c>
      <c r="X9" s="200">
        <v>122.72675599999999</v>
      </c>
      <c r="Y9" s="200">
        <v>1397.185882</v>
      </c>
      <c r="Z9" s="200">
        <v>457.22499599999998</v>
      </c>
      <c r="AA9" s="200">
        <v>107.30000099999999</v>
      </c>
      <c r="AB9" s="200">
        <v>0</v>
      </c>
      <c r="AC9" s="200">
        <v>0</v>
      </c>
      <c r="AD9" s="200">
        <v>0</v>
      </c>
      <c r="AE9" s="200">
        <v>18</v>
      </c>
      <c r="AF9" s="200">
        <v>8.8000000000000007</v>
      </c>
      <c r="AG9" s="200">
        <v>0</v>
      </c>
      <c r="AH9" s="200">
        <v>0</v>
      </c>
      <c r="AI9" s="200">
        <v>0</v>
      </c>
      <c r="AJ9" s="200">
        <v>0</v>
      </c>
      <c r="AK9" s="200">
        <v>58.1</v>
      </c>
      <c r="AL9" s="200">
        <v>21.066666999999999</v>
      </c>
      <c r="AM9" s="200">
        <v>2</v>
      </c>
      <c r="AN9" s="200">
        <v>0</v>
      </c>
      <c r="AO9" s="200">
        <v>0</v>
      </c>
      <c r="AP9" s="200">
        <v>100.883334</v>
      </c>
      <c r="AQ9" s="200">
        <v>31.208331999999999</v>
      </c>
      <c r="AR9" s="200">
        <v>9.7166669999999993</v>
      </c>
      <c r="AS9" s="200">
        <v>0</v>
      </c>
      <c r="AT9" s="200">
        <v>0</v>
      </c>
      <c r="AU9" s="200">
        <v>0</v>
      </c>
      <c r="AV9" s="200">
        <v>11.2</v>
      </c>
      <c r="AW9" s="200">
        <v>8.1999999999999993</v>
      </c>
      <c r="AX9" s="200">
        <v>0</v>
      </c>
      <c r="AY9" s="200">
        <v>0</v>
      </c>
      <c r="AZ9" s="200">
        <v>0</v>
      </c>
      <c r="BA9" s="200">
        <v>0</v>
      </c>
      <c r="BB9" s="200">
        <v>82.949997999999994</v>
      </c>
      <c r="BC9" s="200">
        <v>36.783332999999999</v>
      </c>
      <c r="BD9" s="200">
        <v>5.8</v>
      </c>
      <c r="BE9" s="200">
        <v>806.43251399999997</v>
      </c>
      <c r="BF9" s="200">
        <v>254.82933700000001</v>
      </c>
      <c r="BG9" s="200">
        <v>30.824999999999999</v>
      </c>
      <c r="BH9" s="200">
        <f t="shared" si="1"/>
        <v>0</v>
      </c>
      <c r="BI9" s="200">
        <f t="shared" si="2"/>
        <v>0</v>
      </c>
      <c r="BJ9" s="200">
        <f t="shared" si="3"/>
        <v>235</v>
      </c>
      <c r="BK9" s="200">
        <f t="shared" si="4"/>
        <v>345</v>
      </c>
      <c r="BL9" s="200">
        <v>91</v>
      </c>
      <c r="BN9" s="222">
        <v>203</v>
      </c>
      <c r="BO9" s="222" t="s">
        <v>86</v>
      </c>
      <c r="BP9" s="222">
        <v>2037199</v>
      </c>
      <c r="BQ9" s="222">
        <v>138547</v>
      </c>
      <c r="BR9" s="222" t="s">
        <v>234</v>
      </c>
      <c r="BS9" s="222" t="s">
        <v>235</v>
      </c>
      <c r="BT9" s="196" t="str">
        <f t="shared" si="0"/>
        <v>Academy</v>
      </c>
      <c r="BU9" s="212">
        <v>0</v>
      </c>
      <c r="BV9" s="212">
        <v>222</v>
      </c>
      <c r="BW9" s="201">
        <f t="shared" si="8"/>
        <v>2</v>
      </c>
      <c r="BX9" s="197" t="str">
        <f t="shared" si="5"/>
        <v>2032</v>
      </c>
      <c r="BY9" s="229">
        <v>204</v>
      </c>
      <c r="BZ9" s="229" t="s">
        <v>91</v>
      </c>
      <c r="CA9" s="230">
        <v>230.44</v>
      </c>
      <c r="CB9" s="230">
        <v>809.3</v>
      </c>
      <c r="CC9" s="230">
        <v>212.01</v>
      </c>
      <c r="CD9" s="230">
        <v>742.54</v>
      </c>
      <c r="CE9" s="230">
        <v>7.65</v>
      </c>
      <c r="CF9" s="230">
        <v>85</v>
      </c>
      <c r="CG9" s="230">
        <v>16</v>
      </c>
      <c r="CH9" s="230">
        <v>58</v>
      </c>
      <c r="CI9" s="230">
        <v>204</v>
      </c>
    </row>
    <row r="10" spans="1:87" ht="14.4" x14ac:dyDescent="0.3">
      <c r="A10" s="198">
        <v>822</v>
      </c>
      <c r="B10" s="199" t="s">
        <v>88</v>
      </c>
      <c r="C10" s="200">
        <v>16205</v>
      </c>
      <c r="D10" s="200">
        <v>12023</v>
      </c>
      <c r="E10" s="200">
        <v>36</v>
      </c>
      <c r="F10" s="200">
        <v>133.6</v>
      </c>
      <c r="G10" s="200">
        <v>64.633332999999993</v>
      </c>
      <c r="H10" s="200">
        <v>0</v>
      </c>
      <c r="I10" s="200">
        <v>41.5</v>
      </c>
      <c r="J10" s="200">
        <v>365.690001</v>
      </c>
      <c r="K10" s="200">
        <v>158.70000099999999</v>
      </c>
      <c r="L10" s="200">
        <v>1</v>
      </c>
      <c r="M10" s="200">
        <v>0</v>
      </c>
      <c r="N10" s="200">
        <v>0</v>
      </c>
      <c r="O10" s="200">
        <v>0</v>
      </c>
      <c r="P10" s="200">
        <v>0</v>
      </c>
      <c r="Q10" s="200">
        <v>29.433333999999999</v>
      </c>
      <c r="R10" s="200">
        <v>285.60000200000002</v>
      </c>
      <c r="S10" s="200">
        <v>137.31133299999999</v>
      </c>
      <c r="T10" s="200">
        <v>0</v>
      </c>
      <c r="U10" s="200">
        <v>0</v>
      </c>
      <c r="V10" s="200">
        <v>0</v>
      </c>
      <c r="W10" s="200">
        <v>0</v>
      </c>
      <c r="X10" s="200">
        <v>157.657895</v>
      </c>
      <c r="Y10" s="200">
        <v>1280.7196180000001</v>
      </c>
      <c r="Z10" s="200">
        <v>360.026747</v>
      </c>
      <c r="AA10" s="200">
        <v>48.578071000000001</v>
      </c>
      <c r="AB10" s="200">
        <v>31</v>
      </c>
      <c r="AC10" s="200">
        <v>16.8</v>
      </c>
      <c r="AD10" s="200">
        <v>0</v>
      </c>
      <c r="AE10" s="200">
        <v>62.666666999999997</v>
      </c>
      <c r="AF10" s="200">
        <v>33</v>
      </c>
      <c r="AG10" s="200">
        <v>0</v>
      </c>
      <c r="AH10" s="200">
        <v>0</v>
      </c>
      <c r="AI10" s="200">
        <v>0</v>
      </c>
      <c r="AJ10" s="200">
        <v>0</v>
      </c>
      <c r="AK10" s="200">
        <v>33.066667000000002</v>
      </c>
      <c r="AL10" s="200">
        <v>14.866667</v>
      </c>
      <c r="AM10" s="200">
        <v>0</v>
      </c>
      <c r="AN10" s="200">
        <v>0</v>
      </c>
      <c r="AO10" s="200">
        <v>0</v>
      </c>
      <c r="AP10" s="200">
        <v>142.84859700000001</v>
      </c>
      <c r="AQ10" s="200">
        <v>41.273684000000003</v>
      </c>
      <c r="AR10" s="200">
        <v>2.6298249999999999</v>
      </c>
      <c r="AS10" s="200">
        <v>42.533327999999997</v>
      </c>
      <c r="AT10" s="200">
        <v>17.733332000000001</v>
      </c>
      <c r="AU10" s="200">
        <v>0</v>
      </c>
      <c r="AV10" s="200">
        <v>111.58333</v>
      </c>
      <c r="AW10" s="200">
        <v>56.099998999999997</v>
      </c>
      <c r="AX10" s="200">
        <v>0</v>
      </c>
      <c r="AY10" s="200">
        <v>0</v>
      </c>
      <c r="AZ10" s="200">
        <v>0</v>
      </c>
      <c r="BA10" s="200">
        <v>0</v>
      </c>
      <c r="BB10" s="200">
        <v>92.436668999999995</v>
      </c>
      <c r="BC10" s="200">
        <v>46.755333</v>
      </c>
      <c r="BD10" s="200">
        <v>0</v>
      </c>
      <c r="BE10" s="200">
        <v>658.89767099999995</v>
      </c>
      <c r="BF10" s="200">
        <v>183.523991</v>
      </c>
      <c r="BG10" s="200">
        <v>0.6</v>
      </c>
      <c r="BH10" s="200">
        <f t="shared" si="1"/>
        <v>72</v>
      </c>
      <c r="BI10" s="200">
        <f t="shared" si="2"/>
        <v>51</v>
      </c>
      <c r="BJ10" s="200">
        <f t="shared" si="3"/>
        <v>91</v>
      </c>
      <c r="BK10" s="200">
        <f t="shared" si="4"/>
        <v>241</v>
      </c>
      <c r="BL10" s="200">
        <v>31</v>
      </c>
      <c r="BN10" s="222">
        <v>203</v>
      </c>
      <c r="BO10" s="222" t="s">
        <v>86</v>
      </c>
      <c r="BP10" s="222">
        <v>2037200</v>
      </c>
      <c r="BQ10" s="222">
        <v>133401</v>
      </c>
      <c r="BR10" s="222" t="s">
        <v>236</v>
      </c>
      <c r="BS10" s="222" t="s">
        <v>231</v>
      </c>
      <c r="BT10" s="196" t="str">
        <f t="shared" si="0"/>
        <v>Maintained</v>
      </c>
      <c r="BU10" s="212">
        <v>38</v>
      </c>
      <c r="BV10" s="212">
        <v>0</v>
      </c>
      <c r="BW10" s="201">
        <f t="shared" si="8"/>
        <v>3</v>
      </c>
      <c r="BX10" s="197" t="str">
        <f t="shared" si="5"/>
        <v>2033</v>
      </c>
      <c r="BY10" s="229">
        <v>205</v>
      </c>
      <c r="BZ10" s="229" t="s">
        <v>95</v>
      </c>
      <c r="CA10" s="230">
        <v>84.45</v>
      </c>
      <c r="CB10" s="230">
        <v>296.56999999999994</v>
      </c>
      <c r="CC10" s="230">
        <v>77.7</v>
      </c>
      <c r="CD10" s="230">
        <v>272.11</v>
      </c>
      <c r="CE10" s="230">
        <v>7.47</v>
      </c>
      <c r="CF10" s="230">
        <v>83</v>
      </c>
      <c r="CG10" s="230">
        <v>6</v>
      </c>
      <c r="CH10" s="230">
        <v>15</v>
      </c>
      <c r="CI10" s="230">
        <v>81</v>
      </c>
    </row>
    <row r="11" spans="1:87" ht="15" customHeight="1" x14ac:dyDescent="0.3">
      <c r="A11" s="198">
        <v>303</v>
      </c>
      <c r="B11" s="199" t="s">
        <v>89</v>
      </c>
      <c r="C11" s="200">
        <v>21232</v>
      </c>
      <c r="D11" s="200">
        <v>15719.5</v>
      </c>
      <c r="E11" s="200">
        <v>0</v>
      </c>
      <c r="F11" s="200">
        <v>0</v>
      </c>
      <c r="G11" s="200">
        <v>0</v>
      </c>
      <c r="H11" s="200">
        <v>0</v>
      </c>
      <c r="I11" s="200">
        <v>0</v>
      </c>
      <c r="J11" s="200">
        <v>174</v>
      </c>
      <c r="K11" s="200">
        <v>102.5</v>
      </c>
      <c r="L11" s="200">
        <v>1</v>
      </c>
      <c r="M11" s="200">
        <v>0</v>
      </c>
      <c r="N11" s="200">
        <v>0</v>
      </c>
      <c r="O11" s="200">
        <v>0</v>
      </c>
      <c r="P11" s="200">
        <v>0</v>
      </c>
      <c r="Q11" s="200">
        <v>8</v>
      </c>
      <c r="R11" s="200">
        <v>603.1</v>
      </c>
      <c r="S11" s="200">
        <v>272.43866700000001</v>
      </c>
      <c r="T11" s="200">
        <v>2</v>
      </c>
      <c r="U11" s="200">
        <v>0</v>
      </c>
      <c r="V11" s="200">
        <v>0</v>
      </c>
      <c r="W11" s="200">
        <v>0</v>
      </c>
      <c r="X11" s="200">
        <v>332.439752</v>
      </c>
      <c r="Y11" s="200">
        <v>1888.7919280000001</v>
      </c>
      <c r="Z11" s="200">
        <v>574.07894499999998</v>
      </c>
      <c r="AA11" s="200">
        <v>87</v>
      </c>
      <c r="AB11" s="200">
        <v>0</v>
      </c>
      <c r="AC11" s="200">
        <v>0</v>
      </c>
      <c r="AD11" s="200">
        <v>0</v>
      </c>
      <c r="AE11" s="200">
        <v>9</v>
      </c>
      <c r="AF11" s="200">
        <v>4</v>
      </c>
      <c r="AG11" s="200">
        <v>0</v>
      </c>
      <c r="AH11" s="200">
        <v>0</v>
      </c>
      <c r="AI11" s="200">
        <v>0</v>
      </c>
      <c r="AJ11" s="200">
        <v>0</v>
      </c>
      <c r="AK11" s="200">
        <v>42</v>
      </c>
      <c r="AL11" s="200">
        <v>25</v>
      </c>
      <c r="AM11" s="200">
        <v>0</v>
      </c>
      <c r="AN11" s="200">
        <v>0</v>
      </c>
      <c r="AO11" s="200">
        <v>0</v>
      </c>
      <c r="AP11" s="200">
        <v>152.73333199999999</v>
      </c>
      <c r="AQ11" s="200">
        <v>64.333332999999996</v>
      </c>
      <c r="AR11" s="200">
        <v>9</v>
      </c>
      <c r="AS11" s="200">
        <v>0</v>
      </c>
      <c r="AT11" s="200">
        <v>0</v>
      </c>
      <c r="AU11" s="200">
        <v>0</v>
      </c>
      <c r="AV11" s="200">
        <v>64.75</v>
      </c>
      <c r="AW11" s="200">
        <v>58.4</v>
      </c>
      <c r="AX11" s="200">
        <v>1</v>
      </c>
      <c r="AY11" s="200">
        <v>0</v>
      </c>
      <c r="AZ11" s="200">
        <v>0</v>
      </c>
      <c r="BA11" s="200">
        <v>0</v>
      </c>
      <c r="BB11" s="200">
        <v>137.46133399999999</v>
      </c>
      <c r="BC11" s="200">
        <v>66.033332999999999</v>
      </c>
      <c r="BD11" s="200">
        <v>1</v>
      </c>
      <c r="BE11" s="200">
        <v>994.55399</v>
      </c>
      <c r="BF11" s="200">
        <v>304.41400199999998</v>
      </c>
      <c r="BG11" s="200">
        <v>17</v>
      </c>
      <c r="BH11" s="200">
        <f t="shared" si="1"/>
        <v>0</v>
      </c>
      <c r="BI11" s="200">
        <f t="shared" si="2"/>
        <v>88</v>
      </c>
      <c r="BJ11" s="200">
        <f t="shared" si="3"/>
        <v>310</v>
      </c>
      <c r="BK11" s="200">
        <f t="shared" si="4"/>
        <v>496</v>
      </c>
      <c r="BL11" s="200">
        <v>126</v>
      </c>
      <c r="BN11" s="222">
        <v>203</v>
      </c>
      <c r="BO11" s="222" t="s">
        <v>86</v>
      </c>
      <c r="BP11" s="222">
        <v>2037201</v>
      </c>
      <c r="BQ11" s="222">
        <v>143595</v>
      </c>
      <c r="BR11" s="222" t="s">
        <v>237</v>
      </c>
      <c r="BS11" s="222" t="s">
        <v>235</v>
      </c>
      <c r="BT11" s="196" t="str">
        <f t="shared" si="0"/>
        <v>Academy</v>
      </c>
      <c r="BU11" s="212">
        <v>212</v>
      </c>
      <c r="BV11" s="212">
        <v>91</v>
      </c>
      <c r="BW11" s="201">
        <f t="shared" si="8"/>
        <v>4</v>
      </c>
      <c r="BX11" s="197" t="str">
        <f t="shared" si="5"/>
        <v>2034</v>
      </c>
      <c r="BY11" s="229">
        <v>206</v>
      </c>
      <c r="BZ11" s="229" t="s">
        <v>100</v>
      </c>
      <c r="CA11" s="230">
        <v>143.87</v>
      </c>
      <c r="CB11" s="230">
        <v>505.26</v>
      </c>
      <c r="CC11" s="230">
        <v>132.36000000000001</v>
      </c>
      <c r="CD11" s="230">
        <v>463.59000000000003</v>
      </c>
      <c r="CE11" s="230">
        <v>13.12</v>
      </c>
      <c r="CF11" s="230">
        <v>145.80000000000001</v>
      </c>
      <c r="CG11" s="230">
        <v>9</v>
      </c>
      <c r="CH11" s="230">
        <v>25</v>
      </c>
      <c r="CI11" s="230">
        <v>130</v>
      </c>
    </row>
    <row r="12" spans="1:87" ht="14.4" x14ac:dyDescent="0.3">
      <c r="A12" s="198">
        <v>330</v>
      </c>
      <c r="B12" s="199" t="s">
        <v>90</v>
      </c>
      <c r="C12" s="200">
        <v>106675.5</v>
      </c>
      <c r="D12" s="200">
        <v>75211</v>
      </c>
      <c r="E12" s="200">
        <v>614</v>
      </c>
      <c r="F12" s="200">
        <v>1565.4</v>
      </c>
      <c r="G12" s="200">
        <v>562.79999999999995</v>
      </c>
      <c r="H12" s="200">
        <v>5</v>
      </c>
      <c r="I12" s="200">
        <v>0</v>
      </c>
      <c r="J12" s="200">
        <v>1524.833333</v>
      </c>
      <c r="K12" s="200">
        <v>735</v>
      </c>
      <c r="L12" s="200">
        <v>5</v>
      </c>
      <c r="M12" s="200">
        <v>0</v>
      </c>
      <c r="N12" s="200">
        <v>0</v>
      </c>
      <c r="O12" s="200">
        <v>0</v>
      </c>
      <c r="P12" s="200">
        <v>0</v>
      </c>
      <c r="Q12" s="200">
        <v>45</v>
      </c>
      <c r="R12" s="200">
        <v>2073.9266670000002</v>
      </c>
      <c r="S12" s="200">
        <v>1038.866667</v>
      </c>
      <c r="T12" s="200">
        <v>6</v>
      </c>
      <c r="U12" s="200">
        <v>0</v>
      </c>
      <c r="V12" s="200">
        <v>0</v>
      </c>
      <c r="W12" s="200">
        <v>0</v>
      </c>
      <c r="X12" s="200">
        <v>2505.5233640000001</v>
      </c>
      <c r="Y12" s="200">
        <v>7416.6698809999998</v>
      </c>
      <c r="Z12" s="200">
        <v>2345.5087490000001</v>
      </c>
      <c r="AA12" s="200">
        <v>308.775443</v>
      </c>
      <c r="AB12" s="200">
        <v>682</v>
      </c>
      <c r="AC12" s="200">
        <v>249</v>
      </c>
      <c r="AD12" s="200">
        <v>2</v>
      </c>
      <c r="AE12" s="200">
        <v>471</v>
      </c>
      <c r="AF12" s="200">
        <v>247</v>
      </c>
      <c r="AG12" s="200">
        <v>3</v>
      </c>
      <c r="AH12" s="200">
        <v>0</v>
      </c>
      <c r="AI12" s="200">
        <v>0</v>
      </c>
      <c r="AJ12" s="200">
        <v>0</v>
      </c>
      <c r="AK12" s="200">
        <v>636</v>
      </c>
      <c r="AL12" s="200">
        <v>349</v>
      </c>
      <c r="AM12" s="200">
        <v>1</v>
      </c>
      <c r="AN12" s="200">
        <v>0</v>
      </c>
      <c r="AO12" s="200">
        <v>0</v>
      </c>
      <c r="AP12" s="200">
        <v>1016.635788</v>
      </c>
      <c r="AQ12" s="200">
        <v>369.21199999999999</v>
      </c>
      <c r="AR12" s="200">
        <v>16</v>
      </c>
      <c r="AS12" s="200">
        <v>392.65000099999997</v>
      </c>
      <c r="AT12" s="200">
        <v>169.55</v>
      </c>
      <c r="AU12" s="200">
        <v>2</v>
      </c>
      <c r="AV12" s="200">
        <v>266.41666700000002</v>
      </c>
      <c r="AW12" s="200">
        <v>146.86666700000001</v>
      </c>
      <c r="AX12" s="200">
        <v>2</v>
      </c>
      <c r="AY12" s="200">
        <v>0</v>
      </c>
      <c r="AZ12" s="200">
        <v>0</v>
      </c>
      <c r="BA12" s="200">
        <v>0</v>
      </c>
      <c r="BB12" s="200">
        <v>233.16666699999999</v>
      </c>
      <c r="BC12" s="200">
        <v>103</v>
      </c>
      <c r="BD12" s="200">
        <v>1.4666669999999999</v>
      </c>
      <c r="BE12" s="200">
        <v>3031.9013519999999</v>
      </c>
      <c r="BF12" s="200">
        <v>932.67190400000004</v>
      </c>
      <c r="BG12" s="200">
        <v>31.873684000000001</v>
      </c>
      <c r="BH12" s="200">
        <f t="shared" si="1"/>
        <v>1134</v>
      </c>
      <c r="BI12" s="200">
        <f t="shared" si="2"/>
        <v>1636</v>
      </c>
      <c r="BJ12" s="200">
        <f t="shared" si="3"/>
        <v>754</v>
      </c>
      <c r="BK12" s="200">
        <f t="shared" si="4"/>
        <v>1379</v>
      </c>
      <c r="BL12" s="200">
        <v>469</v>
      </c>
      <c r="BN12" s="222">
        <v>204</v>
      </c>
      <c r="BO12" s="222" t="s">
        <v>91</v>
      </c>
      <c r="BP12" s="222">
        <v>2047097</v>
      </c>
      <c r="BQ12" s="222">
        <v>100307</v>
      </c>
      <c r="BR12" s="222" t="s">
        <v>238</v>
      </c>
      <c r="BS12" s="222" t="s">
        <v>231</v>
      </c>
      <c r="BT12" s="196" t="str">
        <f t="shared" si="0"/>
        <v>Maintained</v>
      </c>
      <c r="BU12" s="212">
        <v>0</v>
      </c>
      <c r="BV12" s="212">
        <v>138</v>
      </c>
      <c r="BW12" s="201">
        <f t="shared" si="8"/>
        <v>1</v>
      </c>
      <c r="BX12" s="197" t="str">
        <f t="shared" si="5"/>
        <v>2041</v>
      </c>
      <c r="BY12" s="229">
        <v>207</v>
      </c>
      <c r="BZ12" s="229" t="s">
        <v>107</v>
      </c>
      <c r="CA12" s="230">
        <v>44.39</v>
      </c>
      <c r="CB12" s="230">
        <v>155.89999999999998</v>
      </c>
      <c r="CC12" s="230">
        <v>40.840000000000003</v>
      </c>
      <c r="CD12" s="230">
        <v>143.04</v>
      </c>
      <c r="CE12" s="230">
        <v>2.52</v>
      </c>
      <c r="CF12" s="230">
        <v>28</v>
      </c>
      <c r="CG12" s="230">
        <v>4</v>
      </c>
      <c r="CH12" s="230">
        <v>5</v>
      </c>
      <c r="CI12" s="230">
        <v>47</v>
      </c>
    </row>
    <row r="13" spans="1:87" ht="14.4" x14ac:dyDescent="0.3">
      <c r="A13" s="198">
        <v>889</v>
      </c>
      <c r="B13" s="199" t="s">
        <v>92</v>
      </c>
      <c r="C13" s="200">
        <v>14972</v>
      </c>
      <c r="D13" s="200">
        <v>10983.5</v>
      </c>
      <c r="E13" s="200">
        <v>26</v>
      </c>
      <c r="F13" s="200">
        <v>140</v>
      </c>
      <c r="G13" s="200">
        <v>83</v>
      </c>
      <c r="H13" s="200">
        <v>0</v>
      </c>
      <c r="I13" s="200">
        <v>21</v>
      </c>
      <c r="J13" s="200">
        <v>355</v>
      </c>
      <c r="K13" s="200">
        <v>146</v>
      </c>
      <c r="L13" s="200">
        <v>0</v>
      </c>
      <c r="M13" s="200">
        <v>0</v>
      </c>
      <c r="N13" s="200">
        <v>0</v>
      </c>
      <c r="O13" s="200">
        <v>0</v>
      </c>
      <c r="P13" s="200">
        <v>0</v>
      </c>
      <c r="Q13" s="200">
        <v>8.6</v>
      </c>
      <c r="R13" s="200">
        <v>55</v>
      </c>
      <c r="S13" s="200">
        <v>13</v>
      </c>
      <c r="T13" s="200">
        <v>0</v>
      </c>
      <c r="U13" s="200">
        <v>0</v>
      </c>
      <c r="V13" s="200">
        <v>0</v>
      </c>
      <c r="W13" s="200">
        <v>0</v>
      </c>
      <c r="X13" s="200">
        <v>308.93</v>
      </c>
      <c r="Y13" s="200">
        <v>1275.612646</v>
      </c>
      <c r="Z13" s="200">
        <v>429.75792899999999</v>
      </c>
      <c r="AA13" s="200">
        <v>10.666667</v>
      </c>
      <c r="AB13" s="200">
        <v>12</v>
      </c>
      <c r="AC13" s="200">
        <v>14</v>
      </c>
      <c r="AD13" s="200">
        <v>0</v>
      </c>
      <c r="AE13" s="200">
        <v>21</v>
      </c>
      <c r="AF13" s="200">
        <v>14</v>
      </c>
      <c r="AG13" s="200">
        <v>0</v>
      </c>
      <c r="AH13" s="200">
        <v>0</v>
      </c>
      <c r="AI13" s="200">
        <v>0</v>
      </c>
      <c r="AJ13" s="200">
        <v>0</v>
      </c>
      <c r="AK13" s="200">
        <v>2</v>
      </c>
      <c r="AL13" s="200">
        <v>2</v>
      </c>
      <c r="AM13" s="200">
        <v>0</v>
      </c>
      <c r="AN13" s="200">
        <v>0</v>
      </c>
      <c r="AO13" s="200">
        <v>0</v>
      </c>
      <c r="AP13" s="200">
        <v>93.999420999999998</v>
      </c>
      <c r="AQ13" s="200">
        <v>47</v>
      </c>
      <c r="AR13" s="200">
        <v>1</v>
      </c>
      <c r="AS13" s="200">
        <v>20</v>
      </c>
      <c r="AT13" s="200">
        <v>24</v>
      </c>
      <c r="AU13" s="200">
        <v>0</v>
      </c>
      <c r="AV13" s="200">
        <v>71.733333000000002</v>
      </c>
      <c r="AW13" s="200">
        <v>32.799999999999997</v>
      </c>
      <c r="AX13" s="200">
        <v>0</v>
      </c>
      <c r="AY13" s="200">
        <v>0</v>
      </c>
      <c r="AZ13" s="200">
        <v>0</v>
      </c>
      <c r="BA13" s="200">
        <v>0</v>
      </c>
      <c r="BB13" s="200">
        <v>13</v>
      </c>
      <c r="BC13" s="200">
        <v>1</v>
      </c>
      <c r="BD13" s="200">
        <v>0</v>
      </c>
      <c r="BE13" s="200">
        <v>644.35854500000005</v>
      </c>
      <c r="BF13" s="200">
        <v>214.482595</v>
      </c>
      <c r="BG13" s="200">
        <v>2</v>
      </c>
      <c r="BH13" s="200">
        <f t="shared" si="1"/>
        <v>115</v>
      </c>
      <c r="BI13" s="200">
        <f t="shared" si="2"/>
        <v>115</v>
      </c>
      <c r="BJ13" s="200">
        <f t="shared" si="3"/>
        <v>31</v>
      </c>
      <c r="BK13" s="200">
        <f t="shared" si="4"/>
        <v>203</v>
      </c>
      <c r="BL13" s="200">
        <v>72</v>
      </c>
      <c r="BN13" s="222">
        <v>204</v>
      </c>
      <c r="BO13" s="222" t="s">
        <v>91</v>
      </c>
      <c r="BP13" s="222">
        <v>2047161</v>
      </c>
      <c r="BQ13" s="222">
        <v>100311</v>
      </c>
      <c r="BR13" s="222" t="s">
        <v>239</v>
      </c>
      <c r="BS13" s="222" t="s">
        <v>231</v>
      </c>
      <c r="BT13" s="196" t="str">
        <f t="shared" si="0"/>
        <v>Maintained</v>
      </c>
      <c r="BU13" s="212">
        <v>95</v>
      </c>
      <c r="BV13" s="212">
        <v>104</v>
      </c>
      <c r="BW13" s="201">
        <f t="shared" si="8"/>
        <v>2</v>
      </c>
      <c r="BX13" s="197" t="str">
        <f t="shared" si="5"/>
        <v>2042</v>
      </c>
      <c r="BY13" s="229">
        <v>208</v>
      </c>
      <c r="BZ13" s="229" t="s">
        <v>109</v>
      </c>
      <c r="CA13" s="230">
        <v>281.66000000000003</v>
      </c>
      <c r="CB13" s="230">
        <v>989.17000000000007</v>
      </c>
      <c r="CC13" s="230">
        <v>259.13</v>
      </c>
      <c r="CD13" s="230">
        <v>907.58</v>
      </c>
      <c r="CE13" s="230">
        <v>13.41</v>
      </c>
      <c r="CF13" s="230">
        <v>149</v>
      </c>
      <c r="CG13" s="230">
        <v>11</v>
      </c>
      <c r="CH13" s="230">
        <v>31</v>
      </c>
      <c r="CI13" s="230">
        <v>96</v>
      </c>
    </row>
    <row r="14" spans="1:87" ht="14.4" x14ac:dyDescent="0.3">
      <c r="A14" s="198">
        <v>890</v>
      </c>
      <c r="B14" s="199" t="s">
        <v>93</v>
      </c>
      <c r="C14" s="200">
        <v>11539</v>
      </c>
      <c r="D14" s="200">
        <v>6808</v>
      </c>
      <c r="E14" s="200">
        <v>0</v>
      </c>
      <c r="F14" s="200">
        <v>0</v>
      </c>
      <c r="G14" s="200">
        <v>0</v>
      </c>
      <c r="H14" s="200">
        <v>0</v>
      </c>
      <c r="I14" s="200">
        <v>15</v>
      </c>
      <c r="J14" s="200">
        <v>37</v>
      </c>
      <c r="K14" s="200">
        <v>17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75.133334000000005</v>
      </c>
      <c r="R14" s="200">
        <v>367.7</v>
      </c>
      <c r="S14" s="200">
        <v>144.4</v>
      </c>
      <c r="T14" s="200">
        <v>0</v>
      </c>
      <c r="U14" s="200">
        <v>0</v>
      </c>
      <c r="V14" s="200">
        <v>0</v>
      </c>
      <c r="W14" s="200">
        <v>0</v>
      </c>
      <c r="X14" s="200">
        <v>278.187817</v>
      </c>
      <c r="Y14" s="200">
        <v>785.265491</v>
      </c>
      <c r="Z14" s="200">
        <v>290.29493100000002</v>
      </c>
      <c r="AA14" s="200">
        <v>1.99986</v>
      </c>
      <c r="AB14" s="200">
        <v>0</v>
      </c>
      <c r="AC14" s="200">
        <v>0</v>
      </c>
      <c r="AD14" s="200">
        <v>0</v>
      </c>
      <c r="AE14" s="200">
        <v>12</v>
      </c>
      <c r="AF14" s="200">
        <v>4</v>
      </c>
      <c r="AG14" s="200">
        <v>0</v>
      </c>
      <c r="AH14" s="200">
        <v>0</v>
      </c>
      <c r="AI14" s="200">
        <v>0</v>
      </c>
      <c r="AJ14" s="200">
        <v>0</v>
      </c>
      <c r="AK14" s="200">
        <v>96.066666999999995</v>
      </c>
      <c r="AL14" s="200">
        <v>46.4</v>
      </c>
      <c r="AM14" s="200">
        <v>0</v>
      </c>
      <c r="AN14" s="200">
        <v>0</v>
      </c>
      <c r="AO14" s="200">
        <v>0</v>
      </c>
      <c r="AP14" s="200">
        <v>193.382758</v>
      </c>
      <c r="AQ14" s="200">
        <v>48.535023000000002</v>
      </c>
      <c r="AR14" s="200">
        <v>0</v>
      </c>
      <c r="AS14" s="200">
        <v>0</v>
      </c>
      <c r="AT14" s="200">
        <v>0</v>
      </c>
      <c r="AU14" s="200">
        <v>0</v>
      </c>
      <c r="AV14" s="200">
        <v>17.399999999999999</v>
      </c>
      <c r="AW14" s="200">
        <v>8</v>
      </c>
      <c r="AX14" s="200">
        <v>0</v>
      </c>
      <c r="AY14" s="200">
        <v>0</v>
      </c>
      <c r="AZ14" s="200">
        <v>0</v>
      </c>
      <c r="BA14" s="200">
        <v>0</v>
      </c>
      <c r="BB14" s="200">
        <v>100.46666500000001</v>
      </c>
      <c r="BC14" s="200">
        <v>44.166666999999997</v>
      </c>
      <c r="BD14" s="200">
        <v>0</v>
      </c>
      <c r="BE14" s="200">
        <v>465.82686200000001</v>
      </c>
      <c r="BF14" s="200">
        <v>164.69962000000001</v>
      </c>
      <c r="BG14" s="200">
        <v>0.99985999999999997</v>
      </c>
      <c r="BH14" s="200">
        <f t="shared" si="1"/>
        <v>55</v>
      </c>
      <c r="BI14" s="200">
        <f t="shared" si="2"/>
        <v>55</v>
      </c>
      <c r="BJ14" s="200">
        <f t="shared" si="3"/>
        <v>203</v>
      </c>
      <c r="BK14" s="200">
        <f t="shared" si="4"/>
        <v>279</v>
      </c>
      <c r="BL14" s="200">
        <v>109</v>
      </c>
      <c r="BN14" s="222">
        <v>204</v>
      </c>
      <c r="BO14" s="222" t="s">
        <v>91</v>
      </c>
      <c r="BP14" s="222">
        <v>2047171</v>
      </c>
      <c r="BQ14" s="222">
        <v>100312</v>
      </c>
      <c r="BR14" s="222" t="s">
        <v>240</v>
      </c>
      <c r="BS14" s="222" t="s">
        <v>231</v>
      </c>
      <c r="BT14" s="196" t="str">
        <f t="shared" si="0"/>
        <v>Maintained</v>
      </c>
      <c r="BU14" s="212">
        <v>59</v>
      </c>
      <c r="BV14" s="212">
        <v>105</v>
      </c>
      <c r="BW14" s="201">
        <f t="shared" si="8"/>
        <v>3</v>
      </c>
      <c r="BX14" s="197" t="str">
        <f t="shared" si="5"/>
        <v>2043</v>
      </c>
      <c r="BY14" s="229">
        <v>209</v>
      </c>
      <c r="BZ14" s="229" t="s">
        <v>114</v>
      </c>
      <c r="CA14" s="230">
        <v>360.8</v>
      </c>
      <c r="CB14" s="230">
        <v>1267.1000000000001</v>
      </c>
      <c r="CC14" s="230">
        <v>331.94</v>
      </c>
      <c r="CD14" s="230">
        <v>1162.58</v>
      </c>
      <c r="CE14" s="230">
        <v>47.88</v>
      </c>
      <c r="CF14" s="230">
        <v>532</v>
      </c>
      <c r="CG14" s="230">
        <v>8</v>
      </c>
      <c r="CH14" s="230">
        <v>49</v>
      </c>
      <c r="CI14" s="230">
        <v>155</v>
      </c>
    </row>
    <row r="15" spans="1:87" ht="14.4" x14ac:dyDescent="0.3">
      <c r="A15" s="198">
        <v>350</v>
      </c>
      <c r="B15" s="199" t="s">
        <v>94</v>
      </c>
      <c r="C15" s="200">
        <v>28134</v>
      </c>
      <c r="D15" s="200">
        <v>21083.5</v>
      </c>
      <c r="E15" s="200">
        <v>35</v>
      </c>
      <c r="F15" s="200">
        <v>122</v>
      </c>
      <c r="G15" s="200">
        <v>39</v>
      </c>
      <c r="H15" s="200">
        <v>0</v>
      </c>
      <c r="I15" s="200">
        <v>122.4</v>
      </c>
      <c r="J15" s="200">
        <v>1057.7333329999999</v>
      </c>
      <c r="K15" s="200">
        <v>405.5</v>
      </c>
      <c r="L15" s="200">
        <v>2</v>
      </c>
      <c r="M15" s="200">
        <v>0</v>
      </c>
      <c r="N15" s="200">
        <v>0</v>
      </c>
      <c r="O15" s="200">
        <v>0</v>
      </c>
      <c r="P15" s="200">
        <v>0</v>
      </c>
      <c r="Q15" s="200">
        <v>88</v>
      </c>
      <c r="R15" s="200">
        <v>436.1</v>
      </c>
      <c r="S15" s="200">
        <v>219</v>
      </c>
      <c r="T15" s="200">
        <v>0</v>
      </c>
      <c r="U15" s="200">
        <v>0</v>
      </c>
      <c r="V15" s="200">
        <v>0</v>
      </c>
      <c r="W15" s="200">
        <v>0</v>
      </c>
      <c r="X15" s="200">
        <v>409.89831199999998</v>
      </c>
      <c r="Y15" s="200">
        <v>1858.216414</v>
      </c>
      <c r="Z15" s="200">
        <v>582.13600799999995</v>
      </c>
      <c r="AA15" s="200">
        <v>24.911999999999999</v>
      </c>
      <c r="AB15" s="200">
        <v>30</v>
      </c>
      <c r="AC15" s="200">
        <v>9</v>
      </c>
      <c r="AD15" s="200">
        <v>0</v>
      </c>
      <c r="AE15" s="200">
        <v>184</v>
      </c>
      <c r="AF15" s="200">
        <v>74</v>
      </c>
      <c r="AG15" s="200">
        <v>0</v>
      </c>
      <c r="AH15" s="200">
        <v>0</v>
      </c>
      <c r="AI15" s="200">
        <v>0</v>
      </c>
      <c r="AJ15" s="200">
        <v>0</v>
      </c>
      <c r="AK15" s="200">
        <v>91.033332999999999</v>
      </c>
      <c r="AL15" s="200">
        <v>40</v>
      </c>
      <c r="AM15" s="200">
        <v>0</v>
      </c>
      <c r="AN15" s="200">
        <v>0</v>
      </c>
      <c r="AO15" s="200">
        <v>0</v>
      </c>
      <c r="AP15" s="200">
        <v>204.081671</v>
      </c>
      <c r="AQ15" s="200">
        <v>69.357439999999997</v>
      </c>
      <c r="AR15" s="200">
        <v>6</v>
      </c>
      <c r="AS15" s="200">
        <v>28.6</v>
      </c>
      <c r="AT15" s="200">
        <v>10.6</v>
      </c>
      <c r="AU15" s="200">
        <v>0</v>
      </c>
      <c r="AV15" s="200">
        <v>304.98466500000001</v>
      </c>
      <c r="AW15" s="200">
        <v>117.733333</v>
      </c>
      <c r="AX15" s="200">
        <v>0</v>
      </c>
      <c r="AY15" s="200">
        <v>0</v>
      </c>
      <c r="AZ15" s="200">
        <v>0</v>
      </c>
      <c r="BA15" s="200">
        <v>0</v>
      </c>
      <c r="BB15" s="200">
        <v>119.55</v>
      </c>
      <c r="BC15" s="200">
        <v>85.2</v>
      </c>
      <c r="BD15" s="200">
        <v>0</v>
      </c>
      <c r="BE15" s="200">
        <v>1077.086699</v>
      </c>
      <c r="BF15" s="200">
        <v>328.49710599999997</v>
      </c>
      <c r="BG15" s="200">
        <v>1</v>
      </c>
      <c r="BH15" s="200">
        <f t="shared" si="1"/>
        <v>201</v>
      </c>
      <c r="BI15" s="200">
        <f t="shared" si="2"/>
        <v>385</v>
      </c>
      <c r="BJ15" s="200">
        <f t="shared" si="3"/>
        <v>206</v>
      </c>
      <c r="BK15" s="200">
        <f t="shared" si="4"/>
        <v>330</v>
      </c>
      <c r="BL15" s="200">
        <v>157</v>
      </c>
      <c r="BN15" s="222">
        <v>205</v>
      </c>
      <c r="BO15" s="222" t="s">
        <v>95</v>
      </c>
      <c r="BP15" s="222">
        <v>2057014</v>
      </c>
      <c r="BQ15" s="222">
        <v>147793</v>
      </c>
      <c r="BR15" s="222" t="s">
        <v>241</v>
      </c>
      <c r="BS15" s="222" t="s">
        <v>235</v>
      </c>
      <c r="BT15" s="196" t="str">
        <f t="shared" si="0"/>
        <v>Academy</v>
      </c>
      <c r="BU15" s="212">
        <v>101</v>
      </c>
      <c r="BV15" s="212">
        <v>141</v>
      </c>
      <c r="BW15" s="201">
        <f t="shared" si="8"/>
        <v>1</v>
      </c>
      <c r="BX15" s="197" t="str">
        <f t="shared" si="5"/>
        <v>2051</v>
      </c>
      <c r="BY15" s="229">
        <v>210</v>
      </c>
      <c r="BZ15" s="229" t="s">
        <v>119</v>
      </c>
      <c r="CA15" s="230">
        <v>219.83</v>
      </c>
      <c r="CB15" s="230">
        <v>772</v>
      </c>
      <c r="CC15" s="230">
        <v>202.25</v>
      </c>
      <c r="CD15" s="230">
        <v>708.31999999999994</v>
      </c>
      <c r="CE15" s="230">
        <v>20.059999999999999</v>
      </c>
      <c r="CF15" s="230">
        <v>222.87</v>
      </c>
      <c r="CG15" s="230">
        <v>5</v>
      </c>
      <c r="CH15" s="230">
        <v>36</v>
      </c>
      <c r="CI15" s="230">
        <v>143</v>
      </c>
    </row>
    <row r="16" spans="1:87" ht="14.4" x14ac:dyDescent="0.3">
      <c r="A16" s="198">
        <v>839</v>
      </c>
      <c r="B16" s="199" t="s">
        <v>96</v>
      </c>
      <c r="C16" s="200">
        <v>26296</v>
      </c>
      <c r="D16" s="200">
        <v>20987.5</v>
      </c>
      <c r="E16" s="200">
        <v>0</v>
      </c>
      <c r="F16" s="200">
        <v>0</v>
      </c>
      <c r="G16" s="200">
        <v>0</v>
      </c>
      <c r="H16" s="200">
        <v>0</v>
      </c>
      <c r="I16" s="200">
        <v>0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16.533332999999999</v>
      </c>
      <c r="R16" s="200">
        <v>286.366669</v>
      </c>
      <c r="S16" s="200">
        <v>109.033334</v>
      </c>
      <c r="T16" s="200">
        <v>0</v>
      </c>
      <c r="U16" s="200">
        <v>0</v>
      </c>
      <c r="V16" s="200">
        <v>0</v>
      </c>
      <c r="W16" s="200">
        <v>0</v>
      </c>
      <c r="X16" s="200">
        <v>406.24599499999999</v>
      </c>
      <c r="Y16" s="200">
        <v>3000.3631110000001</v>
      </c>
      <c r="Z16" s="200">
        <v>988.48996</v>
      </c>
      <c r="AA16" s="200">
        <v>79.622805999999997</v>
      </c>
      <c r="AB16" s="200">
        <v>0</v>
      </c>
      <c r="AC16" s="200">
        <v>0</v>
      </c>
      <c r="AD16" s="200">
        <v>0</v>
      </c>
      <c r="AE16" s="200">
        <v>0</v>
      </c>
      <c r="AF16" s="200">
        <v>0</v>
      </c>
      <c r="AG16" s="200">
        <v>0</v>
      </c>
      <c r="AH16" s="200">
        <v>0</v>
      </c>
      <c r="AI16" s="200">
        <v>0</v>
      </c>
      <c r="AJ16" s="200">
        <v>0</v>
      </c>
      <c r="AK16" s="200">
        <v>53.2</v>
      </c>
      <c r="AL16" s="200">
        <v>22.6</v>
      </c>
      <c r="AM16" s="200">
        <v>0</v>
      </c>
      <c r="AN16" s="200">
        <v>0</v>
      </c>
      <c r="AO16" s="200">
        <v>0</v>
      </c>
      <c r="AP16" s="200">
        <v>413.23333100000002</v>
      </c>
      <c r="AQ16" s="200">
        <v>172.899991</v>
      </c>
      <c r="AR16" s="200">
        <v>6.4</v>
      </c>
      <c r="AS16" s="200">
        <v>0</v>
      </c>
      <c r="AT16" s="200">
        <v>0</v>
      </c>
      <c r="AU16" s="200">
        <v>0</v>
      </c>
      <c r="AV16" s="200">
        <v>0</v>
      </c>
      <c r="AW16" s="200">
        <v>0</v>
      </c>
      <c r="AX16" s="200">
        <v>0</v>
      </c>
      <c r="AY16" s="200">
        <v>0</v>
      </c>
      <c r="AZ16" s="200">
        <v>0</v>
      </c>
      <c r="BA16" s="200">
        <v>0</v>
      </c>
      <c r="BB16" s="200">
        <v>95.996663999999996</v>
      </c>
      <c r="BC16" s="200">
        <v>31.9</v>
      </c>
      <c r="BD16" s="200">
        <v>0</v>
      </c>
      <c r="BE16" s="200">
        <v>1629.6345510000001</v>
      </c>
      <c r="BF16" s="200">
        <v>554.75665400000003</v>
      </c>
      <c r="BG16" s="200">
        <v>28.656140000000001</v>
      </c>
      <c r="BH16" s="200">
        <f t="shared" si="1"/>
        <v>246</v>
      </c>
      <c r="BI16" s="200">
        <f t="shared" si="2"/>
        <v>377</v>
      </c>
      <c r="BJ16" s="200">
        <f t="shared" si="3"/>
        <v>122</v>
      </c>
      <c r="BK16" s="200">
        <f t="shared" si="4"/>
        <v>214</v>
      </c>
      <c r="BL16" s="200">
        <v>207.99999999999901</v>
      </c>
      <c r="BN16" s="222">
        <v>205</v>
      </c>
      <c r="BO16" s="222" t="s">
        <v>95</v>
      </c>
      <c r="BP16" s="222">
        <v>2057153</v>
      </c>
      <c r="BQ16" s="222">
        <v>100379</v>
      </c>
      <c r="BR16" s="222" t="s">
        <v>242</v>
      </c>
      <c r="BS16" s="222" t="s">
        <v>231</v>
      </c>
      <c r="BT16" s="196" t="str">
        <f t="shared" si="0"/>
        <v>Maintained</v>
      </c>
      <c r="BU16" s="212">
        <v>0</v>
      </c>
      <c r="BV16" s="212">
        <v>109</v>
      </c>
      <c r="BW16" s="201">
        <f t="shared" si="8"/>
        <v>2</v>
      </c>
      <c r="BX16" s="197" t="str">
        <f t="shared" si="5"/>
        <v>2052</v>
      </c>
      <c r="BY16" s="229">
        <v>211</v>
      </c>
      <c r="BZ16" s="229" t="s">
        <v>127</v>
      </c>
      <c r="CA16" s="230">
        <v>169.36</v>
      </c>
      <c r="CB16" s="230">
        <v>594.76</v>
      </c>
      <c r="CC16" s="230">
        <v>155.81</v>
      </c>
      <c r="CD16" s="230">
        <v>545.70000000000005</v>
      </c>
      <c r="CE16" s="230">
        <v>15.48</v>
      </c>
      <c r="CF16" s="230">
        <v>172</v>
      </c>
      <c r="CG16" s="230">
        <v>24</v>
      </c>
      <c r="CH16" s="230">
        <v>72</v>
      </c>
      <c r="CI16" s="230">
        <v>239</v>
      </c>
    </row>
    <row r="17" spans="1:87" ht="14.4" x14ac:dyDescent="0.3">
      <c r="A17" s="198">
        <v>867</v>
      </c>
      <c r="B17" s="199" t="s">
        <v>97</v>
      </c>
      <c r="C17" s="200">
        <v>9863</v>
      </c>
      <c r="D17" s="200">
        <v>7249</v>
      </c>
      <c r="E17" s="200">
        <v>0</v>
      </c>
      <c r="F17" s="200">
        <v>0</v>
      </c>
      <c r="G17" s="200">
        <v>0</v>
      </c>
      <c r="H17" s="200">
        <v>0</v>
      </c>
      <c r="I17" s="200">
        <v>0</v>
      </c>
      <c r="J17" s="200">
        <v>216.2</v>
      </c>
      <c r="K17" s="200">
        <v>76</v>
      </c>
      <c r="L17" s="200">
        <v>0</v>
      </c>
      <c r="M17" s="200">
        <v>0</v>
      </c>
      <c r="N17" s="200">
        <v>0</v>
      </c>
      <c r="O17" s="200">
        <v>0</v>
      </c>
      <c r="P17" s="200">
        <v>0</v>
      </c>
      <c r="Q17" s="200">
        <v>0</v>
      </c>
      <c r="R17" s="200">
        <v>196.916</v>
      </c>
      <c r="S17" s="200">
        <v>75.599999999999994</v>
      </c>
      <c r="T17" s="200">
        <v>5.8</v>
      </c>
      <c r="U17" s="200">
        <v>0</v>
      </c>
      <c r="V17" s="200">
        <v>0</v>
      </c>
      <c r="W17" s="200">
        <v>0</v>
      </c>
      <c r="X17" s="200">
        <v>146.99417600000001</v>
      </c>
      <c r="Y17" s="200">
        <v>923.35310300000003</v>
      </c>
      <c r="Z17" s="200">
        <v>263.19005700000002</v>
      </c>
      <c r="AA17" s="200">
        <v>5.6660880000000002</v>
      </c>
      <c r="AB17" s="200">
        <v>0</v>
      </c>
      <c r="AC17" s="200">
        <v>0</v>
      </c>
      <c r="AD17" s="200">
        <v>0</v>
      </c>
      <c r="AE17" s="200">
        <v>6</v>
      </c>
      <c r="AF17" s="200">
        <v>9</v>
      </c>
      <c r="AG17" s="200">
        <v>0</v>
      </c>
      <c r="AH17" s="200">
        <v>0</v>
      </c>
      <c r="AI17" s="200">
        <v>0</v>
      </c>
      <c r="AJ17" s="200">
        <v>0</v>
      </c>
      <c r="AK17" s="200">
        <v>11.6</v>
      </c>
      <c r="AL17" s="200">
        <v>7</v>
      </c>
      <c r="AM17" s="200">
        <v>0</v>
      </c>
      <c r="AN17" s="200">
        <v>0</v>
      </c>
      <c r="AO17" s="200">
        <v>0</v>
      </c>
      <c r="AP17" s="200">
        <v>105.494911</v>
      </c>
      <c r="AQ17" s="200">
        <v>16</v>
      </c>
      <c r="AR17" s="200">
        <v>0</v>
      </c>
      <c r="AS17" s="200">
        <v>0</v>
      </c>
      <c r="AT17" s="200">
        <v>0</v>
      </c>
      <c r="AU17" s="200">
        <v>0</v>
      </c>
      <c r="AV17" s="200">
        <v>105.733333</v>
      </c>
      <c r="AW17" s="200">
        <v>46.4</v>
      </c>
      <c r="AX17" s="200">
        <v>0</v>
      </c>
      <c r="AY17" s="200">
        <v>0</v>
      </c>
      <c r="AZ17" s="200">
        <v>0</v>
      </c>
      <c r="BA17" s="200">
        <v>0</v>
      </c>
      <c r="BB17" s="200">
        <v>95.543333000000004</v>
      </c>
      <c r="BC17" s="200">
        <v>38.111333000000002</v>
      </c>
      <c r="BD17" s="200">
        <v>4</v>
      </c>
      <c r="BE17" s="200">
        <v>462.80744399999998</v>
      </c>
      <c r="BF17" s="200">
        <v>144.86331899999999</v>
      </c>
      <c r="BG17" s="200">
        <v>3.426088</v>
      </c>
      <c r="BH17" s="200">
        <f t="shared" si="1"/>
        <v>0</v>
      </c>
      <c r="BI17" s="200">
        <f t="shared" si="2"/>
        <v>0</v>
      </c>
      <c r="BJ17" s="200">
        <f t="shared" si="3"/>
        <v>95</v>
      </c>
      <c r="BK17" s="200">
        <f t="shared" si="4"/>
        <v>103</v>
      </c>
      <c r="BL17" s="200">
        <v>0</v>
      </c>
      <c r="BN17" s="222">
        <v>205</v>
      </c>
      <c r="BO17" s="222" t="s">
        <v>95</v>
      </c>
      <c r="BP17" s="222">
        <v>2057203</v>
      </c>
      <c r="BQ17" s="222">
        <v>100381</v>
      </c>
      <c r="BR17" s="222" t="s">
        <v>243</v>
      </c>
      <c r="BS17" s="222" t="s">
        <v>231</v>
      </c>
      <c r="BT17" s="196" t="str">
        <f t="shared" si="0"/>
        <v>Maintained</v>
      </c>
      <c r="BU17" s="212">
        <v>28</v>
      </c>
      <c r="BV17" s="212">
        <v>45</v>
      </c>
      <c r="BW17" s="201">
        <f t="shared" si="8"/>
        <v>3</v>
      </c>
      <c r="BX17" s="197" t="str">
        <f t="shared" si="5"/>
        <v>2053</v>
      </c>
      <c r="BY17" s="229">
        <v>212</v>
      </c>
      <c r="BZ17" s="229" t="s">
        <v>134</v>
      </c>
      <c r="CA17" s="230">
        <v>244.4</v>
      </c>
      <c r="CB17" s="230">
        <v>858.31999999999994</v>
      </c>
      <c r="CC17" s="230">
        <v>224.86</v>
      </c>
      <c r="CD17" s="230">
        <v>787.53</v>
      </c>
      <c r="CE17" s="230">
        <v>6.99</v>
      </c>
      <c r="CF17" s="230">
        <v>77.67</v>
      </c>
      <c r="CG17" s="230">
        <v>9</v>
      </c>
      <c r="CH17" s="230">
        <v>33</v>
      </c>
      <c r="CI17" s="230">
        <v>139</v>
      </c>
    </row>
    <row r="18" spans="1:87" ht="14.4" x14ac:dyDescent="0.3">
      <c r="A18" s="198">
        <v>380</v>
      </c>
      <c r="B18" s="199" t="s">
        <v>98</v>
      </c>
      <c r="C18" s="200">
        <v>52065.5</v>
      </c>
      <c r="D18" s="200">
        <v>35857</v>
      </c>
      <c r="E18" s="200">
        <v>193</v>
      </c>
      <c r="F18" s="200">
        <v>437</v>
      </c>
      <c r="G18" s="200">
        <v>153</v>
      </c>
      <c r="H18" s="200">
        <v>32</v>
      </c>
      <c r="I18" s="200">
        <v>92.033333999999996</v>
      </c>
      <c r="J18" s="200">
        <v>908.20000100000004</v>
      </c>
      <c r="K18" s="200">
        <v>403.60000100000002</v>
      </c>
      <c r="L18" s="200">
        <v>2.4333330000000002</v>
      </c>
      <c r="M18" s="200">
        <v>0</v>
      </c>
      <c r="N18" s="200">
        <v>0</v>
      </c>
      <c r="O18" s="200">
        <v>0</v>
      </c>
      <c r="P18" s="200">
        <v>0</v>
      </c>
      <c r="Q18" s="200">
        <v>299</v>
      </c>
      <c r="R18" s="200">
        <v>2136.5333340000002</v>
      </c>
      <c r="S18" s="200">
        <v>873.48333400000001</v>
      </c>
      <c r="T18" s="200">
        <v>4</v>
      </c>
      <c r="U18" s="200">
        <v>0</v>
      </c>
      <c r="V18" s="200">
        <v>0</v>
      </c>
      <c r="W18" s="200">
        <v>0</v>
      </c>
      <c r="X18" s="200">
        <v>998.48799899999995</v>
      </c>
      <c r="Y18" s="200">
        <v>2770.6093270000001</v>
      </c>
      <c r="Z18" s="200">
        <v>766.96600000000001</v>
      </c>
      <c r="AA18" s="200">
        <v>74.400000000000006</v>
      </c>
      <c r="AB18" s="200">
        <v>101</v>
      </c>
      <c r="AC18" s="200">
        <v>35</v>
      </c>
      <c r="AD18" s="200">
        <v>15</v>
      </c>
      <c r="AE18" s="200">
        <v>142</v>
      </c>
      <c r="AF18" s="200">
        <v>66</v>
      </c>
      <c r="AG18" s="200">
        <v>1</v>
      </c>
      <c r="AH18" s="200">
        <v>0</v>
      </c>
      <c r="AI18" s="200">
        <v>0</v>
      </c>
      <c r="AJ18" s="200">
        <v>0</v>
      </c>
      <c r="AK18" s="200">
        <v>468.55</v>
      </c>
      <c r="AL18" s="200">
        <v>226.2</v>
      </c>
      <c r="AM18" s="200">
        <v>0</v>
      </c>
      <c r="AN18" s="200">
        <v>0</v>
      </c>
      <c r="AO18" s="200">
        <v>0</v>
      </c>
      <c r="AP18" s="200">
        <v>540.73333300000002</v>
      </c>
      <c r="AQ18" s="200">
        <v>145.466666</v>
      </c>
      <c r="AR18" s="200">
        <v>11</v>
      </c>
      <c r="AS18" s="200">
        <v>126.8</v>
      </c>
      <c r="AT18" s="200">
        <v>49</v>
      </c>
      <c r="AU18" s="200">
        <v>1</v>
      </c>
      <c r="AV18" s="200">
        <v>238.92999800000001</v>
      </c>
      <c r="AW18" s="200">
        <v>136.43333200000001</v>
      </c>
      <c r="AX18" s="200">
        <v>1</v>
      </c>
      <c r="AY18" s="200">
        <v>0</v>
      </c>
      <c r="AZ18" s="200">
        <v>0</v>
      </c>
      <c r="BA18" s="200">
        <v>0</v>
      </c>
      <c r="BB18" s="200">
        <v>385.46666800000003</v>
      </c>
      <c r="BC18" s="200">
        <v>187.466667</v>
      </c>
      <c r="BD18" s="200">
        <v>2.15</v>
      </c>
      <c r="BE18" s="200">
        <v>1421.3453589999999</v>
      </c>
      <c r="BF18" s="200">
        <v>403.86733900000002</v>
      </c>
      <c r="BG18" s="200">
        <v>15.302</v>
      </c>
      <c r="BH18" s="200">
        <f t="shared" si="1"/>
        <v>263</v>
      </c>
      <c r="BI18" s="200">
        <f t="shared" si="2"/>
        <v>0</v>
      </c>
      <c r="BJ18" s="200">
        <f t="shared" si="3"/>
        <v>330</v>
      </c>
      <c r="BK18" s="200">
        <f t="shared" si="4"/>
        <v>991</v>
      </c>
      <c r="BL18" s="200">
        <v>175</v>
      </c>
      <c r="BN18" s="222">
        <v>205</v>
      </c>
      <c r="BO18" s="222" t="s">
        <v>95</v>
      </c>
      <c r="BP18" s="222">
        <v>2057204</v>
      </c>
      <c r="BQ18" s="222">
        <v>100382</v>
      </c>
      <c r="BR18" s="222" t="s">
        <v>244</v>
      </c>
      <c r="BS18" s="222" t="s">
        <v>231</v>
      </c>
      <c r="BT18" s="196" t="str">
        <f t="shared" si="0"/>
        <v>Maintained</v>
      </c>
      <c r="BU18" s="212">
        <v>0</v>
      </c>
      <c r="BV18" s="212">
        <v>143</v>
      </c>
      <c r="BW18" s="201">
        <f t="shared" si="8"/>
        <v>4</v>
      </c>
      <c r="BX18" s="197" t="str">
        <f t="shared" si="5"/>
        <v>2054</v>
      </c>
      <c r="BY18" s="229">
        <v>213</v>
      </c>
      <c r="BZ18" s="229" t="s">
        <v>139</v>
      </c>
      <c r="CA18" s="230">
        <v>67.44</v>
      </c>
      <c r="CB18" s="230">
        <v>236.84</v>
      </c>
      <c r="CC18" s="230">
        <v>62.05</v>
      </c>
      <c r="CD18" s="230">
        <v>217.3</v>
      </c>
      <c r="CE18" s="230">
        <v>8.01</v>
      </c>
      <c r="CF18" s="230">
        <v>89</v>
      </c>
      <c r="CG18" s="230">
        <v>5</v>
      </c>
      <c r="CH18" s="230">
        <v>15</v>
      </c>
      <c r="CI18" s="230">
        <v>90</v>
      </c>
    </row>
    <row r="19" spans="1:87" ht="14.4" x14ac:dyDescent="0.3">
      <c r="A19" s="198">
        <v>304</v>
      </c>
      <c r="B19" s="199" t="s">
        <v>99</v>
      </c>
      <c r="C19" s="200">
        <v>24944.5</v>
      </c>
      <c r="D19" s="200">
        <v>16868.5</v>
      </c>
      <c r="E19" s="200">
        <v>49</v>
      </c>
      <c r="F19" s="200">
        <v>177</v>
      </c>
      <c r="G19" s="200">
        <v>47</v>
      </c>
      <c r="H19" s="200">
        <v>2</v>
      </c>
      <c r="I19" s="200">
        <v>45</v>
      </c>
      <c r="J19" s="200">
        <v>857</v>
      </c>
      <c r="K19" s="200">
        <v>421</v>
      </c>
      <c r="L19" s="200">
        <v>5</v>
      </c>
      <c r="M19" s="200">
        <v>0</v>
      </c>
      <c r="N19" s="200">
        <v>0</v>
      </c>
      <c r="O19" s="200">
        <v>0</v>
      </c>
      <c r="P19" s="200">
        <v>0</v>
      </c>
      <c r="Q19" s="200">
        <v>0</v>
      </c>
      <c r="R19" s="200">
        <v>285.2</v>
      </c>
      <c r="S19" s="200">
        <v>147.19999999999999</v>
      </c>
      <c r="T19" s="200">
        <v>10.199999999999999</v>
      </c>
      <c r="U19" s="200">
        <v>0</v>
      </c>
      <c r="V19" s="200">
        <v>0</v>
      </c>
      <c r="W19" s="200">
        <v>0</v>
      </c>
      <c r="X19" s="200">
        <v>521</v>
      </c>
      <c r="Y19" s="200">
        <v>1899.6666660000001</v>
      </c>
      <c r="Z19" s="200">
        <v>568</v>
      </c>
      <c r="AA19" s="200">
        <v>48</v>
      </c>
      <c r="AB19" s="200">
        <v>39</v>
      </c>
      <c r="AC19" s="200">
        <v>15</v>
      </c>
      <c r="AD19" s="200">
        <v>0</v>
      </c>
      <c r="AE19" s="200">
        <v>51</v>
      </c>
      <c r="AF19" s="200">
        <v>35</v>
      </c>
      <c r="AG19" s="200">
        <v>0</v>
      </c>
      <c r="AH19" s="200">
        <v>0</v>
      </c>
      <c r="AI19" s="200">
        <v>0</v>
      </c>
      <c r="AJ19" s="200">
        <v>0</v>
      </c>
      <c r="AK19" s="200">
        <v>17</v>
      </c>
      <c r="AL19" s="200">
        <v>8</v>
      </c>
      <c r="AM19" s="200">
        <v>0</v>
      </c>
      <c r="AN19" s="200">
        <v>0</v>
      </c>
      <c r="AO19" s="200">
        <v>0</v>
      </c>
      <c r="AP19" s="200">
        <v>95</v>
      </c>
      <c r="AQ19" s="200">
        <v>32</v>
      </c>
      <c r="AR19" s="200">
        <v>0</v>
      </c>
      <c r="AS19" s="200">
        <v>36</v>
      </c>
      <c r="AT19" s="200">
        <v>11</v>
      </c>
      <c r="AU19" s="200">
        <v>0</v>
      </c>
      <c r="AV19" s="200">
        <v>168</v>
      </c>
      <c r="AW19" s="200">
        <v>92</v>
      </c>
      <c r="AX19" s="200">
        <v>1</v>
      </c>
      <c r="AY19" s="200">
        <v>0</v>
      </c>
      <c r="AZ19" s="200">
        <v>0</v>
      </c>
      <c r="BA19" s="200">
        <v>0</v>
      </c>
      <c r="BB19" s="200">
        <v>49</v>
      </c>
      <c r="BC19" s="200">
        <v>25</v>
      </c>
      <c r="BD19" s="200">
        <v>2</v>
      </c>
      <c r="BE19" s="200">
        <v>673.98733600000003</v>
      </c>
      <c r="BF19" s="200">
        <v>230.82733500000001</v>
      </c>
      <c r="BG19" s="200">
        <v>21</v>
      </c>
      <c r="BH19" s="200">
        <f t="shared" si="1"/>
        <v>55</v>
      </c>
      <c r="BI19" s="200">
        <f t="shared" si="2"/>
        <v>0</v>
      </c>
      <c r="BJ19" s="200">
        <f t="shared" si="3"/>
        <v>374</v>
      </c>
      <c r="BK19" s="200">
        <f t="shared" si="4"/>
        <v>496</v>
      </c>
      <c r="BL19" s="200">
        <v>147</v>
      </c>
      <c r="BN19" s="222">
        <v>206</v>
      </c>
      <c r="BO19" s="222" t="s">
        <v>100</v>
      </c>
      <c r="BP19" s="222">
        <v>2067000</v>
      </c>
      <c r="BQ19" s="222">
        <v>139418</v>
      </c>
      <c r="BR19" s="222" t="s">
        <v>1237</v>
      </c>
      <c r="BS19" s="222" t="s">
        <v>245</v>
      </c>
      <c r="BT19" s="196" t="str">
        <f t="shared" si="0"/>
        <v>Academy</v>
      </c>
      <c r="BU19" s="212">
        <v>0</v>
      </c>
      <c r="BV19" s="212">
        <v>69</v>
      </c>
      <c r="BW19" s="201">
        <f t="shared" si="8"/>
        <v>1</v>
      </c>
      <c r="BX19" s="197" t="str">
        <f t="shared" si="5"/>
        <v>2061</v>
      </c>
      <c r="BY19" s="229">
        <v>301</v>
      </c>
      <c r="BZ19" s="229" t="s">
        <v>83</v>
      </c>
      <c r="CA19" s="230">
        <v>165.6</v>
      </c>
      <c r="CB19" s="230">
        <v>581.58000000000004</v>
      </c>
      <c r="CC19" s="230">
        <v>152.36000000000001</v>
      </c>
      <c r="CD19" s="230">
        <v>533.6</v>
      </c>
      <c r="CE19" s="230">
        <v>43.47</v>
      </c>
      <c r="CF19" s="230">
        <v>483</v>
      </c>
      <c r="CG19" s="230">
        <v>8</v>
      </c>
      <c r="CH19" s="230">
        <v>45</v>
      </c>
      <c r="CI19" s="230">
        <v>211</v>
      </c>
    </row>
    <row r="20" spans="1:87" ht="14.4" x14ac:dyDescent="0.3">
      <c r="A20" s="198">
        <v>846</v>
      </c>
      <c r="B20" s="199" t="s">
        <v>101</v>
      </c>
      <c r="C20" s="200">
        <v>16651</v>
      </c>
      <c r="D20" s="200">
        <v>11894</v>
      </c>
      <c r="E20" s="200">
        <v>25</v>
      </c>
      <c r="F20" s="200">
        <v>106</v>
      </c>
      <c r="G20" s="200">
        <v>26</v>
      </c>
      <c r="H20" s="200">
        <v>8</v>
      </c>
      <c r="I20" s="200">
        <v>10</v>
      </c>
      <c r="J20" s="200">
        <v>172.8</v>
      </c>
      <c r="K20" s="200">
        <v>65.8</v>
      </c>
      <c r="L20" s="200">
        <v>5</v>
      </c>
      <c r="M20" s="200">
        <v>0</v>
      </c>
      <c r="N20" s="200">
        <v>0</v>
      </c>
      <c r="O20" s="200">
        <v>0</v>
      </c>
      <c r="P20" s="200">
        <v>0</v>
      </c>
      <c r="Q20" s="200">
        <v>0</v>
      </c>
      <c r="R20" s="200">
        <v>45.6</v>
      </c>
      <c r="S20" s="200">
        <v>20</v>
      </c>
      <c r="T20" s="200">
        <v>1</v>
      </c>
      <c r="U20" s="200">
        <v>0</v>
      </c>
      <c r="V20" s="200">
        <v>0</v>
      </c>
      <c r="W20" s="200">
        <v>0</v>
      </c>
      <c r="X20" s="200">
        <v>345.261909</v>
      </c>
      <c r="Y20" s="200">
        <v>1922.956349</v>
      </c>
      <c r="Z20" s="200">
        <v>576.86143000000004</v>
      </c>
      <c r="AA20" s="200">
        <v>77.982474999999994</v>
      </c>
      <c r="AB20" s="200">
        <v>34</v>
      </c>
      <c r="AC20" s="200">
        <v>10</v>
      </c>
      <c r="AD20" s="200">
        <v>4</v>
      </c>
      <c r="AE20" s="200">
        <v>39</v>
      </c>
      <c r="AF20" s="200">
        <v>16</v>
      </c>
      <c r="AG20" s="200">
        <v>0</v>
      </c>
      <c r="AH20" s="200">
        <v>0</v>
      </c>
      <c r="AI20" s="200">
        <v>0</v>
      </c>
      <c r="AJ20" s="200">
        <v>0</v>
      </c>
      <c r="AK20" s="200">
        <v>16</v>
      </c>
      <c r="AL20" s="200">
        <v>11</v>
      </c>
      <c r="AM20" s="200">
        <v>1</v>
      </c>
      <c r="AN20" s="200">
        <v>0</v>
      </c>
      <c r="AO20" s="200">
        <v>0</v>
      </c>
      <c r="AP20" s="200">
        <v>286.39814899999999</v>
      </c>
      <c r="AQ20" s="200">
        <v>82.791826999999998</v>
      </c>
      <c r="AR20" s="200">
        <v>11</v>
      </c>
      <c r="AS20" s="200">
        <v>46.833333000000003</v>
      </c>
      <c r="AT20" s="200">
        <v>13</v>
      </c>
      <c r="AU20" s="200">
        <v>4</v>
      </c>
      <c r="AV20" s="200">
        <v>50</v>
      </c>
      <c r="AW20" s="200">
        <v>20</v>
      </c>
      <c r="AX20" s="200">
        <v>2</v>
      </c>
      <c r="AY20" s="200">
        <v>0</v>
      </c>
      <c r="AZ20" s="200">
        <v>0</v>
      </c>
      <c r="BA20" s="200">
        <v>0</v>
      </c>
      <c r="BB20" s="200">
        <v>8.1999999999999993</v>
      </c>
      <c r="BC20" s="200">
        <v>2</v>
      </c>
      <c r="BD20" s="200">
        <v>0</v>
      </c>
      <c r="BE20" s="200">
        <v>966.04884100000004</v>
      </c>
      <c r="BF20" s="200">
        <v>291.46935999999999</v>
      </c>
      <c r="BG20" s="200">
        <v>14.704685</v>
      </c>
      <c r="BH20" s="200">
        <f t="shared" si="1"/>
        <v>197</v>
      </c>
      <c r="BI20" s="200">
        <f t="shared" si="2"/>
        <v>288</v>
      </c>
      <c r="BJ20" s="200">
        <f t="shared" si="3"/>
        <v>0</v>
      </c>
      <c r="BK20" s="200">
        <f t="shared" si="4"/>
        <v>0</v>
      </c>
      <c r="BL20" s="200">
        <v>102</v>
      </c>
      <c r="BN20" s="222">
        <v>206</v>
      </c>
      <c r="BO20" s="222" t="s">
        <v>100</v>
      </c>
      <c r="BP20" s="222">
        <v>2067001</v>
      </c>
      <c r="BQ20" s="222">
        <v>141605</v>
      </c>
      <c r="BR20" s="222" t="s">
        <v>246</v>
      </c>
      <c r="BS20" s="222" t="s">
        <v>245</v>
      </c>
      <c r="BT20" s="196" t="str">
        <f t="shared" si="0"/>
        <v>Academy</v>
      </c>
      <c r="BU20" s="212">
        <v>2</v>
      </c>
      <c r="BV20" s="212">
        <v>25</v>
      </c>
      <c r="BW20" s="201">
        <f t="shared" si="8"/>
        <v>2</v>
      </c>
      <c r="BX20" s="197" t="str">
        <f t="shared" si="5"/>
        <v>2062</v>
      </c>
      <c r="BY20" s="229">
        <v>302</v>
      </c>
      <c r="BZ20" s="229" t="s">
        <v>84</v>
      </c>
      <c r="CA20" s="230">
        <v>411.52</v>
      </c>
      <c r="CB20" s="230">
        <v>1445.23</v>
      </c>
      <c r="CC20" s="230">
        <v>378.61</v>
      </c>
      <c r="CD20" s="230">
        <v>1326.02</v>
      </c>
      <c r="CE20" s="230">
        <v>21.42</v>
      </c>
      <c r="CF20" s="230">
        <v>238</v>
      </c>
      <c r="CG20" s="230">
        <v>10</v>
      </c>
      <c r="CH20" s="230">
        <v>50</v>
      </c>
      <c r="CI20" s="230">
        <v>206</v>
      </c>
    </row>
    <row r="21" spans="1:87" ht="14.4" x14ac:dyDescent="0.3">
      <c r="A21" s="198">
        <v>801</v>
      </c>
      <c r="B21" s="199" t="s">
        <v>102</v>
      </c>
      <c r="C21" s="200">
        <v>33898</v>
      </c>
      <c r="D21" s="200">
        <v>22115.5</v>
      </c>
      <c r="E21" s="200">
        <v>357</v>
      </c>
      <c r="F21" s="200">
        <v>804</v>
      </c>
      <c r="G21" s="200">
        <v>276</v>
      </c>
      <c r="H21" s="200">
        <v>33</v>
      </c>
      <c r="I21" s="200">
        <v>33.6</v>
      </c>
      <c r="J21" s="200">
        <v>347.04533300000003</v>
      </c>
      <c r="K21" s="200">
        <v>128.24533299999999</v>
      </c>
      <c r="L21" s="200">
        <v>10</v>
      </c>
      <c r="M21" s="200">
        <v>0</v>
      </c>
      <c r="N21" s="200">
        <v>0</v>
      </c>
      <c r="O21" s="200">
        <v>0</v>
      </c>
      <c r="P21" s="200">
        <v>0</v>
      </c>
      <c r="Q21" s="200">
        <v>67</v>
      </c>
      <c r="R21" s="200">
        <v>681</v>
      </c>
      <c r="S21" s="200">
        <v>302.8</v>
      </c>
      <c r="T21" s="200">
        <v>6</v>
      </c>
      <c r="U21" s="200">
        <v>0</v>
      </c>
      <c r="V21" s="200">
        <v>0</v>
      </c>
      <c r="W21" s="200">
        <v>0</v>
      </c>
      <c r="X21" s="200">
        <v>290.35833200000002</v>
      </c>
      <c r="Y21" s="200">
        <v>2701.100003</v>
      </c>
      <c r="Z21" s="200">
        <v>844.78332999999998</v>
      </c>
      <c r="AA21" s="200">
        <v>75.100001000000006</v>
      </c>
      <c r="AB21" s="200">
        <v>278</v>
      </c>
      <c r="AC21" s="200">
        <v>103</v>
      </c>
      <c r="AD21" s="200">
        <v>9</v>
      </c>
      <c r="AE21" s="200">
        <v>106.8</v>
      </c>
      <c r="AF21" s="200">
        <v>47</v>
      </c>
      <c r="AG21" s="200">
        <v>3</v>
      </c>
      <c r="AH21" s="200">
        <v>0</v>
      </c>
      <c r="AI21" s="200">
        <v>0</v>
      </c>
      <c r="AJ21" s="200">
        <v>0</v>
      </c>
      <c r="AK21" s="200">
        <v>147</v>
      </c>
      <c r="AL21" s="200">
        <v>87</v>
      </c>
      <c r="AM21" s="200">
        <v>0</v>
      </c>
      <c r="AN21" s="200">
        <v>0</v>
      </c>
      <c r="AO21" s="200">
        <v>0</v>
      </c>
      <c r="AP21" s="200">
        <v>194.158333</v>
      </c>
      <c r="AQ21" s="200">
        <v>71.641665000000003</v>
      </c>
      <c r="AR21" s="200">
        <v>7.4666670000000002</v>
      </c>
      <c r="AS21" s="200">
        <v>231.933333</v>
      </c>
      <c r="AT21" s="200">
        <v>86</v>
      </c>
      <c r="AU21" s="200">
        <v>14</v>
      </c>
      <c r="AV21" s="200">
        <v>128.19999999999999</v>
      </c>
      <c r="AW21" s="200">
        <v>43.933332999999998</v>
      </c>
      <c r="AX21" s="200">
        <v>5</v>
      </c>
      <c r="AY21" s="200">
        <v>0</v>
      </c>
      <c r="AZ21" s="200">
        <v>0</v>
      </c>
      <c r="BA21" s="200">
        <v>0</v>
      </c>
      <c r="BB21" s="200">
        <v>162.13333299999999</v>
      </c>
      <c r="BC21" s="200">
        <v>83</v>
      </c>
      <c r="BD21" s="200">
        <v>0</v>
      </c>
      <c r="BE21" s="200">
        <v>1789.4250099999999</v>
      </c>
      <c r="BF21" s="200">
        <v>528.12500399999999</v>
      </c>
      <c r="BG21" s="200">
        <v>29.1</v>
      </c>
      <c r="BH21" s="200">
        <f t="shared" si="1"/>
        <v>253</v>
      </c>
      <c r="BI21" s="200">
        <f t="shared" si="2"/>
        <v>360</v>
      </c>
      <c r="BJ21" s="200">
        <f t="shared" si="3"/>
        <v>250</v>
      </c>
      <c r="BK21" s="200">
        <f t="shared" si="4"/>
        <v>485</v>
      </c>
      <c r="BL21" s="200">
        <v>201</v>
      </c>
      <c r="BN21" s="222">
        <v>206</v>
      </c>
      <c r="BO21" s="222" t="s">
        <v>100</v>
      </c>
      <c r="BP21" s="222">
        <v>2067002</v>
      </c>
      <c r="BQ21" s="222">
        <v>143702</v>
      </c>
      <c r="BR21" s="222" t="s">
        <v>247</v>
      </c>
      <c r="BS21" s="222" t="s">
        <v>245</v>
      </c>
      <c r="BT21" s="196" t="str">
        <f t="shared" si="0"/>
        <v>Academy</v>
      </c>
      <c r="BU21" s="212">
        <v>7</v>
      </c>
      <c r="BV21" s="212">
        <v>44</v>
      </c>
      <c r="BW21" s="201">
        <f t="shared" si="8"/>
        <v>3</v>
      </c>
      <c r="BX21" s="197" t="str">
        <f t="shared" si="5"/>
        <v>2063</v>
      </c>
      <c r="BY21" s="229">
        <v>303</v>
      </c>
      <c r="BZ21" s="229" t="s">
        <v>89</v>
      </c>
      <c r="CA21" s="230">
        <v>386.68</v>
      </c>
      <c r="CB21" s="230">
        <v>1357.9699999999998</v>
      </c>
      <c r="CC21" s="230">
        <v>355.75</v>
      </c>
      <c r="CD21" s="230">
        <v>1245.96</v>
      </c>
      <c r="CE21" s="230">
        <v>11.61</v>
      </c>
      <c r="CF21" s="230">
        <v>129</v>
      </c>
      <c r="CG21" s="230">
        <v>9</v>
      </c>
      <c r="CH21" s="230">
        <v>32</v>
      </c>
      <c r="CI21" s="230">
        <v>142</v>
      </c>
    </row>
    <row r="22" spans="1:87" ht="14.4" x14ac:dyDescent="0.3">
      <c r="A22" s="198">
        <v>305</v>
      </c>
      <c r="B22" s="199" t="s">
        <v>103</v>
      </c>
      <c r="C22" s="200">
        <v>26883.5</v>
      </c>
      <c r="D22" s="200">
        <v>18977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22.586666999999998</v>
      </c>
      <c r="R22" s="200">
        <v>383.49999600000001</v>
      </c>
      <c r="S22" s="200">
        <v>176.86666500000001</v>
      </c>
      <c r="T22" s="200">
        <v>6</v>
      </c>
      <c r="U22" s="200">
        <v>0</v>
      </c>
      <c r="V22" s="200">
        <v>0</v>
      </c>
      <c r="W22" s="200">
        <v>0</v>
      </c>
      <c r="X22" s="200">
        <v>360.84673400000003</v>
      </c>
      <c r="Y22" s="200">
        <v>3069.7763490000002</v>
      </c>
      <c r="Z22" s="200">
        <v>1026.9050910000001</v>
      </c>
      <c r="AA22" s="200">
        <v>126.399281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64.399998999999994</v>
      </c>
      <c r="AL22" s="200">
        <v>30.666665999999999</v>
      </c>
      <c r="AM22" s="200">
        <v>0</v>
      </c>
      <c r="AN22" s="200">
        <v>0</v>
      </c>
      <c r="AO22" s="200">
        <v>0</v>
      </c>
      <c r="AP22" s="200">
        <v>299.60759999999999</v>
      </c>
      <c r="AQ22" s="200">
        <v>100.984071</v>
      </c>
      <c r="AR22" s="200">
        <v>7.4</v>
      </c>
      <c r="AS22" s="200">
        <v>0</v>
      </c>
      <c r="AT22" s="200">
        <v>0</v>
      </c>
      <c r="AU22" s="200">
        <v>0</v>
      </c>
      <c r="AV22" s="200">
        <v>0</v>
      </c>
      <c r="AW22" s="200">
        <v>0</v>
      </c>
      <c r="AX22" s="200">
        <v>0</v>
      </c>
      <c r="AY22" s="200">
        <v>0</v>
      </c>
      <c r="AZ22" s="200">
        <v>0</v>
      </c>
      <c r="BA22" s="200">
        <v>0</v>
      </c>
      <c r="BB22" s="200">
        <v>162.03333599999999</v>
      </c>
      <c r="BC22" s="200">
        <v>78.533332999999999</v>
      </c>
      <c r="BD22" s="200">
        <v>1</v>
      </c>
      <c r="BE22" s="200">
        <v>1310.9241400000001</v>
      </c>
      <c r="BF22" s="200">
        <v>440.017178</v>
      </c>
      <c r="BG22" s="200">
        <v>6.6701759999999997</v>
      </c>
      <c r="BH22" s="200">
        <f t="shared" si="1"/>
        <v>174</v>
      </c>
      <c r="BI22" s="200">
        <f t="shared" si="2"/>
        <v>183</v>
      </c>
      <c r="BJ22" s="200">
        <f t="shared" si="3"/>
        <v>86.5</v>
      </c>
      <c r="BK22" s="200">
        <f t="shared" si="4"/>
        <v>486</v>
      </c>
      <c r="BL22" s="200">
        <v>327</v>
      </c>
      <c r="BN22" s="222">
        <v>206</v>
      </c>
      <c r="BO22" s="222" t="s">
        <v>100</v>
      </c>
      <c r="BP22" s="222">
        <v>2067030</v>
      </c>
      <c r="BQ22" s="222">
        <v>100467</v>
      </c>
      <c r="BR22" s="222" t="s">
        <v>248</v>
      </c>
      <c r="BS22" s="222" t="s">
        <v>231</v>
      </c>
      <c r="BT22" s="196" t="str">
        <f t="shared" si="0"/>
        <v>Maintained</v>
      </c>
      <c r="BU22" s="212">
        <v>54</v>
      </c>
      <c r="BV22" s="212">
        <v>44</v>
      </c>
      <c r="BW22" s="201">
        <f t="shared" si="8"/>
        <v>4</v>
      </c>
      <c r="BX22" s="197" t="str">
        <f t="shared" si="5"/>
        <v>2064</v>
      </c>
      <c r="BY22" s="229">
        <v>304</v>
      </c>
      <c r="BZ22" s="229" t="s">
        <v>99</v>
      </c>
      <c r="CA22" s="230">
        <v>220.63</v>
      </c>
      <c r="CB22" s="230">
        <v>774.81999999999994</v>
      </c>
      <c r="CC22" s="230">
        <v>202.98</v>
      </c>
      <c r="CD22" s="230">
        <v>710.91000000000008</v>
      </c>
      <c r="CE22" s="230">
        <v>4.95</v>
      </c>
      <c r="CF22" s="230">
        <v>55</v>
      </c>
      <c r="CG22" s="230">
        <v>17</v>
      </c>
      <c r="CH22" s="230">
        <v>33</v>
      </c>
      <c r="CI22" s="230">
        <v>131</v>
      </c>
    </row>
    <row r="23" spans="1:87" ht="14.4" x14ac:dyDescent="0.3">
      <c r="A23" s="198">
        <v>825</v>
      </c>
      <c r="B23" s="199" t="s">
        <v>104</v>
      </c>
      <c r="C23" s="200">
        <v>43747.5</v>
      </c>
      <c r="D23" s="200">
        <v>33443.5</v>
      </c>
      <c r="E23" s="200">
        <v>23.8</v>
      </c>
      <c r="F23" s="200">
        <v>122</v>
      </c>
      <c r="G23" s="200">
        <v>55</v>
      </c>
      <c r="H23" s="200">
        <v>2</v>
      </c>
      <c r="I23" s="200">
        <v>76.400000000000006</v>
      </c>
      <c r="J23" s="200">
        <v>824.66666899999996</v>
      </c>
      <c r="K23" s="200">
        <v>344.2</v>
      </c>
      <c r="L23" s="200">
        <v>26.2</v>
      </c>
      <c r="M23" s="200">
        <v>0</v>
      </c>
      <c r="N23" s="200">
        <v>0</v>
      </c>
      <c r="O23" s="200">
        <v>0</v>
      </c>
      <c r="P23" s="200">
        <v>0</v>
      </c>
      <c r="Q23" s="200">
        <v>43.2</v>
      </c>
      <c r="R23" s="200">
        <v>669.33333400000004</v>
      </c>
      <c r="S23" s="200">
        <v>271.66666700000002</v>
      </c>
      <c r="T23" s="200">
        <v>8.4333329999999993</v>
      </c>
      <c r="U23" s="200">
        <v>0</v>
      </c>
      <c r="V23" s="200">
        <v>0</v>
      </c>
      <c r="W23" s="200">
        <v>0</v>
      </c>
      <c r="X23" s="200">
        <v>431.08667100000002</v>
      </c>
      <c r="Y23" s="200">
        <v>4175.8433599999998</v>
      </c>
      <c r="Z23" s="200">
        <v>1250.9253389999999</v>
      </c>
      <c r="AA23" s="200">
        <v>57.188000000000002</v>
      </c>
      <c r="AB23" s="200">
        <v>14.6</v>
      </c>
      <c r="AC23" s="200">
        <v>6</v>
      </c>
      <c r="AD23" s="200">
        <v>0</v>
      </c>
      <c r="AE23" s="200">
        <v>114.466667</v>
      </c>
      <c r="AF23" s="200">
        <v>56</v>
      </c>
      <c r="AG23" s="200">
        <v>6.4</v>
      </c>
      <c r="AH23" s="200">
        <v>0</v>
      </c>
      <c r="AI23" s="200">
        <v>0</v>
      </c>
      <c r="AJ23" s="200">
        <v>0</v>
      </c>
      <c r="AK23" s="200">
        <v>101.6</v>
      </c>
      <c r="AL23" s="200">
        <v>42.6</v>
      </c>
      <c r="AM23" s="200">
        <v>2.4333330000000002</v>
      </c>
      <c r="AN23" s="200">
        <v>0</v>
      </c>
      <c r="AO23" s="200">
        <v>0</v>
      </c>
      <c r="AP23" s="200">
        <v>276.19733400000001</v>
      </c>
      <c r="AQ23" s="200">
        <v>119.293334</v>
      </c>
      <c r="AR23" s="200">
        <v>15.554667</v>
      </c>
      <c r="AS23" s="200">
        <v>33</v>
      </c>
      <c r="AT23" s="200">
        <v>20.8</v>
      </c>
      <c r="AU23" s="200">
        <v>1</v>
      </c>
      <c r="AV23" s="200">
        <v>253.633331</v>
      </c>
      <c r="AW23" s="200">
        <v>125.16666600000001</v>
      </c>
      <c r="AX23" s="200">
        <v>1</v>
      </c>
      <c r="AY23" s="200">
        <v>0</v>
      </c>
      <c r="AZ23" s="200">
        <v>0</v>
      </c>
      <c r="BA23" s="200">
        <v>0</v>
      </c>
      <c r="BB23" s="200">
        <v>250.699997</v>
      </c>
      <c r="BC23" s="200">
        <v>114.3</v>
      </c>
      <c r="BD23" s="200">
        <v>3</v>
      </c>
      <c r="BE23" s="200">
        <v>1974.373337</v>
      </c>
      <c r="BF23" s="200">
        <v>613.14199399999995</v>
      </c>
      <c r="BG23" s="200">
        <v>17.385999000000002</v>
      </c>
      <c r="BH23" s="200">
        <f t="shared" si="1"/>
        <v>559</v>
      </c>
      <c r="BI23" s="200">
        <f t="shared" si="2"/>
        <v>815</v>
      </c>
      <c r="BJ23" s="200">
        <f t="shared" si="3"/>
        <v>49</v>
      </c>
      <c r="BK23" s="200">
        <f t="shared" si="4"/>
        <v>408</v>
      </c>
      <c r="BL23" s="200">
        <v>213</v>
      </c>
      <c r="BN23" s="222">
        <v>206</v>
      </c>
      <c r="BO23" s="222" t="s">
        <v>100</v>
      </c>
      <c r="BP23" s="222">
        <v>2067031</v>
      </c>
      <c r="BQ23" s="222">
        <v>143217</v>
      </c>
      <c r="BR23" s="222" t="s">
        <v>249</v>
      </c>
      <c r="BS23" s="222" t="s">
        <v>235</v>
      </c>
      <c r="BT23" s="196" t="str">
        <f t="shared" si="0"/>
        <v>Academy</v>
      </c>
      <c r="BU23" s="212">
        <v>122</v>
      </c>
      <c r="BV23" s="212">
        <v>134</v>
      </c>
      <c r="BW23" s="201">
        <f t="shared" si="8"/>
        <v>5</v>
      </c>
      <c r="BX23" s="197" t="str">
        <f t="shared" si="5"/>
        <v>2065</v>
      </c>
      <c r="BY23" s="229">
        <v>305</v>
      </c>
      <c r="BZ23" s="229" t="s">
        <v>103</v>
      </c>
      <c r="CA23" s="230">
        <v>509.49</v>
      </c>
      <c r="CB23" s="230">
        <v>1789.29</v>
      </c>
      <c r="CC23" s="230">
        <v>468.75</v>
      </c>
      <c r="CD23" s="230">
        <v>1641.69</v>
      </c>
      <c r="CE23" s="230">
        <v>22.9</v>
      </c>
      <c r="CF23" s="230">
        <v>254.4</v>
      </c>
      <c r="CG23" s="230">
        <v>8</v>
      </c>
      <c r="CH23" s="230">
        <v>26</v>
      </c>
      <c r="CI23" s="230">
        <v>158</v>
      </c>
    </row>
    <row r="24" spans="1:87" ht="14.4" x14ac:dyDescent="0.3">
      <c r="A24" s="198">
        <v>351</v>
      </c>
      <c r="B24" s="199" t="s">
        <v>105</v>
      </c>
      <c r="C24" s="200">
        <v>15637</v>
      </c>
      <c r="D24" s="200">
        <v>11403.5</v>
      </c>
      <c r="E24" s="200">
        <v>27</v>
      </c>
      <c r="F24" s="200">
        <v>40</v>
      </c>
      <c r="G24" s="200">
        <v>16</v>
      </c>
      <c r="H24" s="200">
        <v>0</v>
      </c>
      <c r="I24" s="200">
        <v>5</v>
      </c>
      <c r="J24" s="200">
        <v>320.066667</v>
      </c>
      <c r="K24" s="200">
        <v>124</v>
      </c>
      <c r="L24" s="200">
        <v>0</v>
      </c>
      <c r="M24" s="200">
        <v>0</v>
      </c>
      <c r="N24" s="200">
        <v>0</v>
      </c>
      <c r="O24" s="200">
        <v>0</v>
      </c>
      <c r="P24" s="200">
        <v>0</v>
      </c>
      <c r="Q24" s="200">
        <v>0</v>
      </c>
      <c r="R24" s="200">
        <v>523.46666700000003</v>
      </c>
      <c r="S24" s="200">
        <v>265.2</v>
      </c>
      <c r="T24" s="200">
        <v>8</v>
      </c>
      <c r="U24" s="200">
        <v>0</v>
      </c>
      <c r="V24" s="200">
        <v>0</v>
      </c>
      <c r="W24" s="200">
        <v>0</v>
      </c>
      <c r="X24" s="200">
        <v>313.822001</v>
      </c>
      <c r="Y24" s="200">
        <v>1081.8813379999999</v>
      </c>
      <c r="Z24" s="200">
        <v>299.33333399999998</v>
      </c>
      <c r="AA24" s="200">
        <v>29</v>
      </c>
      <c r="AB24" s="200">
        <v>23</v>
      </c>
      <c r="AC24" s="200">
        <v>8</v>
      </c>
      <c r="AD24" s="200">
        <v>0</v>
      </c>
      <c r="AE24" s="200">
        <v>32</v>
      </c>
      <c r="AF24" s="200">
        <v>14</v>
      </c>
      <c r="AG24" s="200">
        <v>0</v>
      </c>
      <c r="AH24" s="200">
        <v>0</v>
      </c>
      <c r="AI24" s="200">
        <v>0</v>
      </c>
      <c r="AJ24" s="200">
        <v>0</v>
      </c>
      <c r="AK24" s="200">
        <v>49</v>
      </c>
      <c r="AL24" s="200">
        <v>33.4</v>
      </c>
      <c r="AM24" s="200">
        <v>1</v>
      </c>
      <c r="AN24" s="200">
        <v>0</v>
      </c>
      <c r="AO24" s="200">
        <v>0</v>
      </c>
      <c r="AP24" s="200">
        <v>166.57866799999999</v>
      </c>
      <c r="AQ24" s="200">
        <v>46</v>
      </c>
      <c r="AR24" s="200">
        <v>5</v>
      </c>
      <c r="AS24" s="200">
        <v>7</v>
      </c>
      <c r="AT24" s="200">
        <v>2</v>
      </c>
      <c r="AU24" s="200">
        <v>0</v>
      </c>
      <c r="AV24" s="200">
        <v>135.76666599999999</v>
      </c>
      <c r="AW24" s="200">
        <v>50.966665999999996</v>
      </c>
      <c r="AX24" s="200">
        <v>0</v>
      </c>
      <c r="AY24" s="200">
        <v>0</v>
      </c>
      <c r="AZ24" s="200">
        <v>0</v>
      </c>
      <c r="BA24" s="200">
        <v>0</v>
      </c>
      <c r="BB24" s="200">
        <v>228.33333400000001</v>
      </c>
      <c r="BC24" s="200">
        <v>115.56666800000001</v>
      </c>
      <c r="BD24" s="200">
        <v>5</v>
      </c>
      <c r="BE24" s="200">
        <v>641.57207100000005</v>
      </c>
      <c r="BF24" s="200">
        <v>151.98266799999999</v>
      </c>
      <c r="BG24" s="200">
        <v>0</v>
      </c>
      <c r="BH24" s="200">
        <f t="shared" si="1"/>
        <v>175</v>
      </c>
      <c r="BI24" s="200">
        <f t="shared" si="2"/>
        <v>13</v>
      </c>
      <c r="BJ24" s="200">
        <f t="shared" si="3"/>
        <v>0</v>
      </c>
      <c r="BK24" s="200">
        <f t="shared" si="4"/>
        <v>395</v>
      </c>
      <c r="BL24" s="200">
        <v>181</v>
      </c>
      <c r="BN24" s="222">
        <v>206</v>
      </c>
      <c r="BO24" s="222" t="s">
        <v>100</v>
      </c>
      <c r="BP24" s="222">
        <v>2067146</v>
      </c>
      <c r="BQ24" s="222">
        <v>100469</v>
      </c>
      <c r="BR24" s="222" t="s">
        <v>250</v>
      </c>
      <c r="BS24" s="222" t="s">
        <v>231</v>
      </c>
      <c r="BT24" s="196" t="str">
        <f t="shared" si="0"/>
        <v>Maintained</v>
      </c>
      <c r="BU24" s="212">
        <v>2</v>
      </c>
      <c r="BV24" s="212">
        <v>127</v>
      </c>
      <c r="BW24" s="201">
        <f t="shared" si="8"/>
        <v>6</v>
      </c>
      <c r="BX24" s="197" t="str">
        <f t="shared" si="5"/>
        <v>2066</v>
      </c>
      <c r="BY24" s="229">
        <v>306</v>
      </c>
      <c r="BZ24" s="229" t="s">
        <v>116</v>
      </c>
      <c r="CA24" s="230">
        <v>511.12</v>
      </c>
      <c r="CB24" s="230">
        <v>1795</v>
      </c>
      <c r="CC24" s="230">
        <v>470.24</v>
      </c>
      <c r="CD24" s="230">
        <v>1646.94</v>
      </c>
      <c r="CE24" s="230">
        <v>13.05</v>
      </c>
      <c r="CF24" s="230">
        <v>145</v>
      </c>
      <c r="CG24" s="230">
        <v>12</v>
      </c>
      <c r="CH24" s="230">
        <v>62</v>
      </c>
      <c r="CI24" s="230">
        <v>223</v>
      </c>
    </row>
    <row r="25" spans="1:87" ht="14.4" x14ac:dyDescent="0.3">
      <c r="A25" s="198">
        <v>381</v>
      </c>
      <c r="B25" s="199" t="s">
        <v>106</v>
      </c>
      <c r="C25" s="200">
        <v>17254</v>
      </c>
      <c r="D25" s="200">
        <v>14403</v>
      </c>
      <c r="E25" s="200">
        <v>0</v>
      </c>
      <c r="F25" s="200">
        <v>0</v>
      </c>
      <c r="G25" s="200">
        <v>0</v>
      </c>
      <c r="H25" s="200">
        <v>0</v>
      </c>
      <c r="I25" s="200">
        <v>10.666667</v>
      </c>
      <c r="J25" s="200">
        <v>339.13333399999999</v>
      </c>
      <c r="K25" s="200">
        <v>150.69999999999999</v>
      </c>
      <c r="L25" s="200">
        <v>0</v>
      </c>
      <c r="M25" s="200">
        <v>0</v>
      </c>
      <c r="N25" s="200">
        <v>0</v>
      </c>
      <c r="O25" s="200">
        <v>0</v>
      </c>
      <c r="P25" s="200">
        <v>0</v>
      </c>
      <c r="Q25" s="200">
        <v>20</v>
      </c>
      <c r="R25" s="200">
        <v>339.22199999999998</v>
      </c>
      <c r="S25" s="200">
        <v>148.44466700000001</v>
      </c>
      <c r="T25" s="200">
        <v>2</v>
      </c>
      <c r="U25" s="200">
        <v>0</v>
      </c>
      <c r="V25" s="200">
        <v>0</v>
      </c>
      <c r="W25" s="200">
        <v>0</v>
      </c>
      <c r="X25" s="200">
        <v>419.53931599999999</v>
      </c>
      <c r="Y25" s="200">
        <v>1450.9343940000001</v>
      </c>
      <c r="Z25" s="200">
        <v>447.80555199999998</v>
      </c>
      <c r="AA25" s="200">
        <v>41.860526999999998</v>
      </c>
      <c r="AB25" s="200">
        <v>0</v>
      </c>
      <c r="AC25" s="200">
        <v>0</v>
      </c>
      <c r="AD25" s="200">
        <v>0</v>
      </c>
      <c r="AE25" s="200">
        <v>98.4</v>
      </c>
      <c r="AF25" s="200">
        <v>45</v>
      </c>
      <c r="AG25" s="200">
        <v>0</v>
      </c>
      <c r="AH25" s="200">
        <v>0</v>
      </c>
      <c r="AI25" s="200">
        <v>0</v>
      </c>
      <c r="AJ25" s="200">
        <v>0</v>
      </c>
      <c r="AK25" s="200">
        <v>62</v>
      </c>
      <c r="AL25" s="200">
        <v>37</v>
      </c>
      <c r="AM25" s="200">
        <v>0</v>
      </c>
      <c r="AN25" s="200">
        <v>0</v>
      </c>
      <c r="AO25" s="200">
        <v>0</v>
      </c>
      <c r="AP25" s="200">
        <v>272.335824</v>
      </c>
      <c r="AQ25" s="200">
        <v>78.593140000000005</v>
      </c>
      <c r="AR25" s="200">
        <v>6.99986</v>
      </c>
      <c r="AS25" s="200">
        <v>0</v>
      </c>
      <c r="AT25" s="200">
        <v>0</v>
      </c>
      <c r="AU25" s="200">
        <v>0</v>
      </c>
      <c r="AV25" s="200">
        <v>117.033332</v>
      </c>
      <c r="AW25" s="200">
        <v>51.966665999999996</v>
      </c>
      <c r="AX25" s="200">
        <v>0</v>
      </c>
      <c r="AY25" s="200">
        <v>0</v>
      </c>
      <c r="AZ25" s="200">
        <v>0</v>
      </c>
      <c r="BA25" s="200">
        <v>0</v>
      </c>
      <c r="BB25" s="200">
        <v>93</v>
      </c>
      <c r="BC25" s="200">
        <v>48.1</v>
      </c>
      <c r="BD25" s="200">
        <v>0</v>
      </c>
      <c r="BE25" s="200">
        <v>896.62447099999997</v>
      </c>
      <c r="BF25" s="200">
        <v>273.55687699999999</v>
      </c>
      <c r="BG25" s="200">
        <v>10.4</v>
      </c>
      <c r="BH25" s="200">
        <f t="shared" si="1"/>
        <v>291</v>
      </c>
      <c r="BI25" s="200">
        <f t="shared" si="2"/>
        <v>257</v>
      </c>
      <c r="BJ25" s="200">
        <f t="shared" si="3"/>
        <v>0</v>
      </c>
      <c r="BK25" s="200">
        <f t="shared" si="4"/>
        <v>0</v>
      </c>
      <c r="BL25" s="200">
        <v>127</v>
      </c>
      <c r="BN25" s="222">
        <v>207</v>
      </c>
      <c r="BO25" s="222" t="s">
        <v>107</v>
      </c>
      <c r="BP25" s="222">
        <v>2077000</v>
      </c>
      <c r="BQ25" s="222">
        <v>148562</v>
      </c>
      <c r="BR25" s="222" t="s">
        <v>1113</v>
      </c>
      <c r="BS25" s="222" t="s">
        <v>245</v>
      </c>
      <c r="BT25" s="196" t="str">
        <f t="shared" si="0"/>
        <v>Academy</v>
      </c>
      <c r="BU25" s="212">
        <v>60</v>
      </c>
      <c r="BV25" s="212">
        <v>36</v>
      </c>
      <c r="BW25" s="201">
        <f t="shared" si="8"/>
        <v>1</v>
      </c>
      <c r="BX25" s="197" t="str">
        <f t="shared" si="5"/>
        <v>2071</v>
      </c>
      <c r="BY25" s="229">
        <v>307</v>
      </c>
      <c r="BZ25" s="229" t="s">
        <v>126</v>
      </c>
      <c r="CA25" s="230">
        <v>308.72000000000003</v>
      </c>
      <c r="CB25" s="230">
        <v>1084.1999999999998</v>
      </c>
      <c r="CC25" s="230">
        <v>284.02999999999997</v>
      </c>
      <c r="CD25" s="230">
        <v>994.78</v>
      </c>
      <c r="CE25" s="230">
        <v>56.7</v>
      </c>
      <c r="CF25" s="230">
        <v>630</v>
      </c>
      <c r="CG25" s="230">
        <v>10</v>
      </c>
      <c r="CH25" s="230">
        <v>30</v>
      </c>
      <c r="CI25" s="230">
        <v>159</v>
      </c>
    </row>
    <row r="26" spans="1:87" ht="14.4" x14ac:dyDescent="0.3">
      <c r="A26" s="198">
        <v>873</v>
      </c>
      <c r="B26" s="199" t="s">
        <v>108</v>
      </c>
      <c r="C26" s="200">
        <v>49946.5</v>
      </c>
      <c r="D26" s="200">
        <v>34654</v>
      </c>
      <c r="E26" s="200">
        <v>53.399999000000001</v>
      </c>
      <c r="F26" s="200">
        <v>291.79999900000001</v>
      </c>
      <c r="G26" s="200">
        <v>127.2</v>
      </c>
      <c r="H26" s="200">
        <v>8</v>
      </c>
      <c r="I26" s="200">
        <v>23.8</v>
      </c>
      <c r="J26" s="200">
        <v>312.25933400000002</v>
      </c>
      <c r="K26" s="200">
        <v>125.58666700000001</v>
      </c>
      <c r="L26" s="200">
        <v>3</v>
      </c>
      <c r="M26" s="200">
        <v>0</v>
      </c>
      <c r="N26" s="200">
        <v>0</v>
      </c>
      <c r="O26" s="200">
        <v>0</v>
      </c>
      <c r="P26" s="200">
        <v>0</v>
      </c>
      <c r="Q26" s="200">
        <v>79.2</v>
      </c>
      <c r="R26" s="200">
        <v>667.88533099999995</v>
      </c>
      <c r="S26" s="200">
        <v>226.4</v>
      </c>
      <c r="T26" s="200">
        <v>7</v>
      </c>
      <c r="U26" s="200">
        <v>0</v>
      </c>
      <c r="V26" s="200">
        <v>0</v>
      </c>
      <c r="W26" s="200">
        <v>0</v>
      </c>
      <c r="X26" s="200">
        <v>565.16158099999996</v>
      </c>
      <c r="Y26" s="200">
        <v>5086.2209750000002</v>
      </c>
      <c r="Z26" s="200">
        <v>1661.4304219999999</v>
      </c>
      <c r="AA26" s="200">
        <v>85.842105000000004</v>
      </c>
      <c r="AB26" s="200">
        <v>74</v>
      </c>
      <c r="AC26" s="200">
        <v>31</v>
      </c>
      <c r="AD26" s="200">
        <v>0</v>
      </c>
      <c r="AE26" s="200">
        <v>42</v>
      </c>
      <c r="AF26" s="200">
        <v>14</v>
      </c>
      <c r="AG26" s="200">
        <v>1</v>
      </c>
      <c r="AH26" s="200">
        <v>0</v>
      </c>
      <c r="AI26" s="200">
        <v>0</v>
      </c>
      <c r="AJ26" s="200">
        <v>0</v>
      </c>
      <c r="AK26" s="200">
        <v>80.533332999999999</v>
      </c>
      <c r="AL26" s="200">
        <v>21</v>
      </c>
      <c r="AM26" s="200">
        <v>2</v>
      </c>
      <c r="AN26" s="200">
        <v>0</v>
      </c>
      <c r="AO26" s="200">
        <v>0</v>
      </c>
      <c r="AP26" s="200">
        <v>724.90873699999997</v>
      </c>
      <c r="AQ26" s="200">
        <v>251.62547499999999</v>
      </c>
      <c r="AR26" s="200">
        <v>14.677193000000001</v>
      </c>
      <c r="AS26" s="200">
        <v>77.766666999999998</v>
      </c>
      <c r="AT26" s="200">
        <v>35.066667000000002</v>
      </c>
      <c r="AU26" s="200">
        <v>2</v>
      </c>
      <c r="AV26" s="200">
        <v>82.133332999999993</v>
      </c>
      <c r="AW26" s="200">
        <v>35.200000000000003</v>
      </c>
      <c r="AX26" s="200">
        <v>0</v>
      </c>
      <c r="AY26" s="200">
        <v>0</v>
      </c>
      <c r="AZ26" s="200">
        <v>0</v>
      </c>
      <c r="BA26" s="200">
        <v>0</v>
      </c>
      <c r="BB26" s="200">
        <v>226.07000099999999</v>
      </c>
      <c r="BC26" s="200">
        <v>76.466667000000001</v>
      </c>
      <c r="BD26" s="200">
        <v>3</v>
      </c>
      <c r="BE26" s="200">
        <v>2731.599072</v>
      </c>
      <c r="BF26" s="200">
        <v>898.58659699999998</v>
      </c>
      <c r="BG26" s="200">
        <v>29.739159000000001</v>
      </c>
      <c r="BH26" s="200">
        <f t="shared" si="1"/>
        <v>222</v>
      </c>
      <c r="BI26" s="200">
        <f t="shared" si="2"/>
        <v>327</v>
      </c>
      <c r="BJ26" s="200">
        <f t="shared" si="3"/>
        <v>447</v>
      </c>
      <c r="BK26" s="200">
        <f t="shared" si="4"/>
        <v>865</v>
      </c>
      <c r="BL26" s="200">
        <v>295.33333333333297</v>
      </c>
      <c r="BN26" s="222">
        <v>207</v>
      </c>
      <c r="BO26" s="222" t="s">
        <v>107</v>
      </c>
      <c r="BP26" s="222">
        <v>2077164</v>
      </c>
      <c r="BQ26" s="222">
        <v>141957</v>
      </c>
      <c r="BR26" s="222" t="s">
        <v>251</v>
      </c>
      <c r="BS26" s="222" t="s">
        <v>235</v>
      </c>
      <c r="BT26" s="196" t="str">
        <f t="shared" si="0"/>
        <v>Academy</v>
      </c>
      <c r="BU26" s="212">
        <v>14</v>
      </c>
      <c r="BV26" s="212">
        <v>115</v>
      </c>
      <c r="BW26" s="201">
        <f t="shared" si="8"/>
        <v>2</v>
      </c>
      <c r="BX26" s="197" t="str">
        <f t="shared" si="5"/>
        <v>2072</v>
      </c>
      <c r="BY26" s="229">
        <v>308</v>
      </c>
      <c r="BZ26" s="229" t="s">
        <v>130</v>
      </c>
      <c r="CA26" s="230">
        <v>249.75</v>
      </c>
      <c r="CB26" s="230">
        <v>877.09999999999991</v>
      </c>
      <c r="CC26" s="230">
        <v>229.78</v>
      </c>
      <c r="CD26" s="230">
        <v>804.74</v>
      </c>
      <c r="CE26" s="230">
        <v>8.0299999999999994</v>
      </c>
      <c r="CF26" s="230">
        <v>89.2</v>
      </c>
      <c r="CG26" s="230">
        <v>12</v>
      </c>
      <c r="CH26" s="230">
        <v>51</v>
      </c>
      <c r="CI26" s="230">
        <v>201</v>
      </c>
    </row>
    <row r="27" spans="1:87" ht="14.4" x14ac:dyDescent="0.3">
      <c r="A27" s="198">
        <v>202</v>
      </c>
      <c r="B27" s="199" t="s">
        <v>82</v>
      </c>
      <c r="C27" s="200">
        <v>9167.5</v>
      </c>
      <c r="D27" s="200">
        <v>7266</v>
      </c>
      <c r="E27" s="200">
        <v>22</v>
      </c>
      <c r="F27" s="200">
        <v>52</v>
      </c>
      <c r="G27" s="200">
        <v>20</v>
      </c>
      <c r="H27" s="200">
        <v>1</v>
      </c>
      <c r="I27" s="200">
        <v>53</v>
      </c>
      <c r="J27" s="200">
        <v>520.33333300000004</v>
      </c>
      <c r="K27" s="200">
        <v>227</v>
      </c>
      <c r="L27" s="200">
        <v>9</v>
      </c>
      <c r="M27" s="200">
        <v>0</v>
      </c>
      <c r="N27" s="200">
        <v>0</v>
      </c>
      <c r="O27" s="200">
        <v>0</v>
      </c>
      <c r="P27" s="200">
        <v>0</v>
      </c>
      <c r="Q27" s="200">
        <v>0</v>
      </c>
      <c r="R27" s="200">
        <v>14</v>
      </c>
      <c r="S27" s="200">
        <v>9</v>
      </c>
      <c r="T27" s="200">
        <v>3</v>
      </c>
      <c r="U27" s="200">
        <v>0</v>
      </c>
      <c r="V27" s="200">
        <v>0</v>
      </c>
      <c r="W27" s="200">
        <v>0</v>
      </c>
      <c r="X27" s="200">
        <v>263.33333499999998</v>
      </c>
      <c r="Y27" s="200">
        <v>937.20000400000004</v>
      </c>
      <c r="Z27" s="200">
        <v>246.60000199999999</v>
      </c>
      <c r="AA27" s="200">
        <v>76.599998999999997</v>
      </c>
      <c r="AB27" s="200">
        <v>18</v>
      </c>
      <c r="AC27" s="200">
        <v>8</v>
      </c>
      <c r="AD27" s="200">
        <v>1</v>
      </c>
      <c r="AE27" s="200">
        <v>135.33333300000001</v>
      </c>
      <c r="AF27" s="200">
        <v>75</v>
      </c>
      <c r="AG27" s="200">
        <v>4</v>
      </c>
      <c r="AH27" s="200">
        <v>0</v>
      </c>
      <c r="AI27" s="200">
        <v>0</v>
      </c>
      <c r="AJ27" s="200">
        <v>0</v>
      </c>
      <c r="AK27" s="200">
        <v>4</v>
      </c>
      <c r="AL27" s="200">
        <v>1</v>
      </c>
      <c r="AM27" s="200">
        <v>1</v>
      </c>
      <c r="AN27" s="200">
        <v>0</v>
      </c>
      <c r="AO27" s="200">
        <v>0</v>
      </c>
      <c r="AP27" s="200">
        <v>94</v>
      </c>
      <c r="AQ27" s="200">
        <v>25</v>
      </c>
      <c r="AR27" s="200">
        <v>3</v>
      </c>
      <c r="AS27" s="200">
        <v>13</v>
      </c>
      <c r="AT27" s="200">
        <v>6</v>
      </c>
      <c r="AU27" s="200">
        <v>0</v>
      </c>
      <c r="AV27" s="200">
        <v>128.30000000000001</v>
      </c>
      <c r="AW27" s="200">
        <v>62.133333</v>
      </c>
      <c r="AX27" s="200">
        <v>3</v>
      </c>
      <c r="AY27" s="200">
        <v>0</v>
      </c>
      <c r="AZ27" s="200">
        <v>0</v>
      </c>
      <c r="BA27" s="200">
        <v>0</v>
      </c>
      <c r="BB27" s="200">
        <v>4</v>
      </c>
      <c r="BC27" s="200">
        <v>6</v>
      </c>
      <c r="BD27" s="200">
        <v>0</v>
      </c>
      <c r="BE27" s="200">
        <v>230.31400099999999</v>
      </c>
      <c r="BF27" s="200">
        <v>51.833333000000003</v>
      </c>
      <c r="BG27" s="200">
        <v>5</v>
      </c>
      <c r="BH27" s="200">
        <f t="shared" si="1"/>
        <v>138</v>
      </c>
      <c r="BI27" s="200">
        <f t="shared" si="2"/>
        <v>194</v>
      </c>
      <c r="BJ27" s="200">
        <f t="shared" si="3"/>
        <v>0</v>
      </c>
      <c r="BK27" s="200">
        <f t="shared" si="4"/>
        <v>0</v>
      </c>
      <c r="BL27" s="200">
        <v>110</v>
      </c>
      <c r="BN27" s="222">
        <v>208</v>
      </c>
      <c r="BO27" s="222" t="s">
        <v>109</v>
      </c>
      <c r="BP27" s="222">
        <v>2085950</v>
      </c>
      <c r="BQ27" s="222">
        <v>100643</v>
      </c>
      <c r="BR27" s="222" t="s">
        <v>252</v>
      </c>
      <c r="BS27" s="222" t="s">
        <v>253</v>
      </c>
      <c r="BT27" s="196" t="str">
        <f t="shared" si="0"/>
        <v>Maintained</v>
      </c>
      <c r="BU27" s="212">
        <v>74</v>
      </c>
      <c r="BV27" s="212">
        <v>78</v>
      </c>
      <c r="BW27" s="201">
        <f t="shared" si="8"/>
        <v>1</v>
      </c>
      <c r="BX27" s="197" t="str">
        <f t="shared" si="5"/>
        <v>2081</v>
      </c>
      <c r="BY27" s="229">
        <v>309</v>
      </c>
      <c r="BZ27" s="229" t="s">
        <v>137</v>
      </c>
      <c r="CA27" s="230">
        <v>256.02999999999997</v>
      </c>
      <c r="CB27" s="230">
        <v>899.13</v>
      </c>
      <c r="CC27" s="230">
        <v>235.55</v>
      </c>
      <c r="CD27" s="230">
        <v>824.97</v>
      </c>
      <c r="CE27" s="230">
        <v>21.87</v>
      </c>
      <c r="CF27" s="230">
        <v>243</v>
      </c>
      <c r="CG27" s="230">
        <v>6</v>
      </c>
      <c r="CH27" s="230">
        <v>42</v>
      </c>
      <c r="CI27" s="230">
        <v>114</v>
      </c>
    </row>
    <row r="28" spans="1:87" ht="14.4" x14ac:dyDescent="0.3">
      <c r="A28" s="198">
        <v>823</v>
      </c>
      <c r="B28" s="199" t="s">
        <v>110</v>
      </c>
      <c r="C28" s="200">
        <v>26217</v>
      </c>
      <c r="D28" s="200">
        <v>16870</v>
      </c>
      <c r="E28" s="200">
        <v>17</v>
      </c>
      <c r="F28" s="200">
        <v>117.8</v>
      </c>
      <c r="G28" s="200">
        <v>31</v>
      </c>
      <c r="H28" s="200">
        <v>1</v>
      </c>
      <c r="I28" s="200">
        <v>46.155999999999999</v>
      </c>
      <c r="J28" s="200">
        <v>769.41400299999998</v>
      </c>
      <c r="K28" s="200">
        <v>315.81600100000003</v>
      </c>
      <c r="L28" s="200">
        <v>8.8333340000000007</v>
      </c>
      <c r="M28" s="200">
        <v>0</v>
      </c>
      <c r="N28" s="200">
        <v>0</v>
      </c>
      <c r="O28" s="200">
        <v>0</v>
      </c>
      <c r="P28" s="200">
        <v>0</v>
      </c>
      <c r="Q28" s="200">
        <v>46.966667000000001</v>
      </c>
      <c r="R28" s="200">
        <v>706.21666800000003</v>
      </c>
      <c r="S28" s="200">
        <v>256.78866599999998</v>
      </c>
      <c r="T28" s="200">
        <v>2</v>
      </c>
      <c r="U28" s="200">
        <v>0</v>
      </c>
      <c r="V28" s="200">
        <v>0</v>
      </c>
      <c r="W28" s="200">
        <v>0</v>
      </c>
      <c r="X28" s="200">
        <v>205.65374499999999</v>
      </c>
      <c r="Y28" s="200">
        <v>1777.0020910000001</v>
      </c>
      <c r="Z28" s="200">
        <v>526.37920499999996</v>
      </c>
      <c r="AA28" s="200">
        <v>25.799298</v>
      </c>
      <c r="AB28" s="200">
        <v>15</v>
      </c>
      <c r="AC28" s="200">
        <v>5</v>
      </c>
      <c r="AD28" s="200">
        <v>1</v>
      </c>
      <c r="AE28" s="200">
        <v>98.156667999999996</v>
      </c>
      <c r="AF28" s="200">
        <v>49.033334000000004</v>
      </c>
      <c r="AG28" s="200">
        <v>3</v>
      </c>
      <c r="AH28" s="200">
        <v>0</v>
      </c>
      <c r="AI28" s="200">
        <v>0</v>
      </c>
      <c r="AJ28" s="200">
        <v>0</v>
      </c>
      <c r="AK28" s="200">
        <v>89.016667999999996</v>
      </c>
      <c r="AL28" s="200">
        <v>37.049999999999997</v>
      </c>
      <c r="AM28" s="200">
        <v>0</v>
      </c>
      <c r="AN28" s="200">
        <v>0</v>
      </c>
      <c r="AO28" s="200">
        <v>0</v>
      </c>
      <c r="AP28" s="200">
        <v>185.29198299999999</v>
      </c>
      <c r="AQ28" s="200">
        <v>57.100700000000003</v>
      </c>
      <c r="AR28" s="200">
        <v>6.3996490000000001</v>
      </c>
      <c r="AS28" s="200">
        <v>55</v>
      </c>
      <c r="AT28" s="200">
        <v>22</v>
      </c>
      <c r="AU28" s="200">
        <v>0</v>
      </c>
      <c r="AV28" s="200">
        <v>270.088662</v>
      </c>
      <c r="AW28" s="200">
        <v>128.71066400000001</v>
      </c>
      <c r="AX28" s="200">
        <v>1.4166669999999999</v>
      </c>
      <c r="AY28" s="200">
        <v>0</v>
      </c>
      <c r="AZ28" s="200">
        <v>0</v>
      </c>
      <c r="BA28" s="200">
        <v>0</v>
      </c>
      <c r="BB28" s="200">
        <v>241.90533199999999</v>
      </c>
      <c r="BC28" s="200">
        <v>120.249331</v>
      </c>
      <c r="BD28" s="200">
        <v>0</v>
      </c>
      <c r="BE28" s="200">
        <v>1113.153358</v>
      </c>
      <c r="BF28" s="200">
        <v>336.84060899999997</v>
      </c>
      <c r="BG28" s="200">
        <v>8.9128070000000008</v>
      </c>
      <c r="BH28" s="200">
        <f t="shared" si="1"/>
        <v>275</v>
      </c>
      <c r="BI28" s="200">
        <f t="shared" si="2"/>
        <v>325</v>
      </c>
      <c r="BJ28" s="200">
        <f t="shared" si="3"/>
        <v>14</v>
      </c>
      <c r="BK28" s="200">
        <f t="shared" si="4"/>
        <v>273</v>
      </c>
      <c r="BL28" s="200">
        <v>64</v>
      </c>
      <c r="BN28" s="222">
        <v>208</v>
      </c>
      <c r="BO28" s="222" t="s">
        <v>109</v>
      </c>
      <c r="BP28" s="222">
        <v>2087000</v>
      </c>
      <c r="BQ28" s="222">
        <v>142928</v>
      </c>
      <c r="BR28" s="222" t="s">
        <v>1192</v>
      </c>
      <c r="BS28" s="222" t="s">
        <v>245</v>
      </c>
      <c r="BT28" s="196" t="str">
        <f t="shared" si="0"/>
        <v>Academy</v>
      </c>
      <c r="BU28" s="212">
        <v>0</v>
      </c>
      <c r="BV28" s="212">
        <v>59</v>
      </c>
      <c r="BW28" s="201">
        <f t="shared" si="8"/>
        <v>2</v>
      </c>
      <c r="BX28" s="197" t="str">
        <f t="shared" si="5"/>
        <v>2082</v>
      </c>
      <c r="BY28" s="229">
        <v>310</v>
      </c>
      <c r="BZ28" s="229" t="s">
        <v>138</v>
      </c>
      <c r="CA28" s="230">
        <v>254.02</v>
      </c>
      <c r="CB28" s="230">
        <v>892.09999999999991</v>
      </c>
      <c r="CC28" s="230">
        <v>233.71</v>
      </c>
      <c r="CD28" s="230">
        <v>818.51</v>
      </c>
      <c r="CE28" s="230">
        <v>6.57</v>
      </c>
      <c r="CF28" s="230">
        <v>73</v>
      </c>
      <c r="CG28" s="230">
        <v>11</v>
      </c>
      <c r="CH28" s="230">
        <v>23</v>
      </c>
      <c r="CI28" s="230">
        <v>89</v>
      </c>
    </row>
    <row r="29" spans="1:87" ht="14.4" x14ac:dyDescent="0.3">
      <c r="A29" s="198">
        <v>895</v>
      </c>
      <c r="B29" s="199" t="s">
        <v>111</v>
      </c>
      <c r="C29" s="200">
        <v>29439.5</v>
      </c>
      <c r="D29" s="200">
        <v>21720</v>
      </c>
      <c r="E29" s="200">
        <v>5</v>
      </c>
      <c r="F29" s="200">
        <v>34.6</v>
      </c>
      <c r="G29" s="200">
        <v>18</v>
      </c>
      <c r="H29" s="200">
        <v>0</v>
      </c>
      <c r="I29" s="200">
        <v>21.6</v>
      </c>
      <c r="J29" s="200">
        <v>234.466667</v>
      </c>
      <c r="K29" s="200">
        <v>76.400000000000006</v>
      </c>
      <c r="L29" s="200">
        <v>0</v>
      </c>
      <c r="M29" s="200">
        <v>0</v>
      </c>
      <c r="N29" s="200">
        <v>0</v>
      </c>
      <c r="O29" s="200">
        <v>0</v>
      </c>
      <c r="P29" s="200">
        <v>0</v>
      </c>
      <c r="Q29" s="200">
        <v>112.34</v>
      </c>
      <c r="R29" s="200">
        <v>906.88000199999999</v>
      </c>
      <c r="S29" s="200">
        <v>354.60333600000001</v>
      </c>
      <c r="T29" s="200">
        <v>8</v>
      </c>
      <c r="U29" s="200">
        <v>0</v>
      </c>
      <c r="V29" s="200">
        <v>0</v>
      </c>
      <c r="W29" s="200">
        <v>0</v>
      </c>
      <c r="X29" s="200">
        <v>241.57726099999999</v>
      </c>
      <c r="Y29" s="200">
        <v>2738.6635339999998</v>
      </c>
      <c r="Z29" s="200">
        <v>877.235499</v>
      </c>
      <c r="AA29" s="200">
        <v>76.233106000000006</v>
      </c>
      <c r="AB29" s="200">
        <v>5.6</v>
      </c>
      <c r="AC29" s="200">
        <v>4</v>
      </c>
      <c r="AD29" s="200">
        <v>0</v>
      </c>
      <c r="AE29" s="200">
        <v>24</v>
      </c>
      <c r="AF29" s="200">
        <v>11</v>
      </c>
      <c r="AG29" s="200">
        <v>0</v>
      </c>
      <c r="AH29" s="200">
        <v>0</v>
      </c>
      <c r="AI29" s="200">
        <v>0</v>
      </c>
      <c r="AJ29" s="200">
        <v>0</v>
      </c>
      <c r="AK29" s="200">
        <v>91.993333000000007</v>
      </c>
      <c r="AL29" s="200">
        <v>51.626666999999998</v>
      </c>
      <c r="AM29" s="200">
        <v>2</v>
      </c>
      <c r="AN29" s="200">
        <v>0</v>
      </c>
      <c r="AO29" s="200">
        <v>0</v>
      </c>
      <c r="AP29" s="200">
        <v>159.43815900000001</v>
      </c>
      <c r="AQ29" s="200">
        <v>78.745420999999993</v>
      </c>
      <c r="AR29" s="200">
        <v>7</v>
      </c>
      <c r="AS29" s="200">
        <v>6</v>
      </c>
      <c r="AT29" s="200">
        <v>4</v>
      </c>
      <c r="AU29" s="200">
        <v>0</v>
      </c>
      <c r="AV29" s="200">
        <v>86.466666000000004</v>
      </c>
      <c r="AW29" s="200">
        <v>33.6</v>
      </c>
      <c r="AX29" s="200">
        <v>0</v>
      </c>
      <c r="AY29" s="200">
        <v>0</v>
      </c>
      <c r="AZ29" s="200">
        <v>0</v>
      </c>
      <c r="BA29" s="200">
        <v>0</v>
      </c>
      <c r="BB29" s="200">
        <v>363.91733399999998</v>
      </c>
      <c r="BC29" s="200">
        <v>165.262</v>
      </c>
      <c r="BD29" s="200">
        <v>2.2000000000000002</v>
      </c>
      <c r="BE29" s="200">
        <v>1720.7479900000001</v>
      </c>
      <c r="BF29" s="200">
        <v>535.96706800000004</v>
      </c>
      <c r="BG29" s="200">
        <v>11.401177000000001</v>
      </c>
      <c r="BH29" s="200">
        <f t="shared" si="1"/>
        <v>206</v>
      </c>
      <c r="BI29" s="200">
        <f t="shared" si="2"/>
        <v>183</v>
      </c>
      <c r="BJ29" s="200">
        <f t="shared" si="3"/>
        <v>47</v>
      </c>
      <c r="BK29" s="200">
        <f t="shared" si="4"/>
        <v>273</v>
      </c>
      <c r="BL29" s="200">
        <v>483</v>
      </c>
      <c r="BN29" s="222">
        <v>208</v>
      </c>
      <c r="BO29" s="222" t="s">
        <v>109</v>
      </c>
      <c r="BP29" s="222">
        <v>2087001</v>
      </c>
      <c r="BQ29" s="222">
        <v>100654</v>
      </c>
      <c r="BR29" s="222" t="s">
        <v>254</v>
      </c>
      <c r="BS29" s="222" t="s">
        <v>231</v>
      </c>
      <c r="BT29" s="196" t="str">
        <f t="shared" si="0"/>
        <v>Maintained</v>
      </c>
      <c r="BU29" s="212">
        <v>0</v>
      </c>
      <c r="BV29" s="212">
        <v>170</v>
      </c>
      <c r="BW29" s="201">
        <f t="shared" si="8"/>
        <v>3</v>
      </c>
      <c r="BX29" s="197" t="str">
        <f t="shared" si="5"/>
        <v>2083</v>
      </c>
      <c r="BY29" s="229">
        <v>311</v>
      </c>
      <c r="BZ29" s="229" t="s">
        <v>141</v>
      </c>
      <c r="CA29" s="230">
        <v>420.22</v>
      </c>
      <c r="CB29" s="230">
        <v>1475.7799999999997</v>
      </c>
      <c r="CC29" s="230">
        <v>386.61</v>
      </c>
      <c r="CD29" s="230">
        <v>1354.0499999999997</v>
      </c>
      <c r="CE29" s="230">
        <v>14.09</v>
      </c>
      <c r="CF29" s="230">
        <v>156.6</v>
      </c>
      <c r="CG29" s="230">
        <v>12</v>
      </c>
      <c r="CH29" s="230">
        <v>47</v>
      </c>
      <c r="CI29" s="230">
        <v>155</v>
      </c>
    </row>
    <row r="30" spans="1:87" ht="14.4" x14ac:dyDescent="0.3">
      <c r="A30" s="198">
        <v>896</v>
      </c>
      <c r="B30" s="199" t="s">
        <v>112</v>
      </c>
      <c r="C30" s="200">
        <v>26612</v>
      </c>
      <c r="D30" s="200">
        <v>19219</v>
      </c>
      <c r="E30" s="200">
        <v>0</v>
      </c>
      <c r="F30" s="200">
        <v>0</v>
      </c>
      <c r="G30" s="200">
        <v>0</v>
      </c>
      <c r="H30" s="200">
        <v>0</v>
      </c>
      <c r="I30" s="200">
        <v>35.833333000000003</v>
      </c>
      <c r="J30" s="200">
        <v>586.73333500000001</v>
      </c>
      <c r="K30" s="200">
        <v>230.79866699999999</v>
      </c>
      <c r="L30" s="200">
        <v>6.55</v>
      </c>
      <c r="M30" s="200">
        <v>0</v>
      </c>
      <c r="N30" s="200">
        <v>0</v>
      </c>
      <c r="O30" s="200">
        <v>0</v>
      </c>
      <c r="P30" s="200">
        <v>0</v>
      </c>
      <c r="Q30" s="200">
        <v>79.716667000000001</v>
      </c>
      <c r="R30" s="200">
        <v>370.502004</v>
      </c>
      <c r="S30" s="200">
        <v>171.788668</v>
      </c>
      <c r="T30" s="200">
        <v>4.8</v>
      </c>
      <c r="U30" s="200">
        <v>0</v>
      </c>
      <c r="V30" s="200">
        <v>0</v>
      </c>
      <c r="W30" s="200">
        <v>0</v>
      </c>
      <c r="X30" s="200">
        <v>474.32125400000001</v>
      </c>
      <c r="Y30" s="200">
        <v>2472.0372539999998</v>
      </c>
      <c r="Z30" s="200">
        <v>781.38499899999999</v>
      </c>
      <c r="AA30" s="200">
        <v>39.052680000000002</v>
      </c>
      <c r="AB30" s="200">
        <v>0</v>
      </c>
      <c r="AC30" s="200">
        <v>0</v>
      </c>
      <c r="AD30" s="200">
        <v>0</v>
      </c>
      <c r="AE30" s="200">
        <v>43.2</v>
      </c>
      <c r="AF30" s="200">
        <v>32.200000000000003</v>
      </c>
      <c r="AG30" s="200">
        <v>1.75</v>
      </c>
      <c r="AH30" s="200">
        <v>0</v>
      </c>
      <c r="AI30" s="200">
        <v>0</v>
      </c>
      <c r="AJ30" s="200">
        <v>0</v>
      </c>
      <c r="AK30" s="200">
        <v>46.7</v>
      </c>
      <c r="AL30" s="200">
        <v>36.766666999999998</v>
      </c>
      <c r="AM30" s="200">
        <v>1.8</v>
      </c>
      <c r="AN30" s="200">
        <v>0</v>
      </c>
      <c r="AO30" s="200">
        <v>0</v>
      </c>
      <c r="AP30" s="200">
        <v>231.13199700000001</v>
      </c>
      <c r="AQ30" s="200">
        <v>94.915474000000003</v>
      </c>
      <c r="AR30" s="200">
        <v>3.999924</v>
      </c>
      <c r="AS30" s="200">
        <v>0</v>
      </c>
      <c r="AT30" s="200">
        <v>0</v>
      </c>
      <c r="AU30" s="200">
        <v>0</v>
      </c>
      <c r="AV30" s="200">
        <v>228.533334</v>
      </c>
      <c r="AW30" s="200">
        <v>119.153999</v>
      </c>
      <c r="AX30" s="200">
        <v>0.4</v>
      </c>
      <c r="AY30" s="200">
        <v>0</v>
      </c>
      <c r="AZ30" s="200">
        <v>0</v>
      </c>
      <c r="BA30" s="200">
        <v>0</v>
      </c>
      <c r="BB30" s="200">
        <v>134.36333099999999</v>
      </c>
      <c r="BC30" s="200">
        <v>66.603997000000007</v>
      </c>
      <c r="BD30" s="200">
        <v>1.6</v>
      </c>
      <c r="BE30" s="200">
        <v>1554.5269510000001</v>
      </c>
      <c r="BF30" s="200">
        <v>483.67562700000002</v>
      </c>
      <c r="BG30" s="200">
        <v>14.715733</v>
      </c>
      <c r="BH30" s="200">
        <f t="shared" si="1"/>
        <v>315</v>
      </c>
      <c r="BI30" s="200">
        <f t="shared" si="2"/>
        <v>606</v>
      </c>
      <c r="BJ30" s="200">
        <f t="shared" si="3"/>
        <v>75</v>
      </c>
      <c r="BK30" s="200">
        <f t="shared" si="4"/>
        <v>183</v>
      </c>
      <c r="BL30" s="200">
        <v>106</v>
      </c>
      <c r="BN30" s="222">
        <v>208</v>
      </c>
      <c r="BO30" s="222" t="s">
        <v>109</v>
      </c>
      <c r="BP30" s="222">
        <v>2087002</v>
      </c>
      <c r="BQ30" s="222">
        <v>149331</v>
      </c>
      <c r="BR30" s="222" t="s">
        <v>1193</v>
      </c>
      <c r="BS30" s="222" t="s">
        <v>275</v>
      </c>
      <c r="BT30" s="196" t="str">
        <f t="shared" si="0"/>
        <v>Academy</v>
      </c>
      <c r="BU30" s="212">
        <v>0</v>
      </c>
      <c r="BV30" s="212">
        <v>81</v>
      </c>
      <c r="BW30" s="201">
        <f t="shared" si="8"/>
        <v>4</v>
      </c>
      <c r="BX30" s="197" t="str">
        <f t="shared" si="5"/>
        <v>2084</v>
      </c>
      <c r="BY30" s="229">
        <v>312</v>
      </c>
      <c r="BZ30" s="229" t="s">
        <v>144</v>
      </c>
      <c r="CA30" s="230">
        <v>338.7</v>
      </c>
      <c r="CB30" s="230">
        <v>1189.4699999999998</v>
      </c>
      <c r="CC30" s="230">
        <v>311.61</v>
      </c>
      <c r="CD30" s="230">
        <v>1091.3600000000001</v>
      </c>
      <c r="CE30" s="230">
        <v>5.94</v>
      </c>
      <c r="CF30" s="230">
        <v>65.97</v>
      </c>
      <c r="CG30" s="230">
        <v>13</v>
      </c>
      <c r="CH30" s="230">
        <v>45</v>
      </c>
      <c r="CI30" s="230">
        <v>192</v>
      </c>
    </row>
    <row r="31" spans="1:87" ht="14.4" x14ac:dyDescent="0.3">
      <c r="A31" s="198">
        <v>908</v>
      </c>
      <c r="B31" s="199" t="s">
        <v>113</v>
      </c>
      <c r="C31" s="200">
        <v>38583</v>
      </c>
      <c r="D31" s="200">
        <v>29587</v>
      </c>
      <c r="E31" s="200">
        <v>12.9</v>
      </c>
      <c r="F31" s="200">
        <v>71.583332999999996</v>
      </c>
      <c r="G31" s="200">
        <v>23.314667</v>
      </c>
      <c r="H31" s="200">
        <v>0</v>
      </c>
      <c r="I31" s="200">
        <v>0.6</v>
      </c>
      <c r="J31" s="200">
        <v>64.520667000000003</v>
      </c>
      <c r="K31" s="200">
        <v>28.566666999999999</v>
      </c>
      <c r="L31" s="200">
        <v>1</v>
      </c>
      <c r="M31" s="200">
        <v>0</v>
      </c>
      <c r="N31" s="200">
        <v>0</v>
      </c>
      <c r="O31" s="200">
        <v>0</v>
      </c>
      <c r="P31" s="200">
        <v>0</v>
      </c>
      <c r="Q31" s="200">
        <v>134.960002</v>
      </c>
      <c r="R31" s="200">
        <v>1128.5733499999999</v>
      </c>
      <c r="S31" s="200">
        <v>451.89800400000001</v>
      </c>
      <c r="T31" s="200">
        <v>8.1</v>
      </c>
      <c r="U31" s="200">
        <v>0</v>
      </c>
      <c r="V31" s="200">
        <v>0</v>
      </c>
      <c r="W31" s="200">
        <v>0</v>
      </c>
      <c r="X31" s="200">
        <v>527.89986099999999</v>
      </c>
      <c r="Y31" s="200">
        <v>3308.9267789999999</v>
      </c>
      <c r="Z31" s="200">
        <v>1095.5655839999999</v>
      </c>
      <c r="AA31" s="200">
        <v>59.698881</v>
      </c>
      <c r="AB31" s="200">
        <v>16.399999999999999</v>
      </c>
      <c r="AC31" s="200">
        <v>4</v>
      </c>
      <c r="AD31" s="200">
        <v>0</v>
      </c>
      <c r="AE31" s="200">
        <v>7.2</v>
      </c>
      <c r="AF31" s="200">
        <v>6</v>
      </c>
      <c r="AG31" s="200">
        <v>1</v>
      </c>
      <c r="AH31" s="200">
        <v>0</v>
      </c>
      <c r="AI31" s="200">
        <v>0</v>
      </c>
      <c r="AJ31" s="200">
        <v>0</v>
      </c>
      <c r="AK31" s="200">
        <v>231.122006</v>
      </c>
      <c r="AL31" s="200">
        <v>110.05</v>
      </c>
      <c r="AM31" s="200">
        <v>2</v>
      </c>
      <c r="AN31" s="200">
        <v>0</v>
      </c>
      <c r="AO31" s="200">
        <v>0</v>
      </c>
      <c r="AP31" s="200">
        <v>317.77279700000003</v>
      </c>
      <c r="AQ31" s="200">
        <v>119.224716</v>
      </c>
      <c r="AR31" s="200">
        <v>6.1842110000000003</v>
      </c>
      <c r="AS31" s="200">
        <v>26.7</v>
      </c>
      <c r="AT31" s="200">
        <v>11.333333</v>
      </c>
      <c r="AU31" s="200">
        <v>0</v>
      </c>
      <c r="AV31" s="200">
        <v>32.987333</v>
      </c>
      <c r="AW31" s="200">
        <v>13.666665999999999</v>
      </c>
      <c r="AX31" s="200">
        <v>1</v>
      </c>
      <c r="AY31" s="200">
        <v>0</v>
      </c>
      <c r="AZ31" s="200">
        <v>0</v>
      </c>
      <c r="BA31" s="200">
        <v>0</v>
      </c>
      <c r="BB31" s="200">
        <v>383.870653</v>
      </c>
      <c r="BC31" s="200">
        <v>195.953327</v>
      </c>
      <c r="BD31" s="200">
        <v>3.5333329999999998</v>
      </c>
      <c r="BE31" s="200">
        <v>1873.279458</v>
      </c>
      <c r="BF31" s="200">
        <v>651.85349299999996</v>
      </c>
      <c r="BG31" s="200">
        <v>17.674564</v>
      </c>
      <c r="BH31" s="200">
        <f t="shared" si="1"/>
        <v>0</v>
      </c>
      <c r="BI31" s="200">
        <f t="shared" si="2"/>
        <v>0</v>
      </c>
      <c r="BJ31" s="200">
        <f t="shared" si="3"/>
        <v>177</v>
      </c>
      <c r="BK31" s="200">
        <f t="shared" si="4"/>
        <v>335</v>
      </c>
      <c r="BL31" s="200">
        <v>278</v>
      </c>
      <c r="BN31" s="222">
        <v>208</v>
      </c>
      <c r="BO31" s="222" t="s">
        <v>109</v>
      </c>
      <c r="BP31" s="222">
        <v>2087115</v>
      </c>
      <c r="BQ31" s="222">
        <v>100659</v>
      </c>
      <c r="BR31" s="222" t="s">
        <v>255</v>
      </c>
      <c r="BS31" s="222" t="s">
        <v>231</v>
      </c>
      <c r="BT31" s="196" t="str">
        <f t="shared" si="0"/>
        <v>Maintained</v>
      </c>
      <c r="BU31" s="212">
        <v>1</v>
      </c>
      <c r="BV31" s="212">
        <v>154</v>
      </c>
      <c r="BW31" s="201">
        <f t="shared" si="8"/>
        <v>5</v>
      </c>
      <c r="BX31" s="197" t="str">
        <f t="shared" si="5"/>
        <v>2085</v>
      </c>
      <c r="BY31" s="229">
        <v>313</v>
      </c>
      <c r="BZ31" s="229" t="s">
        <v>145</v>
      </c>
      <c r="CA31" s="230">
        <v>200.28</v>
      </c>
      <c r="CB31" s="230">
        <v>703.33999999999992</v>
      </c>
      <c r="CC31" s="230">
        <v>184.26</v>
      </c>
      <c r="CD31" s="230">
        <v>645.33000000000004</v>
      </c>
      <c r="CE31" s="230">
        <v>4.54</v>
      </c>
      <c r="CF31" s="230">
        <v>50.46</v>
      </c>
      <c r="CG31" s="230">
        <v>8</v>
      </c>
      <c r="CH31" s="230">
        <v>37</v>
      </c>
      <c r="CI31" s="230">
        <v>150</v>
      </c>
    </row>
    <row r="32" spans="1:87" ht="14.4" x14ac:dyDescent="0.3">
      <c r="A32" s="198">
        <v>331</v>
      </c>
      <c r="B32" s="199" t="s">
        <v>115</v>
      </c>
      <c r="C32" s="200">
        <v>31580.5</v>
      </c>
      <c r="D32" s="200">
        <v>22101.5</v>
      </c>
      <c r="E32" s="200">
        <v>40</v>
      </c>
      <c r="F32" s="200">
        <v>68</v>
      </c>
      <c r="G32" s="200">
        <v>33</v>
      </c>
      <c r="H32" s="200">
        <v>1</v>
      </c>
      <c r="I32" s="200">
        <v>60</v>
      </c>
      <c r="J32" s="200">
        <v>1090.5333330000001</v>
      </c>
      <c r="K32" s="200">
        <v>479.933333</v>
      </c>
      <c r="L32" s="200">
        <v>6</v>
      </c>
      <c r="M32" s="200">
        <v>0</v>
      </c>
      <c r="N32" s="200">
        <v>0</v>
      </c>
      <c r="O32" s="200">
        <v>0</v>
      </c>
      <c r="P32" s="200">
        <v>0</v>
      </c>
      <c r="Q32" s="200">
        <v>6</v>
      </c>
      <c r="R32" s="200">
        <v>595.93333199999995</v>
      </c>
      <c r="S32" s="200">
        <v>285.8</v>
      </c>
      <c r="T32" s="200">
        <v>3</v>
      </c>
      <c r="U32" s="200">
        <v>0</v>
      </c>
      <c r="V32" s="200">
        <v>0</v>
      </c>
      <c r="W32" s="200">
        <v>0</v>
      </c>
      <c r="X32" s="200">
        <v>614.25287900000001</v>
      </c>
      <c r="Y32" s="200">
        <v>1944.162206</v>
      </c>
      <c r="Z32" s="200">
        <v>618.51831200000004</v>
      </c>
      <c r="AA32" s="200">
        <v>58</v>
      </c>
      <c r="AB32" s="200">
        <v>22</v>
      </c>
      <c r="AC32" s="200">
        <v>4</v>
      </c>
      <c r="AD32" s="200">
        <v>0</v>
      </c>
      <c r="AE32" s="200">
        <v>229</v>
      </c>
      <c r="AF32" s="200">
        <v>118.933333</v>
      </c>
      <c r="AG32" s="200">
        <v>2</v>
      </c>
      <c r="AH32" s="200">
        <v>0</v>
      </c>
      <c r="AI32" s="200">
        <v>0</v>
      </c>
      <c r="AJ32" s="200">
        <v>0</v>
      </c>
      <c r="AK32" s="200">
        <v>117.533333</v>
      </c>
      <c r="AL32" s="200">
        <v>64</v>
      </c>
      <c r="AM32" s="200">
        <v>2</v>
      </c>
      <c r="AN32" s="200">
        <v>0</v>
      </c>
      <c r="AO32" s="200">
        <v>0</v>
      </c>
      <c r="AP32" s="200">
        <v>413.12647399999997</v>
      </c>
      <c r="AQ32" s="200">
        <v>144.05952500000001</v>
      </c>
      <c r="AR32" s="200">
        <v>7</v>
      </c>
      <c r="AS32" s="200">
        <v>5</v>
      </c>
      <c r="AT32" s="200">
        <v>4</v>
      </c>
      <c r="AU32" s="200">
        <v>0</v>
      </c>
      <c r="AV32" s="200">
        <v>239.33333300000001</v>
      </c>
      <c r="AW32" s="200">
        <v>107.83333500000001</v>
      </c>
      <c r="AX32" s="200">
        <v>2</v>
      </c>
      <c r="AY32" s="200">
        <v>0</v>
      </c>
      <c r="AZ32" s="200">
        <v>0</v>
      </c>
      <c r="BA32" s="200">
        <v>0</v>
      </c>
      <c r="BB32" s="200">
        <v>200.13333499999999</v>
      </c>
      <c r="BC32" s="200">
        <v>89.733333999999999</v>
      </c>
      <c r="BD32" s="200">
        <v>1</v>
      </c>
      <c r="BE32" s="200">
        <v>975.26892799999996</v>
      </c>
      <c r="BF32" s="200">
        <v>320.33561300000002</v>
      </c>
      <c r="BG32" s="200">
        <v>5.7292110000000003</v>
      </c>
      <c r="BH32" s="200">
        <f t="shared" si="1"/>
        <v>442</v>
      </c>
      <c r="BI32" s="200">
        <f t="shared" si="2"/>
        <v>264</v>
      </c>
      <c r="BJ32" s="200">
        <f t="shared" si="3"/>
        <v>101</v>
      </c>
      <c r="BK32" s="200">
        <f t="shared" si="4"/>
        <v>495</v>
      </c>
      <c r="BL32" s="200">
        <v>127</v>
      </c>
      <c r="BN32" s="222">
        <v>208</v>
      </c>
      <c r="BO32" s="222" t="s">
        <v>109</v>
      </c>
      <c r="BP32" s="222">
        <v>2087194</v>
      </c>
      <c r="BQ32" s="222">
        <v>133440</v>
      </c>
      <c r="BR32" s="222" t="s">
        <v>256</v>
      </c>
      <c r="BS32" s="222" t="s">
        <v>231</v>
      </c>
      <c r="BT32" s="196" t="str">
        <f t="shared" si="0"/>
        <v>Maintained</v>
      </c>
      <c r="BU32" s="212">
        <v>124</v>
      </c>
      <c r="BV32" s="212">
        <v>0</v>
      </c>
      <c r="BW32" s="201">
        <f t="shared" si="8"/>
        <v>6</v>
      </c>
      <c r="BX32" s="197" t="str">
        <f t="shared" si="5"/>
        <v>2086</v>
      </c>
      <c r="BY32" s="229">
        <v>314</v>
      </c>
      <c r="BZ32" s="229" t="s">
        <v>149</v>
      </c>
      <c r="CA32" s="230">
        <v>232.03</v>
      </c>
      <c r="CB32" s="230">
        <v>814.86</v>
      </c>
      <c r="CC32" s="230">
        <v>213.47</v>
      </c>
      <c r="CD32" s="230">
        <v>747.64</v>
      </c>
      <c r="CE32" s="230">
        <v>3.46</v>
      </c>
      <c r="CF32" s="230">
        <v>38.4</v>
      </c>
      <c r="CG32" s="230">
        <v>5</v>
      </c>
      <c r="CH32" s="230">
        <v>23</v>
      </c>
      <c r="CI32" s="230">
        <v>83</v>
      </c>
    </row>
    <row r="33" spans="1:87" ht="14.4" x14ac:dyDescent="0.3">
      <c r="A33" s="198">
        <v>306</v>
      </c>
      <c r="B33" s="199" t="s">
        <v>116</v>
      </c>
      <c r="C33" s="200">
        <v>31046.5</v>
      </c>
      <c r="D33" s="200">
        <v>19137</v>
      </c>
      <c r="E33" s="200">
        <v>68</v>
      </c>
      <c r="F33" s="200">
        <v>219</v>
      </c>
      <c r="G33" s="200">
        <v>82</v>
      </c>
      <c r="H33" s="200">
        <v>1</v>
      </c>
      <c r="I33" s="200">
        <v>0</v>
      </c>
      <c r="J33" s="200">
        <v>309.8</v>
      </c>
      <c r="K33" s="200">
        <v>128</v>
      </c>
      <c r="L33" s="200">
        <v>1</v>
      </c>
      <c r="M33" s="200">
        <v>0</v>
      </c>
      <c r="N33" s="200">
        <v>0</v>
      </c>
      <c r="O33" s="200">
        <v>0</v>
      </c>
      <c r="P33" s="200">
        <v>0</v>
      </c>
      <c r="Q33" s="200">
        <v>46</v>
      </c>
      <c r="R33" s="200">
        <v>732</v>
      </c>
      <c r="S33" s="200">
        <v>361.5</v>
      </c>
      <c r="T33" s="200">
        <v>5</v>
      </c>
      <c r="U33" s="200">
        <v>0</v>
      </c>
      <c r="V33" s="200">
        <v>0</v>
      </c>
      <c r="W33" s="200">
        <v>0</v>
      </c>
      <c r="X33" s="200">
        <v>639.05666900000006</v>
      </c>
      <c r="Y33" s="200">
        <v>3006.1005260000002</v>
      </c>
      <c r="Z33" s="200">
        <v>924.09448999999995</v>
      </c>
      <c r="AA33" s="200">
        <v>130.84947299999999</v>
      </c>
      <c r="AB33" s="200">
        <v>45</v>
      </c>
      <c r="AC33" s="200">
        <v>22</v>
      </c>
      <c r="AD33" s="200">
        <v>0</v>
      </c>
      <c r="AE33" s="200">
        <v>23</v>
      </c>
      <c r="AF33" s="200">
        <v>9</v>
      </c>
      <c r="AG33" s="200">
        <v>1</v>
      </c>
      <c r="AH33" s="200">
        <v>0</v>
      </c>
      <c r="AI33" s="200">
        <v>0</v>
      </c>
      <c r="AJ33" s="200">
        <v>0</v>
      </c>
      <c r="AK33" s="200">
        <v>99</v>
      </c>
      <c r="AL33" s="200">
        <v>61</v>
      </c>
      <c r="AM33" s="200">
        <v>0</v>
      </c>
      <c r="AN33" s="200">
        <v>0</v>
      </c>
      <c r="AO33" s="200">
        <v>0</v>
      </c>
      <c r="AP33" s="200">
        <v>220.48070200000001</v>
      </c>
      <c r="AQ33" s="200">
        <v>72</v>
      </c>
      <c r="AR33" s="200">
        <v>2</v>
      </c>
      <c r="AS33" s="200">
        <v>65.599999999999994</v>
      </c>
      <c r="AT33" s="200">
        <v>38</v>
      </c>
      <c r="AU33" s="200">
        <v>1</v>
      </c>
      <c r="AV33" s="200">
        <v>92.2</v>
      </c>
      <c r="AW33" s="200">
        <v>39.6</v>
      </c>
      <c r="AX33" s="200">
        <v>1</v>
      </c>
      <c r="AY33" s="200">
        <v>0</v>
      </c>
      <c r="AZ33" s="200">
        <v>0</v>
      </c>
      <c r="BA33" s="200">
        <v>0</v>
      </c>
      <c r="BB33" s="200">
        <v>288.2</v>
      </c>
      <c r="BC33" s="200">
        <v>140</v>
      </c>
      <c r="BD33" s="200">
        <v>3</v>
      </c>
      <c r="BE33" s="200">
        <v>1374.9297839999999</v>
      </c>
      <c r="BF33" s="200">
        <v>448.74333200000001</v>
      </c>
      <c r="BG33" s="200">
        <v>16.350878999999999</v>
      </c>
      <c r="BH33" s="200">
        <f t="shared" si="1"/>
        <v>491</v>
      </c>
      <c r="BI33" s="200">
        <f t="shared" si="2"/>
        <v>441</v>
      </c>
      <c r="BJ33" s="200">
        <f t="shared" si="3"/>
        <v>129</v>
      </c>
      <c r="BK33" s="200">
        <f t="shared" si="4"/>
        <v>282</v>
      </c>
      <c r="BL33" s="200">
        <v>275</v>
      </c>
      <c r="BN33" s="222">
        <v>209</v>
      </c>
      <c r="BO33" s="222" t="s">
        <v>114</v>
      </c>
      <c r="BP33" s="222">
        <v>2097038</v>
      </c>
      <c r="BQ33" s="222">
        <v>100760</v>
      </c>
      <c r="BR33" s="222" t="s">
        <v>257</v>
      </c>
      <c r="BS33" s="222" t="s">
        <v>253</v>
      </c>
      <c r="BT33" s="196" t="str">
        <f t="shared" si="0"/>
        <v>Maintained</v>
      </c>
      <c r="BU33" s="212">
        <v>71</v>
      </c>
      <c r="BV33" s="212">
        <v>103</v>
      </c>
      <c r="BW33" s="201">
        <f t="shared" si="8"/>
        <v>1</v>
      </c>
      <c r="BX33" s="197" t="str">
        <f t="shared" si="5"/>
        <v>2091</v>
      </c>
      <c r="BY33" s="229">
        <v>315</v>
      </c>
      <c r="BZ33" s="229" t="s">
        <v>161</v>
      </c>
      <c r="CA33" s="230">
        <v>233.84</v>
      </c>
      <c r="CB33" s="230">
        <v>821.2299999999999</v>
      </c>
      <c r="CC33" s="230">
        <v>215.14</v>
      </c>
      <c r="CD33" s="230">
        <v>753.49</v>
      </c>
      <c r="CE33" s="230">
        <v>3.31</v>
      </c>
      <c r="CF33" s="230">
        <v>36.799999999999997</v>
      </c>
      <c r="CG33" s="230">
        <v>6</v>
      </c>
      <c r="CH33" s="230">
        <v>16</v>
      </c>
      <c r="CI33" s="230">
        <v>84</v>
      </c>
    </row>
    <row r="34" spans="1:87" ht="14.4" x14ac:dyDescent="0.3">
      <c r="A34" s="198">
        <v>942</v>
      </c>
      <c r="B34" s="199" t="s">
        <v>1159</v>
      </c>
      <c r="C34" s="200">
        <v>19575</v>
      </c>
      <c r="D34" s="200">
        <v>14884</v>
      </c>
      <c r="E34" s="200">
        <v>16</v>
      </c>
      <c r="F34" s="200">
        <v>87.9</v>
      </c>
      <c r="G34" s="200">
        <v>34</v>
      </c>
      <c r="H34" s="200">
        <v>3</v>
      </c>
      <c r="I34" s="200">
        <v>89.833332999999996</v>
      </c>
      <c r="J34" s="200">
        <v>949.85533599999997</v>
      </c>
      <c r="K34" s="200">
        <v>363.80000100000001</v>
      </c>
      <c r="L34" s="200">
        <v>5</v>
      </c>
      <c r="M34" s="200">
        <v>0</v>
      </c>
      <c r="N34" s="200">
        <v>0</v>
      </c>
      <c r="O34" s="200">
        <v>0</v>
      </c>
      <c r="P34" s="200">
        <v>0</v>
      </c>
      <c r="Q34" s="200">
        <v>27</v>
      </c>
      <c r="R34" s="200">
        <v>348.45000099999999</v>
      </c>
      <c r="S34" s="200">
        <v>145.816667</v>
      </c>
      <c r="T34" s="200">
        <v>1</v>
      </c>
      <c r="U34" s="200">
        <v>0</v>
      </c>
      <c r="V34" s="200">
        <v>0</v>
      </c>
      <c r="W34" s="200">
        <v>0</v>
      </c>
      <c r="X34" s="200">
        <v>235.204386</v>
      </c>
      <c r="Y34" s="200">
        <v>1043.355442</v>
      </c>
      <c r="Z34" s="200">
        <v>313.98996399999999</v>
      </c>
      <c r="AA34" s="200">
        <v>17.847332999999999</v>
      </c>
      <c r="AB34" s="200">
        <v>15</v>
      </c>
      <c r="AC34" s="200">
        <v>8</v>
      </c>
      <c r="AD34" s="200">
        <v>1</v>
      </c>
      <c r="AE34" s="200">
        <v>177.26600099999999</v>
      </c>
      <c r="AF34" s="200">
        <v>69.533333999999996</v>
      </c>
      <c r="AG34" s="200">
        <v>0</v>
      </c>
      <c r="AH34" s="200">
        <v>0</v>
      </c>
      <c r="AI34" s="200">
        <v>0</v>
      </c>
      <c r="AJ34" s="200">
        <v>0</v>
      </c>
      <c r="AK34" s="200">
        <v>71</v>
      </c>
      <c r="AL34" s="200">
        <v>23</v>
      </c>
      <c r="AM34" s="200">
        <v>1</v>
      </c>
      <c r="AN34" s="200">
        <v>0</v>
      </c>
      <c r="AO34" s="200">
        <v>0</v>
      </c>
      <c r="AP34" s="200">
        <v>131.852632</v>
      </c>
      <c r="AQ34" s="200">
        <v>43.077193000000001</v>
      </c>
      <c r="AR34" s="200">
        <v>3</v>
      </c>
      <c r="AS34" s="200">
        <v>34.250000999999997</v>
      </c>
      <c r="AT34" s="200">
        <v>18.649999999999999</v>
      </c>
      <c r="AU34" s="200">
        <v>2</v>
      </c>
      <c r="AV34" s="200">
        <v>497.575333</v>
      </c>
      <c r="AW34" s="200">
        <v>198.38199800000001</v>
      </c>
      <c r="AX34" s="200">
        <v>1</v>
      </c>
      <c r="AY34" s="200">
        <v>0</v>
      </c>
      <c r="AZ34" s="200">
        <v>0</v>
      </c>
      <c r="BA34" s="200">
        <v>0</v>
      </c>
      <c r="BB34" s="200">
        <v>157.26133400000001</v>
      </c>
      <c r="BC34" s="200">
        <v>72.335999999999999</v>
      </c>
      <c r="BD34" s="200">
        <v>0</v>
      </c>
      <c r="BE34" s="200">
        <v>713.81652099999997</v>
      </c>
      <c r="BF34" s="200">
        <v>222.83501799999999</v>
      </c>
      <c r="BG34" s="200">
        <v>9.4596499999999999</v>
      </c>
      <c r="BH34" s="200">
        <f t="shared" si="1"/>
        <v>121</v>
      </c>
      <c r="BI34" s="200">
        <f t="shared" si="2"/>
        <v>134</v>
      </c>
      <c r="BJ34" s="200">
        <f t="shared" si="3"/>
        <v>109</v>
      </c>
      <c r="BK34" s="200">
        <f t="shared" si="4"/>
        <v>157</v>
      </c>
      <c r="BL34" s="200">
        <v>92</v>
      </c>
      <c r="BN34" s="222">
        <v>209</v>
      </c>
      <c r="BO34" s="222" t="s">
        <v>114</v>
      </c>
      <c r="BP34" s="222">
        <v>2097141</v>
      </c>
      <c r="BQ34" s="222">
        <v>100763</v>
      </c>
      <c r="BR34" s="222" t="s">
        <v>258</v>
      </c>
      <c r="BS34" s="222" t="s">
        <v>231</v>
      </c>
      <c r="BT34" s="196" t="str">
        <f t="shared" si="0"/>
        <v>Maintained</v>
      </c>
      <c r="BU34" s="212">
        <v>29</v>
      </c>
      <c r="BV34" s="212">
        <v>72</v>
      </c>
      <c r="BW34" s="201">
        <f t="shared" si="8"/>
        <v>2</v>
      </c>
      <c r="BX34" s="197" t="str">
        <f t="shared" si="5"/>
        <v>2092</v>
      </c>
      <c r="BY34" s="229">
        <v>316</v>
      </c>
      <c r="BZ34" s="229" t="s">
        <v>165</v>
      </c>
      <c r="CA34" s="230">
        <v>256.64</v>
      </c>
      <c r="CB34" s="230">
        <v>901.31000000000006</v>
      </c>
      <c r="CC34" s="230">
        <v>236.12</v>
      </c>
      <c r="CD34" s="230">
        <v>826.96</v>
      </c>
      <c r="CE34" s="230">
        <v>8.36</v>
      </c>
      <c r="CF34" s="230">
        <v>92.93</v>
      </c>
      <c r="CG34" s="230">
        <v>19</v>
      </c>
      <c r="CH34" s="230">
        <v>53</v>
      </c>
      <c r="CI34" s="230">
        <v>226</v>
      </c>
    </row>
    <row r="35" spans="1:87" ht="14.4" x14ac:dyDescent="0.3">
      <c r="A35" s="198">
        <v>841</v>
      </c>
      <c r="B35" s="199" t="s">
        <v>117</v>
      </c>
      <c r="C35" s="200">
        <v>8354</v>
      </c>
      <c r="D35" s="200">
        <v>6232</v>
      </c>
      <c r="E35" s="200">
        <v>49</v>
      </c>
      <c r="F35" s="200">
        <v>78</v>
      </c>
      <c r="G35" s="200">
        <v>38.466667000000001</v>
      </c>
      <c r="H35" s="200">
        <v>3</v>
      </c>
      <c r="I35" s="200">
        <v>10</v>
      </c>
      <c r="J35" s="200">
        <v>38</v>
      </c>
      <c r="K35" s="200">
        <v>18</v>
      </c>
      <c r="L35" s="200">
        <v>0</v>
      </c>
      <c r="M35" s="200">
        <v>0</v>
      </c>
      <c r="N35" s="200">
        <v>0</v>
      </c>
      <c r="O35" s="200">
        <v>0</v>
      </c>
      <c r="P35" s="200">
        <v>0</v>
      </c>
      <c r="Q35" s="200">
        <v>48</v>
      </c>
      <c r="R35" s="200">
        <v>341</v>
      </c>
      <c r="S35" s="200">
        <v>168.8</v>
      </c>
      <c r="T35" s="200">
        <v>5</v>
      </c>
      <c r="U35" s="200">
        <v>0</v>
      </c>
      <c r="V35" s="200">
        <v>0</v>
      </c>
      <c r="W35" s="200">
        <v>0</v>
      </c>
      <c r="X35" s="200">
        <v>140.63333499999999</v>
      </c>
      <c r="Y35" s="200">
        <v>567.60000100000002</v>
      </c>
      <c r="Z35" s="200">
        <v>168.8</v>
      </c>
      <c r="AA35" s="200">
        <v>8</v>
      </c>
      <c r="AB35" s="200">
        <v>23</v>
      </c>
      <c r="AC35" s="200">
        <v>11</v>
      </c>
      <c r="AD35" s="200">
        <v>0</v>
      </c>
      <c r="AE35" s="200">
        <v>18</v>
      </c>
      <c r="AF35" s="200">
        <v>2</v>
      </c>
      <c r="AG35" s="200">
        <v>0</v>
      </c>
      <c r="AH35" s="200">
        <v>0</v>
      </c>
      <c r="AI35" s="200">
        <v>0</v>
      </c>
      <c r="AJ35" s="200">
        <v>0</v>
      </c>
      <c r="AK35" s="200">
        <v>68</v>
      </c>
      <c r="AL35" s="200">
        <v>41</v>
      </c>
      <c r="AM35" s="200">
        <v>0</v>
      </c>
      <c r="AN35" s="200">
        <v>0</v>
      </c>
      <c r="AO35" s="200">
        <v>0</v>
      </c>
      <c r="AP35" s="200">
        <v>62.166665999999999</v>
      </c>
      <c r="AQ35" s="200">
        <v>20</v>
      </c>
      <c r="AR35" s="200">
        <v>1</v>
      </c>
      <c r="AS35" s="200">
        <v>38.266666999999998</v>
      </c>
      <c r="AT35" s="200">
        <v>15.6</v>
      </c>
      <c r="AU35" s="200">
        <v>2</v>
      </c>
      <c r="AV35" s="200">
        <v>12</v>
      </c>
      <c r="AW35" s="200">
        <v>7</v>
      </c>
      <c r="AX35" s="200">
        <v>0</v>
      </c>
      <c r="AY35" s="200">
        <v>0</v>
      </c>
      <c r="AZ35" s="200">
        <v>0</v>
      </c>
      <c r="BA35" s="200">
        <v>0</v>
      </c>
      <c r="BB35" s="200">
        <v>117</v>
      </c>
      <c r="BC35" s="200">
        <v>74.666667000000004</v>
      </c>
      <c r="BD35" s="200">
        <v>3.6</v>
      </c>
      <c r="BE35" s="200">
        <v>373.19999300000001</v>
      </c>
      <c r="BF35" s="200">
        <v>109.85333199999999</v>
      </c>
      <c r="BG35" s="200">
        <v>5</v>
      </c>
      <c r="BH35" s="200">
        <f t="shared" si="1"/>
        <v>0</v>
      </c>
      <c r="BI35" s="200">
        <f t="shared" si="2"/>
        <v>0</v>
      </c>
      <c r="BJ35" s="200">
        <f t="shared" si="3"/>
        <v>186</v>
      </c>
      <c r="BK35" s="200">
        <f t="shared" si="4"/>
        <v>220</v>
      </c>
      <c r="BL35" s="200">
        <v>48</v>
      </c>
      <c r="BN35" s="222">
        <v>209</v>
      </c>
      <c r="BO35" s="222" t="s">
        <v>114</v>
      </c>
      <c r="BP35" s="222">
        <v>2097180</v>
      </c>
      <c r="BQ35" s="222">
        <v>100765</v>
      </c>
      <c r="BR35" s="222" t="s">
        <v>259</v>
      </c>
      <c r="BS35" s="222" t="s">
        <v>231</v>
      </c>
      <c r="BT35" s="196" t="str">
        <f t="shared" si="0"/>
        <v>Maintained</v>
      </c>
      <c r="BU35" s="212">
        <v>0</v>
      </c>
      <c r="BV35" s="212">
        <v>214</v>
      </c>
      <c r="BW35" s="201">
        <f t="shared" si="8"/>
        <v>3</v>
      </c>
      <c r="BX35" s="197" t="str">
        <f t="shared" si="5"/>
        <v>2093</v>
      </c>
      <c r="BY35" s="229">
        <v>317</v>
      </c>
      <c r="BZ35" s="229" t="s">
        <v>181</v>
      </c>
      <c r="CA35" s="230">
        <v>347.92</v>
      </c>
      <c r="CB35" s="230">
        <v>1221.8499999999999</v>
      </c>
      <c r="CC35" s="230">
        <v>320.08999999999997</v>
      </c>
      <c r="CD35" s="230">
        <v>1121.06</v>
      </c>
      <c r="CE35" s="230">
        <v>6.21</v>
      </c>
      <c r="CF35" s="230">
        <v>69</v>
      </c>
      <c r="CG35" s="230">
        <v>11</v>
      </c>
      <c r="CH35" s="230">
        <v>35</v>
      </c>
      <c r="CI35" s="230">
        <v>154</v>
      </c>
    </row>
    <row r="36" spans="1:87" ht="14.4" x14ac:dyDescent="0.3">
      <c r="A36" s="198">
        <v>831</v>
      </c>
      <c r="B36" s="199" t="s">
        <v>118</v>
      </c>
      <c r="C36" s="200">
        <v>23324</v>
      </c>
      <c r="D36" s="200">
        <v>17710.5</v>
      </c>
      <c r="E36" s="200">
        <v>79.400000000000006</v>
      </c>
      <c r="F36" s="200">
        <v>291.633332</v>
      </c>
      <c r="G36" s="200">
        <v>117.533333</v>
      </c>
      <c r="H36" s="200">
        <v>1.933333</v>
      </c>
      <c r="I36" s="200">
        <v>18</v>
      </c>
      <c r="J36" s="200">
        <v>355.66666700000002</v>
      </c>
      <c r="K36" s="200">
        <v>157.80000000000001</v>
      </c>
      <c r="L36" s="200">
        <v>2</v>
      </c>
      <c r="M36" s="200">
        <v>0</v>
      </c>
      <c r="N36" s="200">
        <v>1</v>
      </c>
      <c r="O36" s="200">
        <v>2</v>
      </c>
      <c r="P36" s="200">
        <v>0</v>
      </c>
      <c r="Q36" s="200">
        <v>70</v>
      </c>
      <c r="R36" s="200">
        <v>750.86666700000001</v>
      </c>
      <c r="S36" s="200">
        <v>306.26666699999998</v>
      </c>
      <c r="T36" s="200">
        <v>4</v>
      </c>
      <c r="U36" s="200">
        <v>0</v>
      </c>
      <c r="V36" s="200">
        <v>0</v>
      </c>
      <c r="W36" s="200">
        <v>0</v>
      </c>
      <c r="X36" s="200">
        <v>467.69965400000001</v>
      </c>
      <c r="Y36" s="200">
        <v>1444.2903690000001</v>
      </c>
      <c r="Z36" s="200">
        <v>471.529021</v>
      </c>
      <c r="AA36" s="200">
        <v>34.999991999999999</v>
      </c>
      <c r="AB36" s="200">
        <v>76.8</v>
      </c>
      <c r="AC36" s="200">
        <v>44.266666999999998</v>
      </c>
      <c r="AD36" s="200">
        <v>1</v>
      </c>
      <c r="AE36" s="200">
        <v>90.666667000000004</v>
      </c>
      <c r="AF36" s="200">
        <v>39</v>
      </c>
      <c r="AG36" s="200">
        <v>0</v>
      </c>
      <c r="AH36" s="200">
        <v>0</v>
      </c>
      <c r="AI36" s="200">
        <v>0</v>
      </c>
      <c r="AJ36" s="200">
        <v>0</v>
      </c>
      <c r="AK36" s="200">
        <v>153.80000000000001</v>
      </c>
      <c r="AL36" s="200">
        <v>92.8</v>
      </c>
      <c r="AM36" s="200">
        <v>0</v>
      </c>
      <c r="AN36" s="200">
        <v>0</v>
      </c>
      <c r="AO36" s="200">
        <v>0</v>
      </c>
      <c r="AP36" s="200">
        <v>263.02293200000003</v>
      </c>
      <c r="AQ36" s="200">
        <v>109.30845600000001</v>
      </c>
      <c r="AR36" s="200">
        <v>8.9473680000000009</v>
      </c>
      <c r="AS36" s="200">
        <v>55.4</v>
      </c>
      <c r="AT36" s="200">
        <v>29</v>
      </c>
      <c r="AU36" s="200">
        <v>0</v>
      </c>
      <c r="AV36" s="200">
        <v>118.4</v>
      </c>
      <c r="AW36" s="200">
        <v>52.133333</v>
      </c>
      <c r="AX36" s="200">
        <v>0</v>
      </c>
      <c r="AY36" s="200">
        <v>1</v>
      </c>
      <c r="AZ36" s="200">
        <v>1</v>
      </c>
      <c r="BA36" s="200">
        <v>0</v>
      </c>
      <c r="BB36" s="200">
        <v>207.066666</v>
      </c>
      <c r="BC36" s="200">
        <v>86.799999</v>
      </c>
      <c r="BD36" s="200">
        <v>1.0333330000000001</v>
      </c>
      <c r="BE36" s="200">
        <v>733.85856200000001</v>
      </c>
      <c r="BF36" s="200">
        <v>238.871387</v>
      </c>
      <c r="BG36" s="200">
        <v>3</v>
      </c>
      <c r="BH36" s="200">
        <f t="shared" si="1"/>
        <v>0</v>
      </c>
      <c r="BI36" s="200">
        <f t="shared" si="2"/>
        <v>111</v>
      </c>
      <c r="BJ36" s="200">
        <f t="shared" si="3"/>
        <v>203</v>
      </c>
      <c r="BK36" s="200">
        <f t="shared" si="4"/>
        <v>600</v>
      </c>
      <c r="BL36" s="200">
        <v>138</v>
      </c>
      <c r="BN36" s="222">
        <v>209</v>
      </c>
      <c r="BO36" s="222" t="s">
        <v>114</v>
      </c>
      <c r="BP36" s="222">
        <v>2097182</v>
      </c>
      <c r="BQ36" s="222">
        <v>100766</v>
      </c>
      <c r="BR36" s="222" t="s">
        <v>260</v>
      </c>
      <c r="BS36" s="222" t="s">
        <v>253</v>
      </c>
      <c r="BT36" s="196" t="str">
        <f t="shared" si="0"/>
        <v>Maintained</v>
      </c>
      <c r="BU36" s="212">
        <v>189</v>
      </c>
      <c r="BV36" s="212">
        <v>0</v>
      </c>
      <c r="BW36" s="201">
        <f t="shared" si="8"/>
        <v>4</v>
      </c>
      <c r="BX36" s="197" t="str">
        <f t="shared" si="5"/>
        <v>2094</v>
      </c>
      <c r="BY36" s="229">
        <v>318</v>
      </c>
      <c r="BZ36" s="229" t="s">
        <v>183</v>
      </c>
      <c r="CA36" s="230">
        <v>235.02</v>
      </c>
      <c r="CB36" s="230">
        <v>825.36</v>
      </c>
      <c r="CC36" s="230">
        <v>216.22</v>
      </c>
      <c r="CD36" s="230">
        <v>757.29</v>
      </c>
      <c r="CE36" s="230">
        <v>3.44</v>
      </c>
      <c r="CF36" s="230">
        <v>38.18</v>
      </c>
      <c r="CG36" s="230">
        <v>4</v>
      </c>
      <c r="CH36" s="230">
        <v>9</v>
      </c>
      <c r="CI36" s="230">
        <v>68</v>
      </c>
    </row>
    <row r="37" spans="1:87" ht="14.4" x14ac:dyDescent="0.3">
      <c r="A37" s="198">
        <v>830</v>
      </c>
      <c r="B37" s="199" t="s">
        <v>120</v>
      </c>
      <c r="C37" s="200">
        <v>56575</v>
      </c>
      <c r="D37" s="200">
        <v>41150</v>
      </c>
      <c r="E37" s="200">
        <v>23</v>
      </c>
      <c r="F37" s="200">
        <v>317.03333099999998</v>
      </c>
      <c r="G37" s="200">
        <v>115.39999899999999</v>
      </c>
      <c r="H37" s="200">
        <v>3</v>
      </c>
      <c r="I37" s="200">
        <v>8.1999999999999993</v>
      </c>
      <c r="J37" s="200">
        <v>1234.9033340000001</v>
      </c>
      <c r="K37" s="200">
        <v>543.000001</v>
      </c>
      <c r="L37" s="200">
        <v>11</v>
      </c>
      <c r="M37" s="200">
        <v>0</v>
      </c>
      <c r="N37" s="200">
        <v>0</v>
      </c>
      <c r="O37" s="200">
        <v>0</v>
      </c>
      <c r="P37" s="200">
        <v>0</v>
      </c>
      <c r="Q37" s="200">
        <v>48.2</v>
      </c>
      <c r="R37" s="200">
        <v>849.66400099999998</v>
      </c>
      <c r="S37" s="200">
        <v>342.289333</v>
      </c>
      <c r="T37" s="200">
        <v>4</v>
      </c>
      <c r="U37" s="200">
        <v>0</v>
      </c>
      <c r="V37" s="200">
        <v>0</v>
      </c>
      <c r="W37" s="200">
        <v>0</v>
      </c>
      <c r="X37" s="200">
        <v>866.54267300000004</v>
      </c>
      <c r="Y37" s="200">
        <v>4687.7940060000001</v>
      </c>
      <c r="Z37" s="200">
        <v>1442.1139989999999</v>
      </c>
      <c r="AA37" s="200">
        <v>67.045332999999999</v>
      </c>
      <c r="AB37" s="200">
        <v>60.6</v>
      </c>
      <c r="AC37" s="200">
        <v>18.933333000000001</v>
      </c>
      <c r="AD37" s="200">
        <v>1</v>
      </c>
      <c r="AE37" s="200">
        <v>270.46666699999997</v>
      </c>
      <c r="AF37" s="200">
        <v>160.69999999999999</v>
      </c>
      <c r="AG37" s="200">
        <v>5</v>
      </c>
      <c r="AH37" s="200">
        <v>0</v>
      </c>
      <c r="AI37" s="200">
        <v>0</v>
      </c>
      <c r="AJ37" s="200">
        <v>0</v>
      </c>
      <c r="AK37" s="200">
        <v>161.69999899999999</v>
      </c>
      <c r="AL37" s="200">
        <v>83.7</v>
      </c>
      <c r="AM37" s="200">
        <v>2</v>
      </c>
      <c r="AN37" s="200">
        <v>0</v>
      </c>
      <c r="AO37" s="200">
        <v>0</v>
      </c>
      <c r="AP37" s="200">
        <v>520.18800299999998</v>
      </c>
      <c r="AQ37" s="200">
        <v>202.28666699999999</v>
      </c>
      <c r="AR37" s="200">
        <v>6.9119999999999999</v>
      </c>
      <c r="AS37" s="200">
        <v>114.816675</v>
      </c>
      <c r="AT37" s="200">
        <v>52.600003999999998</v>
      </c>
      <c r="AU37" s="200">
        <v>0</v>
      </c>
      <c r="AV37" s="200">
        <v>464.08333299999998</v>
      </c>
      <c r="AW37" s="200">
        <v>212.099999</v>
      </c>
      <c r="AX37" s="200">
        <v>3.4666670000000002</v>
      </c>
      <c r="AY37" s="200">
        <v>0</v>
      </c>
      <c r="AZ37" s="200">
        <v>0</v>
      </c>
      <c r="BA37" s="200">
        <v>0</v>
      </c>
      <c r="BB37" s="200">
        <v>295.19866999999999</v>
      </c>
      <c r="BC37" s="200">
        <v>145.80000000000001</v>
      </c>
      <c r="BD37" s="200">
        <v>1</v>
      </c>
      <c r="BE37" s="200">
        <v>2861.536004</v>
      </c>
      <c r="BF37" s="200">
        <v>906.26067599999999</v>
      </c>
      <c r="BG37" s="200">
        <v>24.7</v>
      </c>
      <c r="BH37" s="200">
        <f t="shared" si="1"/>
        <v>202</v>
      </c>
      <c r="BI37" s="200">
        <f t="shared" si="2"/>
        <v>274</v>
      </c>
      <c r="BJ37" s="200">
        <f t="shared" si="3"/>
        <v>359</v>
      </c>
      <c r="BK37" s="200">
        <f t="shared" si="4"/>
        <v>523</v>
      </c>
      <c r="BL37" s="200">
        <v>279</v>
      </c>
      <c r="BN37" s="222">
        <v>209</v>
      </c>
      <c r="BO37" s="222" t="s">
        <v>114</v>
      </c>
      <c r="BP37" s="222">
        <v>2097183</v>
      </c>
      <c r="BQ37" s="222">
        <v>136423</v>
      </c>
      <c r="BR37" s="222" t="s">
        <v>261</v>
      </c>
      <c r="BS37" s="222" t="s">
        <v>231</v>
      </c>
      <c r="BT37" s="196" t="str">
        <f t="shared" si="0"/>
        <v>Maintained</v>
      </c>
      <c r="BU37" s="212">
        <v>165</v>
      </c>
      <c r="BV37" s="212">
        <v>122</v>
      </c>
      <c r="BW37" s="201">
        <f t="shared" si="8"/>
        <v>5</v>
      </c>
      <c r="BX37" s="197" t="str">
        <f t="shared" si="5"/>
        <v>2095</v>
      </c>
      <c r="BY37" s="229">
        <v>319</v>
      </c>
      <c r="BZ37" s="229" t="s">
        <v>207</v>
      </c>
      <c r="CA37" s="230">
        <v>313.56</v>
      </c>
      <c r="CB37" s="230">
        <v>1101.19</v>
      </c>
      <c r="CC37" s="230">
        <v>288.48</v>
      </c>
      <c r="CD37" s="230">
        <v>1010.3499999999999</v>
      </c>
      <c r="CE37" s="230">
        <v>3.24</v>
      </c>
      <c r="CF37" s="230">
        <v>36</v>
      </c>
      <c r="CG37" s="230">
        <v>6</v>
      </c>
      <c r="CH37" s="230">
        <v>31</v>
      </c>
      <c r="CI37" s="230">
        <v>122</v>
      </c>
    </row>
    <row r="38" spans="1:87" ht="14.4" x14ac:dyDescent="0.3">
      <c r="A38" s="198">
        <v>878</v>
      </c>
      <c r="B38" s="199" t="s">
        <v>121</v>
      </c>
      <c r="C38" s="200">
        <v>53201</v>
      </c>
      <c r="D38" s="200">
        <v>36869</v>
      </c>
      <c r="E38" s="200">
        <v>27</v>
      </c>
      <c r="F38" s="200">
        <v>106.316667</v>
      </c>
      <c r="G38" s="200">
        <v>32</v>
      </c>
      <c r="H38" s="200">
        <v>0</v>
      </c>
      <c r="I38" s="200">
        <v>57.466667999999999</v>
      </c>
      <c r="J38" s="200">
        <v>588.98334399999999</v>
      </c>
      <c r="K38" s="200">
        <v>255.00000399999999</v>
      </c>
      <c r="L38" s="200">
        <v>9.733333</v>
      </c>
      <c r="M38" s="200">
        <v>0</v>
      </c>
      <c r="N38" s="200">
        <v>0</v>
      </c>
      <c r="O38" s="200">
        <v>0</v>
      </c>
      <c r="P38" s="200">
        <v>0</v>
      </c>
      <c r="Q38" s="200">
        <v>234.650001</v>
      </c>
      <c r="R38" s="200">
        <v>1437.6213439999999</v>
      </c>
      <c r="S38" s="200">
        <v>553.83333900000002</v>
      </c>
      <c r="T38" s="200">
        <v>7</v>
      </c>
      <c r="U38" s="200">
        <v>0</v>
      </c>
      <c r="V38" s="200">
        <v>0</v>
      </c>
      <c r="W38" s="200">
        <v>0</v>
      </c>
      <c r="X38" s="200">
        <v>648.29211199999997</v>
      </c>
      <c r="Y38" s="200">
        <v>4354.8798569999999</v>
      </c>
      <c r="Z38" s="200">
        <v>1330.725455</v>
      </c>
      <c r="AA38" s="200">
        <v>139.13193100000001</v>
      </c>
      <c r="AB38" s="200">
        <v>32</v>
      </c>
      <c r="AC38" s="200">
        <v>9</v>
      </c>
      <c r="AD38" s="200">
        <v>0</v>
      </c>
      <c r="AE38" s="200">
        <v>123.35000100000001</v>
      </c>
      <c r="AF38" s="200">
        <v>65.650001000000003</v>
      </c>
      <c r="AG38" s="200">
        <v>3</v>
      </c>
      <c r="AH38" s="200">
        <v>0</v>
      </c>
      <c r="AI38" s="200">
        <v>0</v>
      </c>
      <c r="AJ38" s="200">
        <v>0</v>
      </c>
      <c r="AK38" s="200">
        <v>307.938669</v>
      </c>
      <c r="AL38" s="200">
        <v>103.60000100000001</v>
      </c>
      <c r="AM38" s="200">
        <v>1</v>
      </c>
      <c r="AN38" s="200">
        <v>0</v>
      </c>
      <c r="AO38" s="200">
        <v>0</v>
      </c>
      <c r="AP38" s="200">
        <v>681.854829</v>
      </c>
      <c r="AQ38" s="200">
        <v>242.38377600000001</v>
      </c>
      <c r="AR38" s="200">
        <v>13.6</v>
      </c>
      <c r="AS38" s="200">
        <v>39.368665999999997</v>
      </c>
      <c r="AT38" s="200">
        <v>18.600000000000001</v>
      </c>
      <c r="AU38" s="200">
        <v>0</v>
      </c>
      <c r="AV38" s="200">
        <v>198.433323</v>
      </c>
      <c r="AW38" s="200">
        <v>98.133330999999998</v>
      </c>
      <c r="AX38" s="200">
        <v>2</v>
      </c>
      <c r="AY38" s="200">
        <v>0</v>
      </c>
      <c r="AZ38" s="200">
        <v>0</v>
      </c>
      <c r="BA38" s="200">
        <v>0</v>
      </c>
      <c r="BB38" s="200">
        <v>407.25932</v>
      </c>
      <c r="BC38" s="200">
        <v>184.160661</v>
      </c>
      <c r="BD38" s="200">
        <v>0.53333299999999995</v>
      </c>
      <c r="BE38" s="200">
        <v>2782.6002480000002</v>
      </c>
      <c r="BF38" s="200">
        <v>837.38641299999995</v>
      </c>
      <c r="BG38" s="200">
        <v>56.111404999999998</v>
      </c>
      <c r="BH38" s="200">
        <f t="shared" ref="BH38:BH69" si="9">SUMIFS(BU:BU,$BN:$BN,$A38,$BT:$BT,"Maintained")</f>
        <v>429</v>
      </c>
      <c r="BI38" s="200">
        <f t="shared" ref="BI38:BI69" si="10">SUMIFS(BV:BV,$BN:$BN,$A38,$BT:$BT,"Maintained")</f>
        <v>815</v>
      </c>
      <c r="BJ38" s="200">
        <f t="shared" ref="BJ38:BJ69" si="11">SUMIFS(BU:BU,$BN:$BN,$A38,$BT:$BT,"Academy")</f>
        <v>104</v>
      </c>
      <c r="BK38" s="200">
        <f t="shared" ref="BK38:BK69" si="12">SUMIFS(BV:BV,$BN:$BN,$A38,$BT:$BT,"Academy")</f>
        <v>431</v>
      </c>
      <c r="BL38" s="200">
        <v>828</v>
      </c>
      <c r="BN38" s="222">
        <v>210</v>
      </c>
      <c r="BO38" s="222" t="s">
        <v>119</v>
      </c>
      <c r="BP38" s="222">
        <v>2107000</v>
      </c>
      <c r="BQ38" s="222">
        <v>143745</v>
      </c>
      <c r="BR38" s="222" t="s">
        <v>1073</v>
      </c>
      <c r="BS38" s="222" t="s">
        <v>245</v>
      </c>
      <c r="BT38" s="196" t="str">
        <f t="shared" si="0"/>
        <v>Academy</v>
      </c>
      <c r="BU38" s="212">
        <v>54</v>
      </c>
      <c r="BV38" s="212">
        <v>58</v>
      </c>
      <c r="BW38" s="201">
        <f t="shared" si="8"/>
        <v>1</v>
      </c>
      <c r="BX38" s="197" t="str">
        <f t="shared" si="5"/>
        <v>2101</v>
      </c>
      <c r="BY38" s="229">
        <v>320</v>
      </c>
      <c r="BZ38" s="229" t="s">
        <v>216</v>
      </c>
      <c r="CA38" s="230">
        <v>375.14</v>
      </c>
      <c r="CB38" s="230">
        <v>1317.46</v>
      </c>
      <c r="CC38" s="230">
        <v>345.14</v>
      </c>
      <c r="CD38" s="230">
        <v>1208.79</v>
      </c>
      <c r="CE38" s="230">
        <v>20.57</v>
      </c>
      <c r="CF38" s="230">
        <v>228.5</v>
      </c>
      <c r="CG38" s="230">
        <v>9</v>
      </c>
      <c r="CH38" s="230">
        <v>43</v>
      </c>
      <c r="CI38" s="230">
        <v>131</v>
      </c>
    </row>
    <row r="39" spans="1:87" ht="14.4" x14ac:dyDescent="0.3">
      <c r="A39" s="198">
        <v>371</v>
      </c>
      <c r="B39" s="199" t="s">
        <v>122</v>
      </c>
      <c r="C39" s="200">
        <v>25521</v>
      </c>
      <c r="D39" s="200">
        <v>17804</v>
      </c>
      <c r="E39" s="200">
        <v>0</v>
      </c>
      <c r="F39" s="200">
        <v>0</v>
      </c>
      <c r="G39" s="200">
        <v>0</v>
      </c>
      <c r="H39" s="200">
        <v>0</v>
      </c>
      <c r="I39" s="200">
        <v>10</v>
      </c>
      <c r="J39" s="200">
        <v>439.8</v>
      </c>
      <c r="K39" s="200">
        <v>168</v>
      </c>
      <c r="L39" s="200">
        <v>2</v>
      </c>
      <c r="M39" s="200">
        <v>0</v>
      </c>
      <c r="N39" s="200">
        <v>0</v>
      </c>
      <c r="O39" s="200">
        <v>0</v>
      </c>
      <c r="P39" s="200">
        <v>0</v>
      </c>
      <c r="Q39" s="200">
        <v>70.933335</v>
      </c>
      <c r="R39" s="200">
        <v>1286.400001</v>
      </c>
      <c r="S39" s="200">
        <v>597.63333399999999</v>
      </c>
      <c r="T39" s="200">
        <v>4</v>
      </c>
      <c r="U39" s="200">
        <v>0</v>
      </c>
      <c r="V39" s="200">
        <v>0</v>
      </c>
      <c r="W39" s="200">
        <v>0</v>
      </c>
      <c r="X39" s="200">
        <v>683.59600499999999</v>
      </c>
      <c r="Y39" s="200">
        <v>1420.608671</v>
      </c>
      <c r="Z39" s="200">
        <v>308.60066799999998</v>
      </c>
      <c r="AA39" s="200">
        <v>42</v>
      </c>
      <c r="AB39" s="200">
        <v>0</v>
      </c>
      <c r="AC39" s="200">
        <v>0</v>
      </c>
      <c r="AD39" s="200">
        <v>0</v>
      </c>
      <c r="AE39" s="200">
        <v>68</v>
      </c>
      <c r="AF39" s="200">
        <v>29</v>
      </c>
      <c r="AG39" s="200">
        <v>0</v>
      </c>
      <c r="AH39" s="200">
        <v>0</v>
      </c>
      <c r="AI39" s="200">
        <v>0</v>
      </c>
      <c r="AJ39" s="200">
        <v>0</v>
      </c>
      <c r="AK39" s="200">
        <v>301.86666700000001</v>
      </c>
      <c r="AL39" s="200">
        <v>169.73333400000001</v>
      </c>
      <c r="AM39" s="200">
        <v>1</v>
      </c>
      <c r="AN39" s="200">
        <v>0</v>
      </c>
      <c r="AO39" s="200">
        <v>0</v>
      </c>
      <c r="AP39" s="200">
        <v>150.78400099999999</v>
      </c>
      <c r="AQ39" s="200">
        <v>45.825333999999998</v>
      </c>
      <c r="AR39" s="200">
        <v>4</v>
      </c>
      <c r="AS39" s="200">
        <v>0</v>
      </c>
      <c r="AT39" s="200">
        <v>0</v>
      </c>
      <c r="AU39" s="200">
        <v>0</v>
      </c>
      <c r="AV39" s="200">
        <v>103</v>
      </c>
      <c r="AW39" s="200">
        <v>50</v>
      </c>
      <c r="AX39" s="200">
        <v>0</v>
      </c>
      <c r="AY39" s="200">
        <v>0</v>
      </c>
      <c r="AZ39" s="200">
        <v>0</v>
      </c>
      <c r="BA39" s="200">
        <v>0</v>
      </c>
      <c r="BB39" s="200">
        <v>402.499999</v>
      </c>
      <c r="BC39" s="200">
        <v>212.35</v>
      </c>
      <c r="BD39" s="200">
        <v>0</v>
      </c>
      <c r="BE39" s="200">
        <v>960.20867699999997</v>
      </c>
      <c r="BF39" s="200">
        <v>259.27000299999997</v>
      </c>
      <c r="BG39" s="200">
        <v>22.666667</v>
      </c>
      <c r="BH39" s="200">
        <f t="shared" si="9"/>
        <v>32</v>
      </c>
      <c r="BI39" s="200">
        <f t="shared" si="10"/>
        <v>133</v>
      </c>
      <c r="BJ39" s="200">
        <f t="shared" si="11"/>
        <v>261</v>
      </c>
      <c r="BK39" s="200">
        <f t="shared" si="12"/>
        <v>423</v>
      </c>
      <c r="BL39" s="200">
        <v>162</v>
      </c>
      <c r="BN39" s="222">
        <v>210</v>
      </c>
      <c r="BO39" s="222" t="s">
        <v>119</v>
      </c>
      <c r="BP39" s="222">
        <v>2107007</v>
      </c>
      <c r="BQ39" s="222">
        <v>100872</v>
      </c>
      <c r="BR39" s="222" t="s">
        <v>262</v>
      </c>
      <c r="BS39" s="222" t="s">
        <v>231</v>
      </c>
      <c r="BT39" s="196" t="str">
        <f t="shared" si="0"/>
        <v>Maintained</v>
      </c>
      <c r="BU39" s="212">
        <v>0</v>
      </c>
      <c r="BV39" s="212">
        <v>170</v>
      </c>
      <c r="BW39" s="201">
        <f t="shared" si="8"/>
        <v>2</v>
      </c>
      <c r="BX39" s="197" t="str">
        <f t="shared" si="5"/>
        <v>2102</v>
      </c>
      <c r="BY39" s="229">
        <v>330</v>
      </c>
      <c r="BZ39" s="229" t="s">
        <v>90</v>
      </c>
      <c r="CA39" s="230">
        <v>1184.8</v>
      </c>
      <c r="CB39" s="230">
        <v>4160.8900000000003</v>
      </c>
      <c r="CC39" s="230">
        <v>1090.04</v>
      </c>
      <c r="CD39" s="230">
        <v>3817.67</v>
      </c>
      <c r="CE39" s="230">
        <v>88.44</v>
      </c>
      <c r="CF39" s="230">
        <v>982.67</v>
      </c>
      <c r="CG39" s="230">
        <v>92</v>
      </c>
      <c r="CH39" s="230">
        <v>290</v>
      </c>
      <c r="CI39" s="230">
        <v>896</v>
      </c>
    </row>
    <row r="40" spans="1:87" ht="14.4" x14ac:dyDescent="0.3">
      <c r="A40" s="198">
        <v>838</v>
      </c>
      <c r="B40" s="199" t="s">
        <v>123</v>
      </c>
      <c r="C40" s="200">
        <v>22971</v>
      </c>
      <c r="D40" s="200">
        <v>18887.5</v>
      </c>
      <c r="E40" s="200">
        <v>0</v>
      </c>
      <c r="F40" s="200">
        <v>0</v>
      </c>
      <c r="G40" s="200">
        <v>0</v>
      </c>
      <c r="H40" s="200">
        <v>0</v>
      </c>
      <c r="I40" s="200">
        <v>30.133331999999999</v>
      </c>
      <c r="J40" s="200">
        <v>97.383331999999996</v>
      </c>
      <c r="K40" s="200">
        <v>45.766666000000001</v>
      </c>
      <c r="L40" s="200">
        <v>0.2</v>
      </c>
      <c r="M40" s="200">
        <v>0</v>
      </c>
      <c r="N40" s="200">
        <v>0</v>
      </c>
      <c r="O40" s="200">
        <v>0</v>
      </c>
      <c r="P40" s="200">
        <v>0</v>
      </c>
      <c r="Q40" s="200">
        <v>85.014002000000005</v>
      </c>
      <c r="R40" s="200">
        <v>355.71667500000001</v>
      </c>
      <c r="S40" s="200">
        <v>124.142003</v>
      </c>
      <c r="T40" s="200">
        <v>3</v>
      </c>
      <c r="U40" s="200">
        <v>0</v>
      </c>
      <c r="V40" s="200">
        <v>0</v>
      </c>
      <c r="W40" s="200">
        <v>0</v>
      </c>
      <c r="X40" s="200">
        <v>266.81466699999999</v>
      </c>
      <c r="Y40" s="200">
        <v>2201.089234</v>
      </c>
      <c r="Z40" s="200">
        <v>764.58479199999999</v>
      </c>
      <c r="AA40" s="200">
        <v>113.462735</v>
      </c>
      <c r="AB40" s="200">
        <v>0</v>
      </c>
      <c r="AC40" s="200">
        <v>0</v>
      </c>
      <c r="AD40" s="200">
        <v>0</v>
      </c>
      <c r="AE40" s="200">
        <v>9.0333330000000007</v>
      </c>
      <c r="AF40" s="200">
        <v>9</v>
      </c>
      <c r="AG40" s="200">
        <v>0</v>
      </c>
      <c r="AH40" s="200">
        <v>0</v>
      </c>
      <c r="AI40" s="200">
        <v>0</v>
      </c>
      <c r="AJ40" s="200">
        <v>0</v>
      </c>
      <c r="AK40" s="200">
        <v>35.400002000000001</v>
      </c>
      <c r="AL40" s="200">
        <v>14.733333999999999</v>
      </c>
      <c r="AM40" s="200">
        <v>0</v>
      </c>
      <c r="AN40" s="200">
        <v>0</v>
      </c>
      <c r="AO40" s="200">
        <v>0</v>
      </c>
      <c r="AP40" s="200">
        <v>279.18238200000002</v>
      </c>
      <c r="AQ40" s="200">
        <v>89.201756000000003</v>
      </c>
      <c r="AR40" s="200">
        <v>5.766667</v>
      </c>
      <c r="AS40" s="200">
        <v>0</v>
      </c>
      <c r="AT40" s="200">
        <v>0</v>
      </c>
      <c r="AU40" s="200">
        <v>0</v>
      </c>
      <c r="AV40" s="200">
        <v>28.866665999999999</v>
      </c>
      <c r="AW40" s="200">
        <v>19.266666000000001</v>
      </c>
      <c r="AX40" s="200">
        <v>0</v>
      </c>
      <c r="AY40" s="200">
        <v>0</v>
      </c>
      <c r="AZ40" s="200">
        <v>0</v>
      </c>
      <c r="BA40" s="200">
        <v>0</v>
      </c>
      <c r="BB40" s="200">
        <v>117.24333</v>
      </c>
      <c r="BC40" s="200">
        <v>45.25</v>
      </c>
      <c r="BD40" s="200">
        <v>1.0780000000000001</v>
      </c>
      <c r="BE40" s="200">
        <v>1456.9893</v>
      </c>
      <c r="BF40" s="200">
        <v>481.53126800000001</v>
      </c>
      <c r="BG40" s="200">
        <v>45.230701000000003</v>
      </c>
      <c r="BH40" s="200">
        <f t="shared" si="9"/>
        <v>267</v>
      </c>
      <c r="BI40" s="200">
        <f t="shared" si="10"/>
        <v>480</v>
      </c>
      <c r="BJ40" s="200">
        <f t="shared" si="11"/>
        <v>62</v>
      </c>
      <c r="BK40" s="200">
        <f t="shared" si="12"/>
        <v>162</v>
      </c>
      <c r="BL40" s="200">
        <v>258</v>
      </c>
      <c r="BN40" s="222">
        <v>210</v>
      </c>
      <c r="BO40" s="222" t="s">
        <v>119</v>
      </c>
      <c r="BP40" s="222">
        <v>2107048</v>
      </c>
      <c r="BQ40" s="222">
        <v>146190</v>
      </c>
      <c r="BR40" s="222" t="s">
        <v>263</v>
      </c>
      <c r="BS40" s="222" t="s">
        <v>235</v>
      </c>
      <c r="BT40" s="196" t="str">
        <f t="shared" si="0"/>
        <v>Academy</v>
      </c>
      <c r="BU40" s="212">
        <v>0</v>
      </c>
      <c r="BV40" s="212">
        <v>116</v>
      </c>
      <c r="BW40" s="201">
        <f t="shared" si="8"/>
        <v>3</v>
      </c>
      <c r="BX40" s="197" t="str">
        <f t="shared" si="5"/>
        <v>2103</v>
      </c>
      <c r="BY40" s="229">
        <v>331</v>
      </c>
      <c r="BZ40" s="229" t="s">
        <v>115</v>
      </c>
      <c r="CA40" s="230">
        <v>412.25</v>
      </c>
      <c r="CB40" s="230">
        <v>1447.76</v>
      </c>
      <c r="CC40" s="230">
        <v>379.28</v>
      </c>
      <c r="CD40" s="230">
        <v>1328.3400000000001</v>
      </c>
      <c r="CE40" s="230">
        <v>35.44</v>
      </c>
      <c r="CF40" s="230">
        <v>393.83</v>
      </c>
      <c r="CG40" s="230">
        <v>22</v>
      </c>
      <c r="CH40" s="230">
        <v>68</v>
      </c>
      <c r="CI40" s="230">
        <v>257</v>
      </c>
    </row>
    <row r="41" spans="1:87" ht="14.4" x14ac:dyDescent="0.3">
      <c r="A41" s="198">
        <v>332</v>
      </c>
      <c r="B41" s="199" t="s">
        <v>124</v>
      </c>
      <c r="C41" s="200">
        <v>26113</v>
      </c>
      <c r="D41" s="200">
        <v>18412</v>
      </c>
      <c r="E41" s="200">
        <v>23</v>
      </c>
      <c r="F41" s="200">
        <v>71</v>
      </c>
      <c r="G41" s="200">
        <v>26</v>
      </c>
      <c r="H41" s="200">
        <v>0</v>
      </c>
      <c r="I41" s="200">
        <v>51.466665999999996</v>
      </c>
      <c r="J41" s="200">
        <v>497.05</v>
      </c>
      <c r="K41" s="200">
        <v>202.4</v>
      </c>
      <c r="L41" s="200">
        <v>1</v>
      </c>
      <c r="M41" s="200">
        <v>0</v>
      </c>
      <c r="N41" s="200">
        <v>0</v>
      </c>
      <c r="O41" s="200">
        <v>0</v>
      </c>
      <c r="P41" s="200">
        <v>0</v>
      </c>
      <c r="Q41" s="200">
        <v>52</v>
      </c>
      <c r="R41" s="200">
        <v>830.66666699999996</v>
      </c>
      <c r="S41" s="200">
        <v>309.8</v>
      </c>
      <c r="T41" s="200">
        <v>1</v>
      </c>
      <c r="U41" s="200">
        <v>0</v>
      </c>
      <c r="V41" s="200">
        <v>0</v>
      </c>
      <c r="W41" s="200">
        <v>0</v>
      </c>
      <c r="X41" s="200">
        <v>476.41972600000003</v>
      </c>
      <c r="Y41" s="200">
        <v>1809.1589759999999</v>
      </c>
      <c r="Z41" s="200">
        <v>594.37082399999997</v>
      </c>
      <c r="AA41" s="200">
        <v>20.465509000000001</v>
      </c>
      <c r="AB41" s="200">
        <v>18</v>
      </c>
      <c r="AC41" s="200">
        <v>12</v>
      </c>
      <c r="AD41" s="200">
        <v>0</v>
      </c>
      <c r="AE41" s="200">
        <v>59</v>
      </c>
      <c r="AF41" s="200">
        <v>38.6</v>
      </c>
      <c r="AG41" s="200">
        <v>0</v>
      </c>
      <c r="AH41" s="200">
        <v>0</v>
      </c>
      <c r="AI41" s="200">
        <v>0</v>
      </c>
      <c r="AJ41" s="200">
        <v>0</v>
      </c>
      <c r="AK41" s="200">
        <v>107</v>
      </c>
      <c r="AL41" s="200">
        <v>43</v>
      </c>
      <c r="AM41" s="200">
        <v>1</v>
      </c>
      <c r="AN41" s="200">
        <v>0</v>
      </c>
      <c r="AO41" s="200">
        <v>0</v>
      </c>
      <c r="AP41" s="200">
        <v>204.38579300000001</v>
      </c>
      <c r="AQ41" s="200">
        <v>55.984211000000002</v>
      </c>
      <c r="AR41" s="200">
        <v>0</v>
      </c>
      <c r="AS41" s="200">
        <v>20</v>
      </c>
      <c r="AT41" s="200">
        <v>7</v>
      </c>
      <c r="AU41" s="200">
        <v>0</v>
      </c>
      <c r="AV41" s="200">
        <v>121.466666</v>
      </c>
      <c r="AW41" s="200">
        <v>43.566667000000002</v>
      </c>
      <c r="AX41" s="200">
        <v>0</v>
      </c>
      <c r="AY41" s="200">
        <v>0</v>
      </c>
      <c r="AZ41" s="200">
        <v>0</v>
      </c>
      <c r="BA41" s="200">
        <v>0</v>
      </c>
      <c r="BB41" s="200">
        <v>208.08600000000001</v>
      </c>
      <c r="BC41" s="200">
        <v>91.5</v>
      </c>
      <c r="BD41" s="200">
        <v>1</v>
      </c>
      <c r="BE41" s="200">
        <v>1049.506288</v>
      </c>
      <c r="BF41" s="200">
        <v>343.82394299999999</v>
      </c>
      <c r="BG41" s="200">
        <v>8.3333320000000004</v>
      </c>
      <c r="BH41" s="200">
        <f t="shared" si="9"/>
        <v>451</v>
      </c>
      <c r="BI41" s="200">
        <f t="shared" si="10"/>
        <v>546</v>
      </c>
      <c r="BJ41" s="200">
        <f t="shared" si="11"/>
        <v>0</v>
      </c>
      <c r="BK41" s="200">
        <f t="shared" si="12"/>
        <v>0</v>
      </c>
      <c r="BL41" s="200">
        <v>260</v>
      </c>
      <c r="BN41" s="222">
        <v>210</v>
      </c>
      <c r="BO41" s="222" t="s">
        <v>119</v>
      </c>
      <c r="BP41" s="222">
        <v>2107064</v>
      </c>
      <c r="BQ41" s="222">
        <v>140138</v>
      </c>
      <c r="BR41" s="222" t="s">
        <v>264</v>
      </c>
      <c r="BS41" s="222" t="s">
        <v>235</v>
      </c>
      <c r="BT41" s="196" t="str">
        <f t="shared" si="0"/>
        <v>Academy</v>
      </c>
      <c r="BU41" s="212">
        <v>0</v>
      </c>
      <c r="BV41" s="212">
        <v>77</v>
      </c>
      <c r="BW41" s="201">
        <f t="shared" si="8"/>
        <v>4</v>
      </c>
      <c r="BX41" s="197" t="str">
        <f t="shared" si="5"/>
        <v>2104</v>
      </c>
      <c r="BY41" s="229">
        <v>332</v>
      </c>
      <c r="BZ41" s="229" t="s">
        <v>124</v>
      </c>
      <c r="CA41" s="230">
        <v>400.56</v>
      </c>
      <c r="CB41" s="230">
        <v>1406.71</v>
      </c>
      <c r="CC41" s="230">
        <v>368.52</v>
      </c>
      <c r="CD41" s="230">
        <v>1290.68</v>
      </c>
      <c r="CE41" s="230">
        <v>5.91</v>
      </c>
      <c r="CF41" s="230">
        <v>65.63</v>
      </c>
      <c r="CG41" s="230">
        <v>24</v>
      </c>
      <c r="CH41" s="230">
        <v>56</v>
      </c>
      <c r="CI41" s="230">
        <v>202</v>
      </c>
    </row>
    <row r="42" spans="1:87" ht="14.4" x14ac:dyDescent="0.3">
      <c r="A42" s="198">
        <v>840</v>
      </c>
      <c r="B42" s="199" t="s">
        <v>125</v>
      </c>
      <c r="C42" s="200">
        <v>36595</v>
      </c>
      <c r="D42" s="200">
        <v>26669</v>
      </c>
      <c r="E42" s="200">
        <v>121.6</v>
      </c>
      <c r="F42" s="200">
        <v>428.4</v>
      </c>
      <c r="G42" s="200">
        <v>142.80000000000001</v>
      </c>
      <c r="H42" s="200">
        <v>10</v>
      </c>
      <c r="I42" s="200">
        <v>229.4</v>
      </c>
      <c r="J42" s="200">
        <v>1056.5333330000001</v>
      </c>
      <c r="K42" s="200">
        <v>417</v>
      </c>
      <c r="L42" s="200">
        <v>26</v>
      </c>
      <c r="M42" s="200">
        <v>0</v>
      </c>
      <c r="N42" s="200">
        <v>0</v>
      </c>
      <c r="O42" s="200">
        <v>0</v>
      </c>
      <c r="P42" s="200">
        <v>0</v>
      </c>
      <c r="Q42" s="200">
        <v>179</v>
      </c>
      <c r="R42" s="200">
        <v>969.5</v>
      </c>
      <c r="S42" s="200">
        <v>392.2</v>
      </c>
      <c r="T42" s="200">
        <v>14</v>
      </c>
      <c r="U42" s="200">
        <v>0</v>
      </c>
      <c r="V42" s="200">
        <v>0</v>
      </c>
      <c r="W42" s="200">
        <v>0</v>
      </c>
      <c r="X42" s="200">
        <v>625.41573100000005</v>
      </c>
      <c r="Y42" s="200">
        <v>2139.020743</v>
      </c>
      <c r="Z42" s="200">
        <v>700.80616099999997</v>
      </c>
      <c r="AA42" s="200">
        <v>52.870807999999997</v>
      </c>
      <c r="AB42" s="200">
        <v>121.8</v>
      </c>
      <c r="AC42" s="200">
        <v>44.8</v>
      </c>
      <c r="AD42" s="200">
        <v>2</v>
      </c>
      <c r="AE42" s="200">
        <v>303.8</v>
      </c>
      <c r="AF42" s="200">
        <v>154.6</v>
      </c>
      <c r="AG42" s="200">
        <v>13</v>
      </c>
      <c r="AH42" s="200">
        <v>0</v>
      </c>
      <c r="AI42" s="200">
        <v>0</v>
      </c>
      <c r="AJ42" s="200">
        <v>0</v>
      </c>
      <c r="AK42" s="200">
        <v>244.83333300000001</v>
      </c>
      <c r="AL42" s="200">
        <v>102</v>
      </c>
      <c r="AM42" s="200">
        <v>2</v>
      </c>
      <c r="AN42" s="200">
        <v>0</v>
      </c>
      <c r="AO42" s="200">
        <v>0</v>
      </c>
      <c r="AP42" s="200">
        <v>435.47811400000001</v>
      </c>
      <c r="AQ42" s="200">
        <v>161.040986</v>
      </c>
      <c r="AR42" s="200">
        <v>6.6666670000000003</v>
      </c>
      <c r="AS42" s="200">
        <v>210.2</v>
      </c>
      <c r="AT42" s="200">
        <v>76</v>
      </c>
      <c r="AU42" s="200">
        <v>5</v>
      </c>
      <c r="AV42" s="200">
        <v>380.03333099999998</v>
      </c>
      <c r="AW42" s="200">
        <v>184.43333200000001</v>
      </c>
      <c r="AX42" s="200">
        <v>4</v>
      </c>
      <c r="AY42" s="200">
        <v>0</v>
      </c>
      <c r="AZ42" s="200">
        <v>0</v>
      </c>
      <c r="BA42" s="200">
        <v>0</v>
      </c>
      <c r="BB42" s="200">
        <v>363.17</v>
      </c>
      <c r="BC42" s="200">
        <v>185.5</v>
      </c>
      <c r="BD42" s="200">
        <v>7</v>
      </c>
      <c r="BE42" s="200">
        <v>1449.729112</v>
      </c>
      <c r="BF42" s="200">
        <v>480.96997699999997</v>
      </c>
      <c r="BG42" s="200">
        <v>18.778807</v>
      </c>
      <c r="BH42" s="200">
        <f t="shared" si="9"/>
        <v>516</v>
      </c>
      <c r="BI42" s="200">
        <f t="shared" si="10"/>
        <v>1028</v>
      </c>
      <c r="BJ42" s="200">
        <f t="shared" si="11"/>
        <v>80</v>
      </c>
      <c r="BK42" s="200">
        <f t="shared" si="12"/>
        <v>146</v>
      </c>
      <c r="BL42" s="200">
        <v>91</v>
      </c>
      <c r="BN42" s="222">
        <v>210</v>
      </c>
      <c r="BO42" s="222" t="s">
        <v>119</v>
      </c>
      <c r="BP42" s="222">
        <v>2107126</v>
      </c>
      <c r="BQ42" s="222">
        <v>100878</v>
      </c>
      <c r="BR42" s="222" t="s">
        <v>265</v>
      </c>
      <c r="BS42" s="222" t="s">
        <v>231</v>
      </c>
      <c r="BT42" s="196" t="str">
        <f t="shared" si="0"/>
        <v>Maintained</v>
      </c>
      <c r="BU42" s="212">
        <v>78</v>
      </c>
      <c r="BV42" s="212">
        <v>0</v>
      </c>
      <c r="BW42" s="201">
        <f t="shared" si="8"/>
        <v>5</v>
      </c>
      <c r="BX42" s="197" t="str">
        <f t="shared" si="5"/>
        <v>2105</v>
      </c>
      <c r="BY42" s="229">
        <v>333</v>
      </c>
      <c r="BZ42" s="229" t="s">
        <v>188</v>
      </c>
      <c r="CA42" s="230">
        <v>303.61</v>
      </c>
      <c r="CB42" s="230">
        <v>1066.24</v>
      </c>
      <c r="CC42" s="230">
        <v>279.33</v>
      </c>
      <c r="CD42" s="230">
        <v>978.29000000000008</v>
      </c>
      <c r="CE42" s="230">
        <v>24.51</v>
      </c>
      <c r="CF42" s="230">
        <v>272.29000000000002</v>
      </c>
      <c r="CG42" s="230">
        <v>13</v>
      </c>
      <c r="CH42" s="230">
        <v>55</v>
      </c>
      <c r="CI42" s="230">
        <v>221</v>
      </c>
    </row>
    <row r="43" spans="1:87" ht="14.4" x14ac:dyDescent="0.3">
      <c r="A43" s="198">
        <v>307</v>
      </c>
      <c r="B43" s="199" t="s">
        <v>126</v>
      </c>
      <c r="C43" s="200">
        <v>27755.5</v>
      </c>
      <c r="D43" s="200">
        <v>18185.5</v>
      </c>
      <c r="E43" s="200">
        <v>85.666667000000004</v>
      </c>
      <c r="F43" s="200">
        <v>235</v>
      </c>
      <c r="G43" s="200">
        <v>64</v>
      </c>
      <c r="H43" s="200">
        <v>14</v>
      </c>
      <c r="I43" s="200">
        <v>0</v>
      </c>
      <c r="J43" s="200">
        <v>1554</v>
      </c>
      <c r="K43" s="200">
        <v>719</v>
      </c>
      <c r="L43" s="200">
        <v>21</v>
      </c>
      <c r="M43" s="200">
        <v>0</v>
      </c>
      <c r="N43" s="200">
        <v>0</v>
      </c>
      <c r="O43" s="200">
        <v>0</v>
      </c>
      <c r="P43" s="200">
        <v>0</v>
      </c>
      <c r="Q43" s="200">
        <v>0</v>
      </c>
      <c r="R43" s="200">
        <v>153</v>
      </c>
      <c r="S43" s="200">
        <v>85</v>
      </c>
      <c r="T43" s="200">
        <v>0</v>
      </c>
      <c r="U43" s="200">
        <v>0</v>
      </c>
      <c r="V43" s="200">
        <v>0</v>
      </c>
      <c r="W43" s="200">
        <v>0</v>
      </c>
      <c r="X43" s="200">
        <v>346.85087900000002</v>
      </c>
      <c r="Y43" s="200">
        <v>1606.333335</v>
      </c>
      <c r="Z43" s="200">
        <v>445.88421099999999</v>
      </c>
      <c r="AA43" s="200">
        <v>79.666667000000004</v>
      </c>
      <c r="AB43" s="200">
        <v>41</v>
      </c>
      <c r="AC43" s="200">
        <v>9</v>
      </c>
      <c r="AD43" s="200">
        <v>4</v>
      </c>
      <c r="AE43" s="200">
        <v>169</v>
      </c>
      <c r="AF43" s="200">
        <v>93</v>
      </c>
      <c r="AG43" s="200">
        <v>4</v>
      </c>
      <c r="AH43" s="200">
        <v>0</v>
      </c>
      <c r="AI43" s="200">
        <v>0</v>
      </c>
      <c r="AJ43" s="200">
        <v>0</v>
      </c>
      <c r="AK43" s="200">
        <v>17</v>
      </c>
      <c r="AL43" s="200">
        <v>8</v>
      </c>
      <c r="AM43" s="200">
        <v>0</v>
      </c>
      <c r="AN43" s="200">
        <v>0</v>
      </c>
      <c r="AO43" s="200">
        <v>0</v>
      </c>
      <c r="AP43" s="200">
        <v>123.8</v>
      </c>
      <c r="AQ43" s="200">
        <v>38</v>
      </c>
      <c r="AR43" s="200">
        <v>4</v>
      </c>
      <c r="AS43" s="200">
        <v>44</v>
      </c>
      <c r="AT43" s="200">
        <v>10</v>
      </c>
      <c r="AU43" s="200">
        <v>1</v>
      </c>
      <c r="AV43" s="200">
        <v>327.60000100000002</v>
      </c>
      <c r="AW43" s="200">
        <v>192.66666699999999</v>
      </c>
      <c r="AX43" s="200">
        <v>2</v>
      </c>
      <c r="AY43" s="200">
        <v>0</v>
      </c>
      <c r="AZ43" s="200">
        <v>0</v>
      </c>
      <c r="BA43" s="200">
        <v>0</v>
      </c>
      <c r="BB43" s="200">
        <v>31</v>
      </c>
      <c r="BC43" s="200">
        <v>27</v>
      </c>
      <c r="BD43" s="200">
        <v>0</v>
      </c>
      <c r="BE43" s="200">
        <v>643.67733199999998</v>
      </c>
      <c r="BF43" s="200">
        <v>195.305545</v>
      </c>
      <c r="BG43" s="200">
        <v>16</v>
      </c>
      <c r="BH43" s="200">
        <f t="shared" si="9"/>
        <v>498</v>
      </c>
      <c r="BI43" s="200">
        <f t="shared" si="10"/>
        <v>549</v>
      </c>
      <c r="BJ43" s="200">
        <f t="shared" si="11"/>
        <v>0</v>
      </c>
      <c r="BK43" s="200">
        <f t="shared" si="12"/>
        <v>0</v>
      </c>
      <c r="BL43" s="200">
        <v>256</v>
      </c>
      <c r="BN43" s="222">
        <v>210</v>
      </c>
      <c r="BO43" s="222" t="s">
        <v>119</v>
      </c>
      <c r="BP43" s="222">
        <v>2107167</v>
      </c>
      <c r="BQ43" s="222">
        <v>100879</v>
      </c>
      <c r="BR43" s="222" t="s">
        <v>266</v>
      </c>
      <c r="BS43" s="222" t="s">
        <v>231</v>
      </c>
      <c r="BT43" s="196" t="str">
        <f t="shared" si="0"/>
        <v>Maintained</v>
      </c>
      <c r="BU43" s="212">
        <v>26</v>
      </c>
      <c r="BV43" s="212">
        <v>0</v>
      </c>
      <c r="BW43" s="201">
        <f t="shared" si="8"/>
        <v>6</v>
      </c>
      <c r="BX43" s="197" t="str">
        <f t="shared" si="5"/>
        <v>2106</v>
      </c>
      <c r="BY43" s="229">
        <v>334</v>
      </c>
      <c r="BZ43" s="229" t="s">
        <v>193</v>
      </c>
      <c r="CA43" s="230">
        <v>371.68</v>
      </c>
      <c r="CB43" s="230">
        <v>1305.3</v>
      </c>
      <c r="CC43" s="230">
        <v>341.95</v>
      </c>
      <c r="CD43" s="230">
        <v>1197.6399999999999</v>
      </c>
      <c r="CE43" s="230">
        <v>35.15</v>
      </c>
      <c r="CF43" s="230">
        <v>390.51</v>
      </c>
      <c r="CG43" s="230">
        <v>14</v>
      </c>
      <c r="CH43" s="230">
        <v>42</v>
      </c>
      <c r="CI43" s="230">
        <v>142</v>
      </c>
    </row>
    <row r="44" spans="1:87" ht="14.4" x14ac:dyDescent="0.3">
      <c r="A44" s="198">
        <v>811</v>
      </c>
      <c r="B44" s="199" t="s">
        <v>128</v>
      </c>
      <c r="C44" s="200">
        <v>23434</v>
      </c>
      <c r="D44" s="200">
        <v>17467</v>
      </c>
      <c r="E44" s="200">
        <v>21</v>
      </c>
      <c r="F44" s="200">
        <v>156.033333</v>
      </c>
      <c r="G44" s="200">
        <v>69.3</v>
      </c>
      <c r="H44" s="200">
        <v>4</v>
      </c>
      <c r="I44" s="200">
        <v>12</v>
      </c>
      <c r="J44" s="200">
        <v>503.79400500000003</v>
      </c>
      <c r="K44" s="200">
        <v>203.5</v>
      </c>
      <c r="L44" s="200">
        <v>3.4</v>
      </c>
      <c r="M44" s="200">
        <v>0</v>
      </c>
      <c r="N44" s="200">
        <v>0</v>
      </c>
      <c r="O44" s="200">
        <v>0</v>
      </c>
      <c r="P44" s="200">
        <v>0</v>
      </c>
      <c r="Q44" s="200">
        <v>0</v>
      </c>
      <c r="R44" s="200">
        <v>223.66666599999999</v>
      </c>
      <c r="S44" s="200">
        <v>112.666667</v>
      </c>
      <c r="T44" s="200">
        <v>0</v>
      </c>
      <c r="U44" s="200">
        <v>0</v>
      </c>
      <c r="V44" s="200">
        <v>0</v>
      </c>
      <c r="W44" s="200">
        <v>0</v>
      </c>
      <c r="X44" s="200">
        <v>320.24982699999998</v>
      </c>
      <c r="Y44" s="200">
        <v>2037.962411</v>
      </c>
      <c r="Z44" s="200">
        <v>618.70329400000003</v>
      </c>
      <c r="AA44" s="200">
        <v>42.266666999999998</v>
      </c>
      <c r="AB44" s="200">
        <v>31.133333</v>
      </c>
      <c r="AC44" s="200">
        <v>21.9</v>
      </c>
      <c r="AD44" s="200">
        <v>0</v>
      </c>
      <c r="AE44" s="200">
        <v>63.933334000000002</v>
      </c>
      <c r="AF44" s="200">
        <v>21</v>
      </c>
      <c r="AG44" s="200">
        <v>1</v>
      </c>
      <c r="AH44" s="200">
        <v>0</v>
      </c>
      <c r="AI44" s="200">
        <v>0</v>
      </c>
      <c r="AJ44" s="200">
        <v>0</v>
      </c>
      <c r="AK44" s="200">
        <v>18</v>
      </c>
      <c r="AL44" s="200">
        <v>11</v>
      </c>
      <c r="AM44" s="200">
        <v>0</v>
      </c>
      <c r="AN44" s="200">
        <v>0</v>
      </c>
      <c r="AO44" s="200">
        <v>0</v>
      </c>
      <c r="AP44" s="200">
        <v>104.13421</v>
      </c>
      <c r="AQ44" s="200">
        <v>29.8</v>
      </c>
      <c r="AR44" s="200">
        <v>1</v>
      </c>
      <c r="AS44" s="200">
        <v>79.399998999999994</v>
      </c>
      <c r="AT44" s="200">
        <v>38</v>
      </c>
      <c r="AU44" s="200">
        <v>4</v>
      </c>
      <c r="AV44" s="200">
        <v>171.495994</v>
      </c>
      <c r="AW44" s="200">
        <v>89.245330999999993</v>
      </c>
      <c r="AX44" s="200">
        <v>1</v>
      </c>
      <c r="AY44" s="200">
        <v>0</v>
      </c>
      <c r="AZ44" s="200">
        <v>0</v>
      </c>
      <c r="BA44" s="200">
        <v>0</v>
      </c>
      <c r="BB44" s="200">
        <v>101.366666</v>
      </c>
      <c r="BC44" s="200">
        <v>58.799999</v>
      </c>
      <c r="BD44" s="200">
        <v>0</v>
      </c>
      <c r="BE44" s="200">
        <v>1391.4751309999999</v>
      </c>
      <c r="BF44" s="200">
        <v>443.84753999999998</v>
      </c>
      <c r="BG44" s="200">
        <v>2.0666660000000001</v>
      </c>
      <c r="BH44" s="200">
        <f t="shared" si="9"/>
        <v>178</v>
      </c>
      <c r="BI44" s="200">
        <f t="shared" si="10"/>
        <v>250</v>
      </c>
      <c r="BJ44" s="200">
        <f t="shared" si="11"/>
        <v>0</v>
      </c>
      <c r="BK44" s="200">
        <f t="shared" si="12"/>
        <v>0</v>
      </c>
      <c r="BL44" s="200">
        <v>82</v>
      </c>
      <c r="BN44" s="222">
        <v>210</v>
      </c>
      <c r="BO44" s="222" t="s">
        <v>119</v>
      </c>
      <c r="BP44" s="222">
        <v>2107174</v>
      </c>
      <c r="BQ44" s="222">
        <v>100880</v>
      </c>
      <c r="BR44" s="222" t="s">
        <v>267</v>
      </c>
      <c r="BS44" s="222" t="s">
        <v>231</v>
      </c>
      <c r="BT44" s="196" t="str">
        <f t="shared" si="0"/>
        <v>Maintained</v>
      </c>
      <c r="BU44" s="212">
        <v>0</v>
      </c>
      <c r="BV44" s="212">
        <v>99</v>
      </c>
      <c r="BW44" s="201">
        <f t="shared" si="8"/>
        <v>7</v>
      </c>
      <c r="BX44" s="197" t="str">
        <f t="shared" si="5"/>
        <v>2107</v>
      </c>
      <c r="BY44" s="229">
        <v>335</v>
      </c>
      <c r="BZ44" s="229" t="s">
        <v>215</v>
      </c>
      <c r="CA44" s="230">
        <v>263.77999999999997</v>
      </c>
      <c r="CB44" s="230">
        <v>926.37</v>
      </c>
      <c r="CC44" s="230">
        <v>242.69</v>
      </c>
      <c r="CD44" s="230">
        <v>849.96</v>
      </c>
      <c r="CE44" s="230">
        <v>27.13</v>
      </c>
      <c r="CF44" s="230">
        <v>301.47000000000003</v>
      </c>
      <c r="CG44" s="230">
        <v>17</v>
      </c>
      <c r="CH44" s="230">
        <v>45</v>
      </c>
      <c r="CI44" s="230">
        <v>209</v>
      </c>
    </row>
    <row r="45" spans="1:87" ht="14.4" x14ac:dyDescent="0.3">
      <c r="A45" s="198">
        <v>845</v>
      </c>
      <c r="B45" s="199" t="s">
        <v>129</v>
      </c>
      <c r="C45" s="200">
        <v>36152.5</v>
      </c>
      <c r="D45" s="200">
        <v>26454.5</v>
      </c>
      <c r="E45" s="200">
        <v>0</v>
      </c>
      <c r="F45" s="200">
        <v>0</v>
      </c>
      <c r="G45" s="200">
        <v>0</v>
      </c>
      <c r="H45" s="200">
        <v>0</v>
      </c>
      <c r="I45" s="200">
        <v>46.316667000000002</v>
      </c>
      <c r="J45" s="200">
        <v>401.74933499999997</v>
      </c>
      <c r="K45" s="200">
        <v>143.75</v>
      </c>
      <c r="L45" s="200">
        <v>5.8</v>
      </c>
      <c r="M45" s="200">
        <v>0</v>
      </c>
      <c r="N45" s="200">
        <v>0</v>
      </c>
      <c r="O45" s="200">
        <v>0</v>
      </c>
      <c r="P45" s="200">
        <v>0</v>
      </c>
      <c r="Q45" s="200">
        <v>99.416666000000006</v>
      </c>
      <c r="R45" s="200">
        <v>430.42733199999998</v>
      </c>
      <c r="S45" s="200">
        <v>159.705333</v>
      </c>
      <c r="T45" s="200">
        <v>3</v>
      </c>
      <c r="U45" s="200">
        <v>0</v>
      </c>
      <c r="V45" s="200">
        <v>0</v>
      </c>
      <c r="W45" s="200">
        <v>0</v>
      </c>
      <c r="X45" s="200">
        <v>554.65666399999998</v>
      </c>
      <c r="Y45" s="200">
        <v>3516.0219910000001</v>
      </c>
      <c r="Z45" s="200">
        <v>1172.7333309999999</v>
      </c>
      <c r="AA45" s="200">
        <v>78.849999999999994</v>
      </c>
      <c r="AB45" s="200">
        <v>0</v>
      </c>
      <c r="AC45" s="200">
        <v>0</v>
      </c>
      <c r="AD45" s="200">
        <v>0</v>
      </c>
      <c r="AE45" s="200">
        <v>61.122</v>
      </c>
      <c r="AF45" s="200">
        <v>22</v>
      </c>
      <c r="AG45" s="200">
        <v>3</v>
      </c>
      <c r="AH45" s="200">
        <v>0</v>
      </c>
      <c r="AI45" s="200">
        <v>0</v>
      </c>
      <c r="AJ45" s="200">
        <v>0</v>
      </c>
      <c r="AK45" s="200">
        <v>90.783332999999999</v>
      </c>
      <c r="AL45" s="200">
        <v>51.088666000000003</v>
      </c>
      <c r="AM45" s="200">
        <v>0</v>
      </c>
      <c r="AN45" s="200">
        <v>0</v>
      </c>
      <c r="AO45" s="200">
        <v>0</v>
      </c>
      <c r="AP45" s="200">
        <v>493.76666299999999</v>
      </c>
      <c r="AQ45" s="200">
        <v>121.783332</v>
      </c>
      <c r="AR45" s="200">
        <v>9.5666670000000007</v>
      </c>
      <c r="AS45" s="200">
        <v>0</v>
      </c>
      <c r="AT45" s="200">
        <v>0</v>
      </c>
      <c r="AU45" s="200">
        <v>0</v>
      </c>
      <c r="AV45" s="200">
        <v>108.444</v>
      </c>
      <c r="AW45" s="200">
        <v>54.049999</v>
      </c>
      <c r="AX45" s="200">
        <v>1.733333</v>
      </c>
      <c r="AY45" s="200">
        <v>0</v>
      </c>
      <c r="AZ45" s="200">
        <v>0</v>
      </c>
      <c r="BA45" s="200">
        <v>0</v>
      </c>
      <c r="BB45" s="200">
        <v>95.663331999999997</v>
      </c>
      <c r="BC45" s="200">
        <v>43.883333</v>
      </c>
      <c r="BD45" s="200">
        <v>2</v>
      </c>
      <c r="BE45" s="200">
        <v>1570.1313270000001</v>
      </c>
      <c r="BF45" s="200">
        <v>536.86199799999997</v>
      </c>
      <c r="BG45" s="200">
        <v>14.483333</v>
      </c>
      <c r="BH45" s="200">
        <f t="shared" si="9"/>
        <v>59</v>
      </c>
      <c r="BI45" s="200">
        <f t="shared" si="10"/>
        <v>87</v>
      </c>
      <c r="BJ45" s="200">
        <f t="shared" si="11"/>
        <v>537</v>
      </c>
      <c r="BK45" s="200">
        <f t="shared" si="12"/>
        <v>849</v>
      </c>
      <c r="BL45" s="200">
        <v>257</v>
      </c>
      <c r="BN45" s="222">
        <v>210</v>
      </c>
      <c r="BO45" s="222" t="s">
        <v>119</v>
      </c>
      <c r="BP45" s="222">
        <v>2107186</v>
      </c>
      <c r="BQ45" s="222">
        <v>100881</v>
      </c>
      <c r="BR45" s="222" t="s">
        <v>268</v>
      </c>
      <c r="BS45" s="222" t="s">
        <v>231</v>
      </c>
      <c r="BT45" s="196" t="str">
        <f t="shared" si="0"/>
        <v>Maintained</v>
      </c>
      <c r="BU45" s="212">
        <v>88</v>
      </c>
      <c r="BV45" s="212">
        <v>0</v>
      </c>
      <c r="BW45" s="201">
        <f t="shared" si="8"/>
        <v>8</v>
      </c>
      <c r="BX45" s="197" t="str">
        <f t="shared" si="5"/>
        <v>2108</v>
      </c>
      <c r="BY45" s="229">
        <v>336</v>
      </c>
      <c r="BZ45" s="229" t="s">
        <v>226</v>
      </c>
      <c r="CA45" s="230">
        <v>211.75</v>
      </c>
      <c r="CB45" s="230">
        <v>743.66000000000008</v>
      </c>
      <c r="CC45" s="230">
        <v>194.82</v>
      </c>
      <c r="CD45" s="230">
        <v>682.30000000000007</v>
      </c>
      <c r="CE45" s="230">
        <v>16.04</v>
      </c>
      <c r="CF45" s="230">
        <v>178.23</v>
      </c>
      <c r="CG45" s="230">
        <v>20</v>
      </c>
      <c r="CH45" s="230">
        <v>58</v>
      </c>
      <c r="CI45" s="230">
        <v>194</v>
      </c>
    </row>
    <row r="46" spans="1:87" ht="14.4" x14ac:dyDescent="0.3">
      <c r="A46" s="198">
        <v>308</v>
      </c>
      <c r="B46" s="199" t="s">
        <v>130</v>
      </c>
      <c r="C46" s="200">
        <v>27996</v>
      </c>
      <c r="D46" s="200">
        <v>19464</v>
      </c>
      <c r="E46" s="200">
        <v>0</v>
      </c>
      <c r="F46" s="200">
        <v>0</v>
      </c>
      <c r="G46" s="200">
        <v>0</v>
      </c>
      <c r="H46" s="200">
        <v>0</v>
      </c>
      <c r="I46" s="200">
        <v>42</v>
      </c>
      <c r="J46" s="200">
        <v>487.8</v>
      </c>
      <c r="K46" s="200">
        <v>222.8</v>
      </c>
      <c r="L46" s="200">
        <v>10</v>
      </c>
      <c r="M46" s="200">
        <v>0</v>
      </c>
      <c r="N46" s="200">
        <v>0</v>
      </c>
      <c r="O46" s="200">
        <v>0</v>
      </c>
      <c r="P46" s="200">
        <v>0</v>
      </c>
      <c r="Q46" s="200">
        <v>183.4</v>
      </c>
      <c r="R46" s="200">
        <v>812.8</v>
      </c>
      <c r="S46" s="200">
        <v>347.6</v>
      </c>
      <c r="T46" s="200">
        <v>5</v>
      </c>
      <c r="U46" s="200">
        <v>0</v>
      </c>
      <c r="V46" s="200">
        <v>0</v>
      </c>
      <c r="W46" s="200">
        <v>0</v>
      </c>
      <c r="X46" s="200">
        <v>634.01209100000005</v>
      </c>
      <c r="Y46" s="200">
        <v>1851.5605049999999</v>
      </c>
      <c r="Z46" s="200">
        <v>562.11255700000004</v>
      </c>
      <c r="AA46" s="200">
        <v>79.824562999999998</v>
      </c>
      <c r="AB46" s="200">
        <v>0</v>
      </c>
      <c r="AC46" s="200">
        <v>0</v>
      </c>
      <c r="AD46" s="200">
        <v>0</v>
      </c>
      <c r="AE46" s="200">
        <v>126</v>
      </c>
      <c r="AF46" s="200">
        <v>68</v>
      </c>
      <c r="AG46" s="200">
        <v>2</v>
      </c>
      <c r="AH46" s="200">
        <v>0</v>
      </c>
      <c r="AI46" s="200">
        <v>0</v>
      </c>
      <c r="AJ46" s="200">
        <v>0</v>
      </c>
      <c r="AK46" s="200">
        <v>192.6</v>
      </c>
      <c r="AL46" s="200">
        <v>84</v>
      </c>
      <c r="AM46" s="200">
        <v>1</v>
      </c>
      <c r="AN46" s="200">
        <v>0</v>
      </c>
      <c r="AO46" s="200">
        <v>0</v>
      </c>
      <c r="AP46" s="200">
        <v>232.87017599999999</v>
      </c>
      <c r="AQ46" s="200">
        <v>87.544667000000004</v>
      </c>
      <c r="AR46" s="200">
        <v>4</v>
      </c>
      <c r="AS46" s="200">
        <v>0</v>
      </c>
      <c r="AT46" s="200">
        <v>0</v>
      </c>
      <c r="AU46" s="200">
        <v>0</v>
      </c>
      <c r="AV46" s="200">
        <v>100.2</v>
      </c>
      <c r="AW46" s="200">
        <v>52.333333000000003</v>
      </c>
      <c r="AX46" s="200">
        <v>1</v>
      </c>
      <c r="AY46" s="200">
        <v>0</v>
      </c>
      <c r="AZ46" s="200">
        <v>0</v>
      </c>
      <c r="BA46" s="200">
        <v>0</v>
      </c>
      <c r="BB46" s="200">
        <v>171.4</v>
      </c>
      <c r="BC46" s="200">
        <v>95</v>
      </c>
      <c r="BD46" s="200">
        <v>2</v>
      </c>
      <c r="BE46" s="200">
        <v>795.81612900000005</v>
      </c>
      <c r="BF46" s="200">
        <v>255.504977</v>
      </c>
      <c r="BG46" s="200">
        <v>23.421334000000002</v>
      </c>
      <c r="BH46" s="200">
        <f t="shared" si="9"/>
        <v>361</v>
      </c>
      <c r="BI46" s="200">
        <f t="shared" si="10"/>
        <v>756</v>
      </c>
      <c r="BJ46" s="200">
        <f t="shared" si="11"/>
        <v>31</v>
      </c>
      <c r="BK46" s="200">
        <f t="shared" si="12"/>
        <v>93</v>
      </c>
      <c r="BL46" s="200">
        <v>161</v>
      </c>
      <c r="BN46" s="222">
        <v>211</v>
      </c>
      <c r="BO46" s="222" t="s">
        <v>127</v>
      </c>
      <c r="BP46" s="222">
        <v>2117084</v>
      </c>
      <c r="BQ46" s="222">
        <v>100986</v>
      </c>
      <c r="BR46" s="222" t="s">
        <v>269</v>
      </c>
      <c r="BS46" s="222" t="s">
        <v>231</v>
      </c>
      <c r="BT46" s="196" t="str">
        <f t="shared" si="0"/>
        <v>Maintained</v>
      </c>
      <c r="BU46" s="212">
        <v>5</v>
      </c>
      <c r="BV46" s="212">
        <v>32</v>
      </c>
      <c r="BW46" s="201">
        <f t="shared" si="8"/>
        <v>1</v>
      </c>
      <c r="BX46" s="197" t="str">
        <f t="shared" si="5"/>
        <v>2111</v>
      </c>
      <c r="BY46" s="229">
        <v>340</v>
      </c>
      <c r="BZ46" s="229" t="s">
        <v>151</v>
      </c>
      <c r="CA46" s="230">
        <v>258.52</v>
      </c>
      <c r="CB46" s="230">
        <v>907.89</v>
      </c>
      <c r="CC46" s="230">
        <v>237.84</v>
      </c>
      <c r="CD46" s="230">
        <v>833</v>
      </c>
      <c r="CE46" s="230">
        <v>21.78</v>
      </c>
      <c r="CF46" s="230">
        <v>242</v>
      </c>
      <c r="CG46" s="230">
        <v>13</v>
      </c>
      <c r="CH46" s="230">
        <v>47</v>
      </c>
      <c r="CI46" s="230">
        <v>134</v>
      </c>
    </row>
    <row r="47" spans="1:87" ht="14.4" x14ac:dyDescent="0.3">
      <c r="A47" s="198">
        <v>881</v>
      </c>
      <c r="B47" s="199" t="s">
        <v>131</v>
      </c>
      <c r="C47" s="200">
        <v>119034.5</v>
      </c>
      <c r="D47" s="200">
        <v>84263.5</v>
      </c>
      <c r="E47" s="200">
        <v>25.733333999999999</v>
      </c>
      <c r="F47" s="200">
        <v>134.066665</v>
      </c>
      <c r="G47" s="200">
        <v>49.533332999999999</v>
      </c>
      <c r="H47" s="200">
        <v>3</v>
      </c>
      <c r="I47" s="200">
        <v>32.833333000000003</v>
      </c>
      <c r="J47" s="200">
        <v>614.06732699999998</v>
      </c>
      <c r="K47" s="200">
        <v>278.23332900000003</v>
      </c>
      <c r="L47" s="200">
        <v>6</v>
      </c>
      <c r="M47" s="200">
        <v>0</v>
      </c>
      <c r="N47" s="200">
        <v>0</v>
      </c>
      <c r="O47" s="200">
        <v>0</v>
      </c>
      <c r="P47" s="200">
        <v>0</v>
      </c>
      <c r="Q47" s="200">
        <v>164.64266699999999</v>
      </c>
      <c r="R47" s="200">
        <v>1580.585996</v>
      </c>
      <c r="S47" s="200">
        <v>642.29533500000002</v>
      </c>
      <c r="T47" s="200">
        <v>8.1999999999999993</v>
      </c>
      <c r="U47" s="200">
        <v>0</v>
      </c>
      <c r="V47" s="200">
        <v>0</v>
      </c>
      <c r="W47" s="200">
        <v>0</v>
      </c>
      <c r="X47" s="200">
        <v>1903.951343</v>
      </c>
      <c r="Y47" s="200">
        <v>13242.279336</v>
      </c>
      <c r="Z47" s="200">
        <v>4014.4740019999999</v>
      </c>
      <c r="AA47" s="200">
        <v>215.75733500000001</v>
      </c>
      <c r="AB47" s="200">
        <v>25.333333</v>
      </c>
      <c r="AC47" s="200">
        <v>6</v>
      </c>
      <c r="AD47" s="200">
        <v>0</v>
      </c>
      <c r="AE47" s="200">
        <v>78.566665</v>
      </c>
      <c r="AF47" s="200">
        <v>26.733332000000001</v>
      </c>
      <c r="AG47" s="200">
        <v>1</v>
      </c>
      <c r="AH47" s="200">
        <v>0</v>
      </c>
      <c r="AI47" s="200">
        <v>0</v>
      </c>
      <c r="AJ47" s="200">
        <v>0</v>
      </c>
      <c r="AK47" s="200">
        <v>210.533333</v>
      </c>
      <c r="AL47" s="200">
        <v>98.000000999999997</v>
      </c>
      <c r="AM47" s="200">
        <v>2.6</v>
      </c>
      <c r="AN47" s="200">
        <v>0</v>
      </c>
      <c r="AO47" s="200">
        <v>0</v>
      </c>
      <c r="AP47" s="200">
        <v>1275.1833369999999</v>
      </c>
      <c r="AQ47" s="200">
        <v>471.58067</v>
      </c>
      <c r="AR47" s="200">
        <v>34.383333</v>
      </c>
      <c r="AS47" s="200">
        <v>24.266667000000002</v>
      </c>
      <c r="AT47" s="200">
        <v>8.8666680000000007</v>
      </c>
      <c r="AU47" s="200">
        <v>0</v>
      </c>
      <c r="AV47" s="200">
        <v>191.421333</v>
      </c>
      <c r="AW47" s="200">
        <v>103.387333</v>
      </c>
      <c r="AX47" s="200">
        <v>1</v>
      </c>
      <c r="AY47" s="200">
        <v>0</v>
      </c>
      <c r="AZ47" s="200">
        <v>0</v>
      </c>
      <c r="BA47" s="200">
        <v>0</v>
      </c>
      <c r="BB47" s="200">
        <v>543.92200100000002</v>
      </c>
      <c r="BC47" s="200">
        <v>234.690001</v>
      </c>
      <c r="BD47" s="200">
        <v>2</v>
      </c>
      <c r="BE47" s="200">
        <v>6165.2679859999998</v>
      </c>
      <c r="BF47" s="200">
        <v>1897.624665</v>
      </c>
      <c r="BG47" s="200">
        <v>36.851999999999997</v>
      </c>
      <c r="BH47" s="200">
        <f t="shared" si="9"/>
        <v>582</v>
      </c>
      <c r="BI47" s="200">
        <f t="shared" si="10"/>
        <v>727</v>
      </c>
      <c r="BJ47" s="200">
        <f t="shared" si="11"/>
        <v>743</v>
      </c>
      <c r="BK47" s="200">
        <f t="shared" si="12"/>
        <v>1746</v>
      </c>
      <c r="BL47" s="200">
        <v>356</v>
      </c>
      <c r="BN47" s="222">
        <v>211</v>
      </c>
      <c r="BO47" s="222" t="s">
        <v>127</v>
      </c>
      <c r="BP47" s="222">
        <v>2117095</v>
      </c>
      <c r="BQ47" s="222">
        <v>100987</v>
      </c>
      <c r="BR47" s="222" t="s">
        <v>270</v>
      </c>
      <c r="BS47" s="222" t="s">
        <v>231</v>
      </c>
      <c r="BT47" s="196" t="str">
        <f t="shared" si="0"/>
        <v>Maintained</v>
      </c>
      <c r="BU47" s="212">
        <v>231</v>
      </c>
      <c r="BV47" s="212">
        <v>275</v>
      </c>
      <c r="BW47" s="201">
        <f t="shared" si="8"/>
        <v>2</v>
      </c>
      <c r="BX47" s="197" t="str">
        <f t="shared" si="5"/>
        <v>2112</v>
      </c>
      <c r="BY47" s="229">
        <v>341</v>
      </c>
      <c r="BZ47" s="229" t="s">
        <v>157</v>
      </c>
      <c r="CA47" s="230">
        <v>628.91</v>
      </c>
      <c r="CB47" s="230">
        <v>2208.6499999999996</v>
      </c>
      <c r="CC47" s="230">
        <v>578.61</v>
      </c>
      <c r="CD47" s="230">
        <v>2026.47</v>
      </c>
      <c r="CE47" s="230">
        <v>122.68</v>
      </c>
      <c r="CF47" s="230">
        <v>1363.09</v>
      </c>
      <c r="CG47" s="230">
        <v>34</v>
      </c>
      <c r="CH47" s="230">
        <v>132</v>
      </c>
      <c r="CI47" s="230">
        <v>416</v>
      </c>
    </row>
    <row r="48" spans="1:87" ht="14.4" x14ac:dyDescent="0.3">
      <c r="A48" s="198">
        <v>390</v>
      </c>
      <c r="B48" s="199" t="s">
        <v>132</v>
      </c>
      <c r="C48" s="200">
        <v>14232</v>
      </c>
      <c r="D48" s="200">
        <v>9489</v>
      </c>
      <c r="E48" s="200">
        <v>0</v>
      </c>
      <c r="F48" s="200">
        <v>64</v>
      </c>
      <c r="G48" s="200">
        <v>21</v>
      </c>
      <c r="H48" s="200">
        <v>2</v>
      </c>
      <c r="I48" s="200">
        <v>49.2</v>
      </c>
      <c r="J48" s="200">
        <v>718</v>
      </c>
      <c r="K48" s="200">
        <v>282.2</v>
      </c>
      <c r="L48" s="200">
        <v>8.8000000000000007</v>
      </c>
      <c r="M48" s="200">
        <v>0</v>
      </c>
      <c r="N48" s="200">
        <v>0</v>
      </c>
      <c r="O48" s="200">
        <v>0</v>
      </c>
      <c r="P48" s="200">
        <v>0</v>
      </c>
      <c r="Q48" s="200">
        <v>1</v>
      </c>
      <c r="R48" s="200">
        <v>160.4</v>
      </c>
      <c r="S48" s="200">
        <v>63</v>
      </c>
      <c r="T48" s="200">
        <v>1</v>
      </c>
      <c r="U48" s="200">
        <v>0</v>
      </c>
      <c r="V48" s="200">
        <v>0</v>
      </c>
      <c r="W48" s="200">
        <v>0</v>
      </c>
      <c r="X48" s="200">
        <v>299.38947400000001</v>
      </c>
      <c r="Y48" s="200">
        <v>999.32649800000002</v>
      </c>
      <c r="Z48" s="200">
        <v>263.15508999999997</v>
      </c>
      <c r="AA48" s="200">
        <v>103.52</v>
      </c>
      <c r="AB48" s="200">
        <v>22</v>
      </c>
      <c r="AC48" s="200">
        <v>5</v>
      </c>
      <c r="AD48" s="200">
        <v>1</v>
      </c>
      <c r="AE48" s="200">
        <v>201.8</v>
      </c>
      <c r="AF48" s="200">
        <v>75</v>
      </c>
      <c r="AG48" s="200">
        <v>3</v>
      </c>
      <c r="AH48" s="200">
        <v>0</v>
      </c>
      <c r="AI48" s="200">
        <v>0</v>
      </c>
      <c r="AJ48" s="200">
        <v>0</v>
      </c>
      <c r="AK48" s="200">
        <v>28.6</v>
      </c>
      <c r="AL48" s="200">
        <v>11</v>
      </c>
      <c r="AM48" s="200">
        <v>0</v>
      </c>
      <c r="AN48" s="200">
        <v>0</v>
      </c>
      <c r="AO48" s="200">
        <v>0</v>
      </c>
      <c r="AP48" s="200">
        <v>86.666667000000004</v>
      </c>
      <c r="AQ48" s="200">
        <v>28.6</v>
      </c>
      <c r="AR48" s="200">
        <v>13.6</v>
      </c>
      <c r="AS48" s="200">
        <v>20</v>
      </c>
      <c r="AT48" s="200">
        <v>9</v>
      </c>
      <c r="AU48" s="200">
        <v>0</v>
      </c>
      <c r="AV48" s="200">
        <v>258.90999900000003</v>
      </c>
      <c r="AW48" s="200">
        <v>121.033333</v>
      </c>
      <c r="AX48" s="200">
        <v>3.8</v>
      </c>
      <c r="AY48" s="200">
        <v>0</v>
      </c>
      <c r="AZ48" s="200">
        <v>0</v>
      </c>
      <c r="BA48" s="200">
        <v>0</v>
      </c>
      <c r="BB48" s="200">
        <v>47</v>
      </c>
      <c r="BC48" s="200">
        <v>23.866667</v>
      </c>
      <c r="BD48" s="200">
        <v>1</v>
      </c>
      <c r="BE48" s="200">
        <v>675.23683700000004</v>
      </c>
      <c r="BF48" s="200">
        <v>176.40175400000001</v>
      </c>
      <c r="BG48" s="200">
        <v>85</v>
      </c>
      <c r="BH48" s="200">
        <f t="shared" si="9"/>
        <v>276</v>
      </c>
      <c r="BI48" s="200">
        <f t="shared" si="10"/>
        <v>295</v>
      </c>
      <c r="BJ48" s="200">
        <f t="shared" si="11"/>
        <v>75</v>
      </c>
      <c r="BK48" s="200">
        <f t="shared" si="12"/>
        <v>166</v>
      </c>
      <c r="BL48" s="200">
        <v>55</v>
      </c>
      <c r="BN48" s="222">
        <v>211</v>
      </c>
      <c r="BO48" s="222" t="s">
        <v>127</v>
      </c>
      <c r="BP48" s="222">
        <v>2117168</v>
      </c>
      <c r="BQ48" s="222">
        <v>100989</v>
      </c>
      <c r="BR48" s="222" t="s">
        <v>271</v>
      </c>
      <c r="BS48" s="222" t="s">
        <v>231</v>
      </c>
      <c r="BT48" s="196" t="str">
        <f t="shared" si="0"/>
        <v>Maintained</v>
      </c>
      <c r="BU48" s="212">
        <v>0</v>
      </c>
      <c r="BV48" s="212">
        <v>127</v>
      </c>
      <c r="BW48" s="201">
        <f t="shared" si="8"/>
        <v>3</v>
      </c>
      <c r="BX48" s="197" t="str">
        <f t="shared" si="5"/>
        <v>2113</v>
      </c>
      <c r="BY48" s="229">
        <v>342</v>
      </c>
      <c r="BZ48" s="229" t="s">
        <v>1297</v>
      </c>
      <c r="CA48" s="230">
        <v>293.52999999999997</v>
      </c>
      <c r="CB48" s="230">
        <v>1030.8499999999999</v>
      </c>
      <c r="CC48" s="230">
        <v>270.05</v>
      </c>
      <c r="CD48" s="230">
        <v>945.81999999999994</v>
      </c>
      <c r="CE48" s="230">
        <v>17.91</v>
      </c>
      <c r="CF48" s="230">
        <v>199</v>
      </c>
      <c r="CG48" s="230">
        <v>12</v>
      </c>
      <c r="CH48" s="230">
        <v>30</v>
      </c>
      <c r="CI48" s="230">
        <v>130</v>
      </c>
    </row>
    <row r="49" spans="1:87" ht="14.4" x14ac:dyDescent="0.3">
      <c r="A49" s="198">
        <v>916</v>
      </c>
      <c r="B49" s="199" t="s">
        <v>133</v>
      </c>
      <c r="C49" s="200">
        <v>46844</v>
      </c>
      <c r="D49" s="200">
        <v>36997</v>
      </c>
      <c r="E49" s="200">
        <v>0</v>
      </c>
      <c r="F49" s="200">
        <v>0</v>
      </c>
      <c r="G49" s="200">
        <v>0</v>
      </c>
      <c r="H49" s="200">
        <v>0</v>
      </c>
      <c r="I49" s="200">
        <v>0</v>
      </c>
      <c r="J49" s="200">
        <v>0</v>
      </c>
      <c r="K49" s="200">
        <v>0</v>
      </c>
      <c r="L49" s="200">
        <v>0</v>
      </c>
      <c r="M49" s="200">
        <v>0</v>
      </c>
      <c r="N49" s="200">
        <v>0</v>
      </c>
      <c r="O49" s="200">
        <v>0</v>
      </c>
      <c r="P49" s="200">
        <v>0</v>
      </c>
      <c r="Q49" s="200">
        <v>67.749999000000003</v>
      </c>
      <c r="R49" s="200">
        <v>376.36066699999998</v>
      </c>
      <c r="S49" s="200">
        <v>165.33333400000001</v>
      </c>
      <c r="T49" s="200">
        <v>4.0999999999999996</v>
      </c>
      <c r="U49" s="200">
        <v>0</v>
      </c>
      <c r="V49" s="200">
        <v>0</v>
      </c>
      <c r="W49" s="200">
        <v>0</v>
      </c>
      <c r="X49" s="200">
        <v>584.87669800000003</v>
      </c>
      <c r="Y49" s="200">
        <v>5622.3670089999996</v>
      </c>
      <c r="Z49" s="200">
        <v>1803.4473350000001</v>
      </c>
      <c r="AA49" s="200">
        <v>202.67866599999999</v>
      </c>
      <c r="AB49" s="200">
        <v>0</v>
      </c>
      <c r="AC49" s="200">
        <v>0</v>
      </c>
      <c r="AD49" s="200">
        <v>0</v>
      </c>
      <c r="AE49" s="200">
        <v>0</v>
      </c>
      <c r="AF49" s="200">
        <v>0</v>
      </c>
      <c r="AG49" s="200">
        <v>0</v>
      </c>
      <c r="AH49" s="200">
        <v>0</v>
      </c>
      <c r="AI49" s="200">
        <v>0</v>
      </c>
      <c r="AJ49" s="200">
        <v>0</v>
      </c>
      <c r="AK49" s="200">
        <v>45.233333000000002</v>
      </c>
      <c r="AL49" s="200">
        <v>18.600000000000001</v>
      </c>
      <c r="AM49" s="200">
        <v>1</v>
      </c>
      <c r="AN49" s="200">
        <v>0</v>
      </c>
      <c r="AO49" s="200">
        <v>0</v>
      </c>
      <c r="AP49" s="200">
        <v>688.59568300000001</v>
      </c>
      <c r="AQ49" s="200">
        <v>281.758668</v>
      </c>
      <c r="AR49" s="200">
        <v>17.333333</v>
      </c>
      <c r="AS49" s="200">
        <v>0</v>
      </c>
      <c r="AT49" s="200">
        <v>0</v>
      </c>
      <c r="AU49" s="200">
        <v>0</v>
      </c>
      <c r="AV49" s="200">
        <v>0</v>
      </c>
      <c r="AW49" s="200">
        <v>0</v>
      </c>
      <c r="AX49" s="200">
        <v>0</v>
      </c>
      <c r="AY49" s="200">
        <v>0</v>
      </c>
      <c r="AZ49" s="200">
        <v>0</v>
      </c>
      <c r="BA49" s="200">
        <v>0</v>
      </c>
      <c r="BB49" s="200">
        <v>82.518666999999994</v>
      </c>
      <c r="BC49" s="200">
        <v>39.328000000000003</v>
      </c>
      <c r="BD49" s="200">
        <v>0.6</v>
      </c>
      <c r="BE49" s="200">
        <v>2822.4780089999999</v>
      </c>
      <c r="BF49" s="200">
        <v>941.54933300000005</v>
      </c>
      <c r="BG49" s="200">
        <v>51.983334999999997</v>
      </c>
      <c r="BH49" s="200">
        <f t="shared" si="9"/>
        <v>216</v>
      </c>
      <c r="BI49" s="200">
        <f t="shared" si="10"/>
        <v>443</v>
      </c>
      <c r="BJ49" s="200">
        <f t="shared" si="11"/>
        <v>414</v>
      </c>
      <c r="BK49" s="200">
        <f t="shared" si="12"/>
        <v>464</v>
      </c>
      <c r="BL49" s="200">
        <v>313</v>
      </c>
      <c r="BN49" s="222">
        <v>211</v>
      </c>
      <c r="BO49" s="222" t="s">
        <v>127</v>
      </c>
      <c r="BP49" s="222">
        <v>2117169</v>
      </c>
      <c r="BQ49" s="222">
        <v>131023</v>
      </c>
      <c r="BR49" s="222" t="s">
        <v>272</v>
      </c>
      <c r="BS49" s="222" t="s">
        <v>231</v>
      </c>
      <c r="BT49" s="196" t="str">
        <f t="shared" si="0"/>
        <v>Maintained</v>
      </c>
      <c r="BU49" s="212">
        <v>96</v>
      </c>
      <c r="BV49" s="212">
        <v>0</v>
      </c>
      <c r="BW49" s="201">
        <f t="shared" si="8"/>
        <v>4</v>
      </c>
      <c r="BX49" s="197" t="str">
        <f t="shared" si="5"/>
        <v>2114</v>
      </c>
      <c r="BY49" s="229">
        <v>343</v>
      </c>
      <c r="BZ49" s="229" t="s">
        <v>189</v>
      </c>
      <c r="CA49" s="230">
        <v>423.92</v>
      </c>
      <c r="CB49" s="230">
        <v>1488.75</v>
      </c>
      <c r="CC49" s="230">
        <v>390.01</v>
      </c>
      <c r="CD49" s="230">
        <v>1365.96</v>
      </c>
      <c r="CE49" s="230">
        <v>18.23</v>
      </c>
      <c r="CF49" s="230">
        <v>202.5</v>
      </c>
      <c r="CG49" s="230">
        <v>22</v>
      </c>
      <c r="CH49" s="230">
        <v>57</v>
      </c>
      <c r="CI49" s="230">
        <v>219</v>
      </c>
    </row>
    <row r="50" spans="1:87" ht="14.4" x14ac:dyDescent="0.3">
      <c r="A50" s="198">
        <v>203</v>
      </c>
      <c r="B50" s="199" t="s">
        <v>86</v>
      </c>
      <c r="C50" s="200">
        <v>23165.5</v>
      </c>
      <c r="D50" s="200">
        <v>15566.5</v>
      </c>
      <c r="E50" s="200">
        <v>87</v>
      </c>
      <c r="F50" s="200">
        <v>265.60000000000002</v>
      </c>
      <c r="G50" s="200">
        <v>115.4</v>
      </c>
      <c r="H50" s="200">
        <v>2</v>
      </c>
      <c r="I50" s="200">
        <v>6</v>
      </c>
      <c r="J50" s="200">
        <v>614.79999999999995</v>
      </c>
      <c r="K50" s="200">
        <v>231</v>
      </c>
      <c r="L50" s="200">
        <v>5</v>
      </c>
      <c r="M50" s="200">
        <v>0</v>
      </c>
      <c r="N50" s="200">
        <v>16</v>
      </c>
      <c r="O50" s="200">
        <v>9</v>
      </c>
      <c r="P50" s="200">
        <v>0</v>
      </c>
      <c r="Q50" s="200">
        <v>9</v>
      </c>
      <c r="R50" s="200">
        <v>432</v>
      </c>
      <c r="S50" s="200">
        <v>169</v>
      </c>
      <c r="T50" s="200">
        <v>3</v>
      </c>
      <c r="U50" s="200">
        <v>0</v>
      </c>
      <c r="V50" s="200">
        <v>0</v>
      </c>
      <c r="W50" s="200">
        <v>0</v>
      </c>
      <c r="X50" s="200">
        <v>462.32133599999997</v>
      </c>
      <c r="Y50" s="200">
        <v>1833.0278060000001</v>
      </c>
      <c r="Z50" s="200">
        <v>526.17881499999999</v>
      </c>
      <c r="AA50" s="200">
        <v>125.81581199999999</v>
      </c>
      <c r="AB50" s="200">
        <v>51</v>
      </c>
      <c r="AC50" s="200">
        <v>24</v>
      </c>
      <c r="AD50" s="200">
        <v>0</v>
      </c>
      <c r="AE50" s="200">
        <v>86</v>
      </c>
      <c r="AF50" s="200">
        <v>41</v>
      </c>
      <c r="AG50" s="200">
        <v>2</v>
      </c>
      <c r="AH50" s="200">
        <v>0</v>
      </c>
      <c r="AI50" s="200">
        <v>1</v>
      </c>
      <c r="AJ50" s="200">
        <v>0</v>
      </c>
      <c r="AK50" s="200">
        <v>83</v>
      </c>
      <c r="AL50" s="200">
        <v>29</v>
      </c>
      <c r="AM50" s="200">
        <v>2</v>
      </c>
      <c r="AN50" s="200">
        <v>0</v>
      </c>
      <c r="AO50" s="200">
        <v>0</v>
      </c>
      <c r="AP50" s="200">
        <v>313.69873799999999</v>
      </c>
      <c r="AQ50" s="200">
        <v>115.622737</v>
      </c>
      <c r="AR50" s="200">
        <v>8.9210530000000006</v>
      </c>
      <c r="AS50" s="200">
        <v>86</v>
      </c>
      <c r="AT50" s="200">
        <v>50</v>
      </c>
      <c r="AU50" s="200">
        <v>2</v>
      </c>
      <c r="AV50" s="200">
        <v>140</v>
      </c>
      <c r="AW50" s="200">
        <v>81</v>
      </c>
      <c r="AX50" s="200">
        <v>0</v>
      </c>
      <c r="AY50" s="200">
        <v>6</v>
      </c>
      <c r="AZ50" s="200">
        <v>3</v>
      </c>
      <c r="BA50" s="200">
        <v>0</v>
      </c>
      <c r="BB50" s="200">
        <v>112</v>
      </c>
      <c r="BC50" s="200">
        <v>56</v>
      </c>
      <c r="BD50" s="200">
        <v>0</v>
      </c>
      <c r="BE50" s="200">
        <v>868.19066599999996</v>
      </c>
      <c r="BF50" s="200">
        <v>232.37866600000001</v>
      </c>
      <c r="BG50" s="200">
        <v>6.0940000000000003</v>
      </c>
      <c r="BH50" s="200">
        <f t="shared" si="9"/>
        <v>38</v>
      </c>
      <c r="BI50" s="200">
        <f t="shared" si="10"/>
        <v>37</v>
      </c>
      <c r="BJ50" s="200">
        <f t="shared" si="11"/>
        <v>212</v>
      </c>
      <c r="BK50" s="200">
        <f t="shared" si="12"/>
        <v>313</v>
      </c>
      <c r="BL50" s="200">
        <v>46</v>
      </c>
      <c r="BN50" s="222">
        <v>211</v>
      </c>
      <c r="BO50" s="222" t="s">
        <v>127</v>
      </c>
      <c r="BP50" s="222">
        <v>2117171</v>
      </c>
      <c r="BQ50" s="222">
        <v>143630</v>
      </c>
      <c r="BR50" s="222" t="s">
        <v>273</v>
      </c>
      <c r="BS50" s="222" t="s">
        <v>235</v>
      </c>
      <c r="BT50" s="196" t="str">
        <f t="shared" si="0"/>
        <v>Academy</v>
      </c>
      <c r="BU50" s="212">
        <v>0</v>
      </c>
      <c r="BV50" s="212">
        <v>48</v>
      </c>
      <c r="BW50" s="201">
        <f t="shared" si="8"/>
        <v>5</v>
      </c>
      <c r="BX50" s="197" t="str">
        <f t="shared" si="5"/>
        <v>2115</v>
      </c>
      <c r="BY50" s="229">
        <v>344</v>
      </c>
      <c r="BZ50" s="229" t="s">
        <v>224</v>
      </c>
      <c r="CA50" s="230">
        <v>479.2</v>
      </c>
      <c r="CB50" s="230">
        <v>1682.8899999999999</v>
      </c>
      <c r="CC50" s="230">
        <v>440.87</v>
      </c>
      <c r="CD50" s="230">
        <v>1544.0900000000001</v>
      </c>
      <c r="CE50" s="230">
        <v>43.5</v>
      </c>
      <c r="CF50" s="230">
        <v>483.3</v>
      </c>
      <c r="CG50" s="230">
        <v>15</v>
      </c>
      <c r="CH50" s="230">
        <v>65</v>
      </c>
      <c r="CI50" s="230">
        <v>259</v>
      </c>
    </row>
    <row r="51" spans="1:87" ht="14.4" x14ac:dyDescent="0.3">
      <c r="A51" s="198">
        <v>204</v>
      </c>
      <c r="B51" s="199" t="s">
        <v>91</v>
      </c>
      <c r="C51" s="200">
        <v>15759</v>
      </c>
      <c r="D51" s="200">
        <v>12100.5</v>
      </c>
      <c r="E51" s="200">
        <v>34</v>
      </c>
      <c r="F51" s="200">
        <v>99</v>
      </c>
      <c r="G51" s="200">
        <v>24</v>
      </c>
      <c r="H51" s="200">
        <v>7</v>
      </c>
      <c r="I51" s="200">
        <v>154</v>
      </c>
      <c r="J51" s="200">
        <v>888.53333299999997</v>
      </c>
      <c r="K51" s="200">
        <v>331</v>
      </c>
      <c r="L51" s="200">
        <v>16</v>
      </c>
      <c r="M51" s="200">
        <v>0</v>
      </c>
      <c r="N51" s="200">
        <v>0</v>
      </c>
      <c r="O51" s="200">
        <v>0</v>
      </c>
      <c r="P51" s="200">
        <v>0</v>
      </c>
      <c r="Q51" s="200">
        <v>22</v>
      </c>
      <c r="R51" s="200">
        <v>48</v>
      </c>
      <c r="S51" s="200">
        <v>25</v>
      </c>
      <c r="T51" s="200">
        <v>0</v>
      </c>
      <c r="U51" s="200">
        <v>0</v>
      </c>
      <c r="V51" s="200">
        <v>0</v>
      </c>
      <c r="W51" s="200">
        <v>0</v>
      </c>
      <c r="X51" s="200">
        <v>407.56133399999999</v>
      </c>
      <c r="Y51" s="200">
        <v>2052.4840049999998</v>
      </c>
      <c r="Z51" s="200">
        <v>598.12266799999998</v>
      </c>
      <c r="AA51" s="200">
        <v>666.66666699999996</v>
      </c>
      <c r="AB51" s="200">
        <v>41</v>
      </c>
      <c r="AC51" s="200">
        <v>9</v>
      </c>
      <c r="AD51" s="200">
        <v>3</v>
      </c>
      <c r="AE51" s="200">
        <v>236</v>
      </c>
      <c r="AF51" s="200">
        <v>112</v>
      </c>
      <c r="AG51" s="200">
        <v>3</v>
      </c>
      <c r="AH51" s="200">
        <v>0</v>
      </c>
      <c r="AI51" s="200">
        <v>0</v>
      </c>
      <c r="AJ51" s="200">
        <v>0</v>
      </c>
      <c r="AK51" s="200">
        <v>16</v>
      </c>
      <c r="AL51" s="200">
        <v>12</v>
      </c>
      <c r="AM51" s="200">
        <v>0</v>
      </c>
      <c r="AN51" s="200">
        <v>0</v>
      </c>
      <c r="AO51" s="200">
        <v>0</v>
      </c>
      <c r="AP51" s="200">
        <v>97.894666999999998</v>
      </c>
      <c r="AQ51" s="200">
        <v>44.666666999999997</v>
      </c>
      <c r="AR51" s="200">
        <v>12</v>
      </c>
      <c r="AS51" s="200">
        <v>30.4</v>
      </c>
      <c r="AT51" s="200">
        <v>8</v>
      </c>
      <c r="AU51" s="200">
        <v>3</v>
      </c>
      <c r="AV51" s="200">
        <v>301.60000000000002</v>
      </c>
      <c r="AW51" s="200">
        <v>114.6</v>
      </c>
      <c r="AX51" s="200">
        <v>5</v>
      </c>
      <c r="AY51" s="200">
        <v>0</v>
      </c>
      <c r="AZ51" s="200">
        <v>0</v>
      </c>
      <c r="BA51" s="200">
        <v>0</v>
      </c>
      <c r="BB51" s="200">
        <v>14</v>
      </c>
      <c r="BC51" s="200">
        <v>7</v>
      </c>
      <c r="BD51" s="200">
        <v>0</v>
      </c>
      <c r="BE51" s="200">
        <v>1016.652667</v>
      </c>
      <c r="BF51" s="200">
        <v>291.73333300000002</v>
      </c>
      <c r="BG51" s="200">
        <v>426</v>
      </c>
      <c r="BH51" s="200">
        <f t="shared" si="9"/>
        <v>154</v>
      </c>
      <c r="BI51" s="200">
        <f t="shared" si="10"/>
        <v>347</v>
      </c>
      <c r="BJ51" s="200">
        <f t="shared" si="11"/>
        <v>0</v>
      </c>
      <c r="BK51" s="200">
        <f t="shared" si="12"/>
        <v>0</v>
      </c>
      <c r="BL51" s="200">
        <v>378</v>
      </c>
      <c r="BN51" s="222">
        <v>212</v>
      </c>
      <c r="BO51" s="222" t="s">
        <v>134</v>
      </c>
      <c r="BP51" s="222">
        <v>2127000</v>
      </c>
      <c r="BQ51" s="222">
        <v>143175</v>
      </c>
      <c r="BR51" s="222" t="s">
        <v>274</v>
      </c>
      <c r="BS51" s="222" t="s">
        <v>275</v>
      </c>
      <c r="BT51" s="196" t="str">
        <f t="shared" si="0"/>
        <v>Academy</v>
      </c>
      <c r="BU51" s="212">
        <v>37</v>
      </c>
      <c r="BV51" s="212">
        <v>102</v>
      </c>
      <c r="BW51" s="201">
        <f t="shared" si="8"/>
        <v>1</v>
      </c>
      <c r="BX51" s="197" t="str">
        <f t="shared" si="5"/>
        <v>2121</v>
      </c>
      <c r="BY51" s="229">
        <v>350</v>
      </c>
      <c r="BZ51" s="229" t="s">
        <v>94</v>
      </c>
      <c r="CA51" s="230">
        <v>451.81</v>
      </c>
      <c r="CB51" s="230">
        <v>1586.73</v>
      </c>
      <c r="CC51" s="230">
        <v>415.68</v>
      </c>
      <c r="CD51" s="230">
        <v>1455.84</v>
      </c>
      <c r="CE51" s="230">
        <v>30.11</v>
      </c>
      <c r="CF51" s="230">
        <v>334.6</v>
      </c>
      <c r="CG51" s="230">
        <v>22</v>
      </c>
      <c r="CH51" s="230">
        <v>61</v>
      </c>
      <c r="CI51" s="230">
        <v>204</v>
      </c>
    </row>
    <row r="52" spans="1:87" ht="14.4" x14ac:dyDescent="0.3">
      <c r="A52" s="198">
        <v>876</v>
      </c>
      <c r="B52" s="199" t="s">
        <v>135</v>
      </c>
      <c r="C52" s="200">
        <v>9943</v>
      </c>
      <c r="D52" s="200">
        <v>7546</v>
      </c>
      <c r="E52" s="200">
        <v>21</v>
      </c>
      <c r="F52" s="200">
        <v>102</v>
      </c>
      <c r="G52" s="200">
        <v>44</v>
      </c>
      <c r="H52" s="200">
        <v>3</v>
      </c>
      <c r="I52" s="200">
        <v>10</v>
      </c>
      <c r="J52" s="200">
        <v>45.4</v>
      </c>
      <c r="K52" s="200">
        <v>20</v>
      </c>
      <c r="L52" s="200">
        <v>0</v>
      </c>
      <c r="M52" s="200">
        <v>0</v>
      </c>
      <c r="N52" s="200">
        <v>0</v>
      </c>
      <c r="O52" s="200">
        <v>0</v>
      </c>
      <c r="P52" s="200">
        <v>0</v>
      </c>
      <c r="Q52" s="200">
        <v>0</v>
      </c>
      <c r="R52" s="200">
        <v>60.666666999999997</v>
      </c>
      <c r="S52" s="200">
        <v>24.666667</v>
      </c>
      <c r="T52" s="200">
        <v>1</v>
      </c>
      <c r="U52" s="200">
        <v>0</v>
      </c>
      <c r="V52" s="200">
        <v>0</v>
      </c>
      <c r="W52" s="200">
        <v>0</v>
      </c>
      <c r="X52" s="200">
        <v>296.01533499999999</v>
      </c>
      <c r="Y52" s="200">
        <v>1016.278668</v>
      </c>
      <c r="Z52" s="200">
        <v>296.58866799999998</v>
      </c>
      <c r="AA52" s="200">
        <v>10</v>
      </c>
      <c r="AB52" s="200">
        <v>4</v>
      </c>
      <c r="AC52" s="200">
        <v>4</v>
      </c>
      <c r="AD52" s="200">
        <v>1</v>
      </c>
      <c r="AE52" s="200">
        <v>20</v>
      </c>
      <c r="AF52" s="200">
        <v>11</v>
      </c>
      <c r="AG52" s="200">
        <v>0</v>
      </c>
      <c r="AH52" s="200">
        <v>0</v>
      </c>
      <c r="AI52" s="200">
        <v>0</v>
      </c>
      <c r="AJ52" s="200">
        <v>0</v>
      </c>
      <c r="AK52" s="200">
        <v>13</v>
      </c>
      <c r="AL52" s="200">
        <v>7</v>
      </c>
      <c r="AM52" s="200">
        <v>1</v>
      </c>
      <c r="AN52" s="200">
        <v>0</v>
      </c>
      <c r="AO52" s="200">
        <v>0</v>
      </c>
      <c r="AP52" s="200">
        <v>297.614667</v>
      </c>
      <c r="AQ52" s="200">
        <v>99.677334000000002</v>
      </c>
      <c r="AR52" s="200">
        <v>3</v>
      </c>
      <c r="AS52" s="200">
        <v>48</v>
      </c>
      <c r="AT52" s="200">
        <v>24</v>
      </c>
      <c r="AU52" s="200">
        <v>2</v>
      </c>
      <c r="AV52" s="200">
        <v>13</v>
      </c>
      <c r="AW52" s="200">
        <v>5</v>
      </c>
      <c r="AX52" s="200">
        <v>0</v>
      </c>
      <c r="AY52" s="200">
        <v>0</v>
      </c>
      <c r="AZ52" s="200">
        <v>0</v>
      </c>
      <c r="BA52" s="200">
        <v>0</v>
      </c>
      <c r="BB52" s="200">
        <v>11</v>
      </c>
      <c r="BC52" s="200">
        <v>7</v>
      </c>
      <c r="BD52" s="200">
        <v>0</v>
      </c>
      <c r="BE52" s="200">
        <v>567.86133299999995</v>
      </c>
      <c r="BF52" s="200">
        <v>159.45399900000001</v>
      </c>
      <c r="BG52" s="200">
        <v>2.99</v>
      </c>
      <c r="BH52" s="200">
        <f t="shared" si="9"/>
        <v>43</v>
      </c>
      <c r="BI52" s="200">
        <f t="shared" si="10"/>
        <v>168</v>
      </c>
      <c r="BJ52" s="200">
        <f t="shared" si="11"/>
        <v>131</v>
      </c>
      <c r="BK52" s="200">
        <f t="shared" si="12"/>
        <v>140</v>
      </c>
      <c r="BL52" s="200">
        <v>89</v>
      </c>
      <c r="BN52" s="222">
        <v>212</v>
      </c>
      <c r="BO52" s="222" t="s">
        <v>134</v>
      </c>
      <c r="BP52" s="222">
        <v>2127067</v>
      </c>
      <c r="BQ52" s="222">
        <v>145709</v>
      </c>
      <c r="BR52" s="222" t="s">
        <v>276</v>
      </c>
      <c r="BS52" s="222" t="s">
        <v>235</v>
      </c>
      <c r="BT52" s="196" t="str">
        <f t="shared" si="0"/>
        <v>Academy</v>
      </c>
      <c r="BU52" s="212">
        <v>41</v>
      </c>
      <c r="BV52" s="212">
        <v>106</v>
      </c>
      <c r="BW52" s="201">
        <f t="shared" si="8"/>
        <v>2</v>
      </c>
      <c r="BX52" s="197" t="str">
        <f t="shared" si="5"/>
        <v>2122</v>
      </c>
      <c r="BY52" s="229">
        <v>351</v>
      </c>
      <c r="BZ52" s="229" t="s">
        <v>105</v>
      </c>
      <c r="CA52" s="230">
        <v>324.05</v>
      </c>
      <c r="CB52" s="230">
        <v>1138.0100000000002</v>
      </c>
      <c r="CC52" s="230">
        <v>298.13</v>
      </c>
      <c r="CD52" s="230">
        <v>1044.1500000000001</v>
      </c>
      <c r="CE52" s="230">
        <v>10.26</v>
      </c>
      <c r="CF52" s="230">
        <v>114</v>
      </c>
      <c r="CG52" s="230">
        <v>10</v>
      </c>
      <c r="CH52" s="230">
        <v>32</v>
      </c>
      <c r="CI52" s="230">
        <v>138</v>
      </c>
    </row>
    <row r="53" spans="1:87" ht="14.4" x14ac:dyDescent="0.3">
      <c r="A53" s="198">
        <v>205</v>
      </c>
      <c r="B53" s="199" t="s">
        <v>95</v>
      </c>
      <c r="C53" s="200">
        <v>8329.5</v>
      </c>
      <c r="D53" s="200">
        <v>7295</v>
      </c>
      <c r="E53" s="200">
        <v>62</v>
      </c>
      <c r="F53" s="200">
        <v>141</v>
      </c>
      <c r="G53" s="200">
        <v>64</v>
      </c>
      <c r="H53" s="200">
        <v>0</v>
      </c>
      <c r="I53" s="200">
        <v>6</v>
      </c>
      <c r="J53" s="200">
        <v>336.73333300000002</v>
      </c>
      <c r="K53" s="200">
        <v>138.73333299999999</v>
      </c>
      <c r="L53" s="200">
        <v>5</v>
      </c>
      <c r="M53" s="200">
        <v>0</v>
      </c>
      <c r="N53" s="200">
        <v>0</v>
      </c>
      <c r="O53" s="200">
        <v>0</v>
      </c>
      <c r="P53" s="200">
        <v>0</v>
      </c>
      <c r="Q53" s="200">
        <v>1</v>
      </c>
      <c r="R53" s="200">
        <v>116.5</v>
      </c>
      <c r="S53" s="200">
        <v>65</v>
      </c>
      <c r="T53" s="200">
        <v>4</v>
      </c>
      <c r="U53" s="200">
        <v>0</v>
      </c>
      <c r="V53" s="200">
        <v>0</v>
      </c>
      <c r="W53" s="200">
        <v>0</v>
      </c>
      <c r="X53" s="200">
        <v>89.127825000000001</v>
      </c>
      <c r="Y53" s="200">
        <v>834.01423999999997</v>
      </c>
      <c r="Z53" s="200">
        <v>231.27894499999999</v>
      </c>
      <c r="AA53" s="200">
        <v>159.41053199999999</v>
      </c>
      <c r="AB53" s="200">
        <v>44</v>
      </c>
      <c r="AC53" s="200">
        <v>16</v>
      </c>
      <c r="AD53" s="200">
        <v>0</v>
      </c>
      <c r="AE53" s="200">
        <v>57</v>
      </c>
      <c r="AF53" s="200">
        <v>41</v>
      </c>
      <c r="AG53" s="200">
        <v>1</v>
      </c>
      <c r="AH53" s="200">
        <v>0</v>
      </c>
      <c r="AI53" s="200">
        <v>0</v>
      </c>
      <c r="AJ53" s="200">
        <v>0</v>
      </c>
      <c r="AK53" s="200">
        <v>19</v>
      </c>
      <c r="AL53" s="200">
        <v>18</v>
      </c>
      <c r="AM53" s="200">
        <v>1</v>
      </c>
      <c r="AN53" s="200">
        <v>0</v>
      </c>
      <c r="AO53" s="200">
        <v>0</v>
      </c>
      <c r="AP53" s="200">
        <v>0</v>
      </c>
      <c r="AQ53" s="200">
        <v>0</v>
      </c>
      <c r="AR53" s="200">
        <v>0</v>
      </c>
      <c r="AS53" s="200">
        <v>29</v>
      </c>
      <c r="AT53" s="200">
        <v>21</v>
      </c>
      <c r="AU53" s="200">
        <v>0</v>
      </c>
      <c r="AV53" s="200">
        <v>110</v>
      </c>
      <c r="AW53" s="200">
        <v>53</v>
      </c>
      <c r="AX53" s="200">
        <v>2</v>
      </c>
      <c r="AY53" s="200">
        <v>0</v>
      </c>
      <c r="AZ53" s="200">
        <v>0</v>
      </c>
      <c r="BA53" s="200">
        <v>0</v>
      </c>
      <c r="BB53" s="200">
        <v>33.5</v>
      </c>
      <c r="BC53" s="200">
        <v>13</v>
      </c>
      <c r="BD53" s="200">
        <v>0</v>
      </c>
      <c r="BE53" s="200">
        <v>190.276737</v>
      </c>
      <c r="BF53" s="200">
        <v>49.710666000000003</v>
      </c>
      <c r="BG53" s="200">
        <v>6.8868419999999997</v>
      </c>
      <c r="BH53" s="200">
        <f t="shared" si="9"/>
        <v>28</v>
      </c>
      <c r="BI53" s="200">
        <f t="shared" si="10"/>
        <v>297</v>
      </c>
      <c r="BJ53" s="200">
        <f t="shared" si="11"/>
        <v>101</v>
      </c>
      <c r="BK53" s="200">
        <f t="shared" si="12"/>
        <v>141</v>
      </c>
      <c r="BL53" s="200">
        <v>96</v>
      </c>
      <c r="BN53" s="222">
        <v>212</v>
      </c>
      <c r="BO53" s="222" t="s">
        <v>134</v>
      </c>
      <c r="BP53" s="222">
        <v>2127068</v>
      </c>
      <c r="BQ53" s="222">
        <v>101094</v>
      </c>
      <c r="BR53" s="222" t="s">
        <v>277</v>
      </c>
      <c r="BS53" s="222" t="s">
        <v>231</v>
      </c>
      <c r="BT53" s="196" t="str">
        <f t="shared" si="0"/>
        <v>Maintained</v>
      </c>
      <c r="BU53" s="212">
        <v>0</v>
      </c>
      <c r="BV53" s="212">
        <v>87</v>
      </c>
      <c r="BW53" s="201">
        <f t="shared" si="8"/>
        <v>3</v>
      </c>
      <c r="BX53" s="197" t="str">
        <f t="shared" si="5"/>
        <v>2123</v>
      </c>
      <c r="BY53" s="229">
        <v>352</v>
      </c>
      <c r="BZ53" s="229" t="s">
        <v>159</v>
      </c>
      <c r="CA53" s="230">
        <v>463.88</v>
      </c>
      <c r="CB53" s="230">
        <v>1629.1100000000001</v>
      </c>
      <c r="CC53" s="230">
        <v>426.78</v>
      </c>
      <c r="CD53" s="230">
        <v>1494.73</v>
      </c>
      <c r="CE53" s="230">
        <v>45.47</v>
      </c>
      <c r="CF53" s="230">
        <v>505.2</v>
      </c>
      <c r="CG53" s="230">
        <v>29</v>
      </c>
      <c r="CH53" s="230">
        <v>116</v>
      </c>
      <c r="CI53" s="230">
        <v>410</v>
      </c>
    </row>
    <row r="54" spans="1:87" ht="14.4" x14ac:dyDescent="0.3">
      <c r="A54" s="198">
        <v>850</v>
      </c>
      <c r="B54" s="199" t="s">
        <v>136</v>
      </c>
      <c r="C54" s="200">
        <v>103494</v>
      </c>
      <c r="D54" s="200">
        <v>72850</v>
      </c>
      <c r="E54" s="200">
        <v>30.933333000000001</v>
      </c>
      <c r="F54" s="200">
        <v>168.12733</v>
      </c>
      <c r="G54" s="200">
        <v>68.466665000000006</v>
      </c>
      <c r="H54" s="200">
        <v>3</v>
      </c>
      <c r="I54" s="200">
        <v>83.116664999999998</v>
      </c>
      <c r="J54" s="200">
        <v>498.19933099999997</v>
      </c>
      <c r="K54" s="200">
        <v>204.58266699999999</v>
      </c>
      <c r="L54" s="200">
        <v>7.0333329999999998</v>
      </c>
      <c r="M54" s="200">
        <v>0</v>
      </c>
      <c r="N54" s="200">
        <v>0</v>
      </c>
      <c r="O54" s="200">
        <v>0</v>
      </c>
      <c r="P54" s="200">
        <v>0</v>
      </c>
      <c r="Q54" s="200">
        <v>23.85</v>
      </c>
      <c r="R54" s="200">
        <v>149.63333299999999</v>
      </c>
      <c r="S54" s="200">
        <v>55.633333999999998</v>
      </c>
      <c r="T54" s="200">
        <v>2</v>
      </c>
      <c r="U54" s="200">
        <v>0</v>
      </c>
      <c r="V54" s="200">
        <v>0</v>
      </c>
      <c r="W54" s="200">
        <v>0</v>
      </c>
      <c r="X54" s="200">
        <v>1322.0322160000001</v>
      </c>
      <c r="Y54" s="200">
        <v>12075.626394000001</v>
      </c>
      <c r="Z54" s="200">
        <v>3996.9762940000001</v>
      </c>
      <c r="AA54" s="200">
        <v>334.64700199999999</v>
      </c>
      <c r="AB54" s="200">
        <v>50.588666000000003</v>
      </c>
      <c r="AC54" s="200">
        <v>20.599999</v>
      </c>
      <c r="AD54" s="200">
        <v>2</v>
      </c>
      <c r="AE54" s="200">
        <v>60.055332999999997</v>
      </c>
      <c r="AF54" s="200">
        <v>25.188666999999999</v>
      </c>
      <c r="AG54" s="200">
        <v>3</v>
      </c>
      <c r="AH54" s="200">
        <v>0</v>
      </c>
      <c r="AI54" s="200">
        <v>0</v>
      </c>
      <c r="AJ54" s="200">
        <v>0</v>
      </c>
      <c r="AK54" s="200">
        <v>35.933332999999998</v>
      </c>
      <c r="AL54" s="200">
        <v>10.866667</v>
      </c>
      <c r="AM54" s="200">
        <v>0</v>
      </c>
      <c r="AN54" s="200">
        <v>0</v>
      </c>
      <c r="AO54" s="200">
        <v>0</v>
      </c>
      <c r="AP54" s="200">
        <v>1185.014369</v>
      </c>
      <c r="AQ54" s="200">
        <v>415.35181799999998</v>
      </c>
      <c r="AR54" s="200">
        <v>30.483965999999999</v>
      </c>
      <c r="AS54" s="200">
        <v>55.903336000000003</v>
      </c>
      <c r="AT54" s="200">
        <v>35.538001999999999</v>
      </c>
      <c r="AU54" s="200">
        <v>2</v>
      </c>
      <c r="AV54" s="200">
        <v>153.14733000000001</v>
      </c>
      <c r="AW54" s="200">
        <v>76.261331999999996</v>
      </c>
      <c r="AX54" s="200">
        <v>1.6</v>
      </c>
      <c r="AY54" s="200">
        <v>0</v>
      </c>
      <c r="AZ54" s="200">
        <v>0</v>
      </c>
      <c r="BA54" s="200">
        <v>0</v>
      </c>
      <c r="BB54" s="200">
        <v>29.7</v>
      </c>
      <c r="BC54" s="200">
        <v>8.016667</v>
      </c>
      <c r="BD54" s="200">
        <v>0</v>
      </c>
      <c r="BE54" s="200">
        <v>6557.440979</v>
      </c>
      <c r="BF54" s="200">
        <v>2242.531215</v>
      </c>
      <c r="BG54" s="200">
        <v>61.428055999999998</v>
      </c>
      <c r="BH54" s="200">
        <f t="shared" si="9"/>
        <v>1389</v>
      </c>
      <c r="BI54" s="200">
        <f t="shared" si="10"/>
        <v>1648</v>
      </c>
      <c r="BJ54" s="200">
        <f t="shared" si="11"/>
        <v>40</v>
      </c>
      <c r="BK54" s="200">
        <f t="shared" si="12"/>
        <v>434</v>
      </c>
      <c r="BL54" s="200">
        <v>1193</v>
      </c>
      <c r="BN54" s="222">
        <v>212</v>
      </c>
      <c r="BO54" s="222" t="s">
        <v>134</v>
      </c>
      <c r="BP54" s="222">
        <v>2127077</v>
      </c>
      <c r="BQ54" s="222">
        <v>101095</v>
      </c>
      <c r="BR54" s="222" t="s">
        <v>278</v>
      </c>
      <c r="BS54" s="222" t="s">
        <v>231</v>
      </c>
      <c r="BT54" s="196" t="str">
        <f t="shared" si="0"/>
        <v>Maintained</v>
      </c>
      <c r="BU54" s="212">
        <v>3</v>
      </c>
      <c r="BV54" s="212">
        <v>29</v>
      </c>
      <c r="BW54" s="201">
        <f t="shared" si="8"/>
        <v>4</v>
      </c>
      <c r="BX54" s="197" t="str">
        <f t="shared" si="5"/>
        <v>2124</v>
      </c>
      <c r="BY54" s="229">
        <v>353</v>
      </c>
      <c r="BZ54" s="229" t="s">
        <v>175</v>
      </c>
      <c r="CA54" s="230">
        <v>312.44</v>
      </c>
      <c r="CB54" s="230">
        <v>1097.28</v>
      </c>
      <c r="CC54" s="230">
        <v>287.45</v>
      </c>
      <c r="CD54" s="230">
        <v>1006.76</v>
      </c>
      <c r="CE54" s="230">
        <v>39.33</v>
      </c>
      <c r="CF54" s="230">
        <v>437</v>
      </c>
      <c r="CG54" s="230">
        <v>16</v>
      </c>
      <c r="CH54" s="230">
        <v>41</v>
      </c>
      <c r="CI54" s="230">
        <v>175</v>
      </c>
    </row>
    <row r="55" spans="1:87" ht="14.4" x14ac:dyDescent="0.3">
      <c r="A55" s="198">
        <v>309</v>
      </c>
      <c r="B55" s="199" t="s">
        <v>137</v>
      </c>
      <c r="C55" s="200">
        <v>18763</v>
      </c>
      <c r="D55" s="200">
        <v>12893.5</v>
      </c>
      <c r="E55" s="200">
        <v>67</v>
      </c>
      <c r="F55" s="200">
        <v>184</v>
      </c>
      <c r="G55" s="200">
        <v>54</v>
      </c>
      <c r="H55" s="200">
        <v>3</v>
      </c>
      <c r="I55" s="200">
        <v>107</v>
      </c>
      <c r="J55" s="200">
        <v>900.93333299999995</v>
      </c>
      <c r="K55" s="200">
        <v>408.8</v>
      </c>
      <c r="L55" s="200">
        <v>26.4</v>
      </c>
      <c r="M55" s="200">
        <v>0</v>
      </c>
      <c r="N55" s="200">
        <v>0</v>
      </c>
      <c r="O55" s="200">
        <v>0</v>
      </c>
      <c r="P55" s="200">
        <v>0</v>
      </c>
      <c r="Q55" s="200">
        <v>0</v>
      </c>
      <c r="R55" s="200">
        <v>131</v>
      </c>
      <c r="S55" s="200">
        <v>68</v>
      </c>
      <c r="T55" s="200">
        <v>0</v>
      </c>
      <c r="U55" s="200">
        <v>0</v>
      </c>
      <c r="V55" s="200">
        <v>0</v>
      </c>
      <c r="W55" s="200">
        <v>0</v>
      </c>
      <c r="X55" s="200">
        <v>366.33333299999998</v>
      </c>
      <c r="Y55" s="200">
        <v>1264.4666689999999</v>
      </c>
      <c r="Z55" s="200">
        <v>349.000001</v>
      </c>
      <c r="AA55" s="200">
        <v>59.266665000000003</v>
      </c>
      <c r="AB55" s="200">
        <v>67</v>
      </c>
      <c r="AC55" s="200">
        <v>19</v>
      </c>
      <c r="AD55" s="200">
        <v>1</v>
      </c>
      <c r="AE55" s="200">
        <v>199</v>
      </c>
      <c r="AF55" s="200">
        <v>106</v>
      </c>
      <c r="AG55" s="200">
        <v>5</v>
      </c>
      <c r="AH55" s="200">
        <v>0</v>
      </c>
      <c r="AI55" s="200">
        <v>0</v>
      </c>
      <c r="AJ55" s="200">
        <v>0</v>
      </c>
      <c r="AK55" s="200">
        <v>26</v>
      </c>
      <c r="AL55" s="200">
        <v>16</v>
      </c>
      <c r="AM55" s="200">
        <v>0</v>
      </c>
      <c r="AN55" s="200">
        <v>0</v>
      </c>
      <c r="AO55" s="200">
        <v>0</v>
      </c>
      <c r="AP55" s="200">
        <v>133</v>
      </c>
      <c r="AQ55" s="200">
        <v>45</v>
      </c>
      <c r="AR55" s="200">
        <v>8</v>
      </c>
      <c r="AS55" s="200">
        <v>73.822000000000003</v>
      </c>
      <c r="AT55" s="200">
        <v>25</v>
      </c>
      <c r="AU55" s="200">
        <v>0</v>
      </c>
      <c r="AV55" s="200">
        <v>258.60000000000002</v>
      </c>
      <c r="AW55" s="200">
        <v>129.6</v>
      </c>
      <c r="AX55" s="200">
        <v>12</v>
      </c>
      <c r="AY55" s="200">
        <v>0</v>
      </c>
      <c r="AZ55" s="200">
        <v>0</v>
      </c>
      <c r="BA55" s="200">
        <v>0</v>
      </c>
      <c r="BB55" s="200">
        <v>51</v>
      </c>
      <c r="BC55" s="200">
        <v>27</v>
      </c>
      <c r="BD55" s="200">
        <v>0</v>
      </c>
      <c r="BE55" s="200">
        <v>564.32600300000001</v>
      </c>
      <c r="BF55" s="200">
        <v>138.01666700000001</v>
      </c>
      <c r="BG55" s="200">
        <v>19</v>
      </c>
      <c r="BH55" s="200">
        <f t="shared" si="9"/>
        <v>222</v>
      </c>
      <c r="BI55" s="200">
        <f t="shared" si="10"/>
        <v>291</v>
      </c>
      <c r="BJ55" s="200">
        <f t="shared" si="11"/>
        <v>40</v>
      </c>
      <c r="BK55" s="200">
        <f t="shared" si="12"/>
        <v>102</v>
      </c>
      <c r="BL55" s="200">
        <v>239</v>
      </c>
      <c r="BN55" s="222">
        <v>212</v>
      </c>
      <c r="BO55" s="222" t="s">
        <v>134</v>
      </c>
      <c r="BP55" s="222">
        <v>2127123</v>
      </c>
      <c r="BQ55" s="222">
        <v>101099</v>
      </c>
      <c r="BR55" s="222" t="s">
        <v>279</v>
      </c>
      <c r="BS55" s="222" t="s">
        <v>231</v>
      </c>
      <c r="BT55" s="196" t="str">
        <f t="shared" si="0"/>
        <v>Maintained</v>
      </c>
      <c r="BU55" s="212">
        <v>59</v>
      </c>
      <c r="BV55" s="212">
        <v>1</v>
      </c>
      <c r="BW55" s="201">
        <f t="shared" si="8"/>
        <v>5</v>
      </c>
      <c r="BX55" s="197" t="str">
        <f t="shared" si="5"/>
        <v>2125</v>
      </c>
      <c r="BY55" s="229">
        <v>354</v>
      </c>
      <c r="BZ55" s="229" t="s">
        <v>184</v>
      </c>
      <c r="CA55" s="230">
        <v>308.79000000000002</v>
      </c>
      <c r="CB55" s="230">
        <v>1084.4299999999998</v>
      </c>
      <c r="CC55" s="230">
        <v>284.08999999999997</v>
      </c>
      <c r="CD55" s="230">
        <v>994.9799999999999</v>
      </c>
      <c r="CE55" s="230">
        <v>34.18</v>
      </c>
      <c r="CF55" s="230">
        <v>379.83</v>
      </c>
      <c r="CG55" s="230">
        <v>17</v>
      </c>
      <c r="CH55" s="230">
        <v>61</v>
      </c>
      <c r="CI55" s="230">
        <v>192</v>
      </c>
    </row>
    <row r="56" spans="1:87" ht="14.4" x14ac:dyDescent="0.3">
      <c r="A56" s="198">
        <v>310</v>
      </c>
      <c r="B56" s="199" t="s">
        <v>138</v>
      </c>
      <c r="C56" s="200">
        <v>21302</v>
      </c>
      <c r="D56" s="200">
        <v>13301.5</v>
      </c>
      <c r="E56" s="200">
        <v>5</v>
      </c>
      <c r="F56" s="200">
        <v>51</v>
      </c>
      <c r="G56" s="200">
        <v>19</v>
      </c>
      <c r="H56" s="200">
        <v>1</v>
      </c>
      <c r="I56" s="200">
        <v>2</v>
      </c>
      <c r="J56" s="200">
        <v>504</v>
      </c>
      <c r="K56" s="200">
        <v>249</v>
      </c>
      <c r="L56" s="200">
        <v>9</v>
      </c>
      <c r="M56" s="200">
        <v>0</v>
      </c>
      <c r="N56" s="200">
        <v>0</v>
      </c>
      <c r="O56" s="200">
        <v>0</v>
      </c>
      <c r="P56" s="200">
        <v>0</v>
      </c>
      <c r="Q56" s="200">
        <v>0</v>
      </c>
      <c r="R56" s="200">
        <v>201</v>
      </c>
      <c r="S56" s="200">
        <v>77</v>
      </c>
      <c r="T56" s="200">
        <v>0</v>
      </c>
      <c r="U56" s="200">
        <v>0</v>
      </c>
      <c r="V56" s="200">
        <v>0</v>
      </c>
      <c r="W56" s="200">
        <v>0</v>
      </c>
      <c r="X56" s="200">
        <v>294.85000100000002</v>
      </c>
      <c r="Y56" s="200">
        <v>1839.4233360000001</v>
      </c>
      <c r="Z56" s="200">
        <v>575.500001</v>
      </c>
      <c r="AA56" s="200">
        <v>123</v>
      </c>
      <c r="AB56" s="200">
        <v>12</v>
      </c>
      <c r="AC56" s="200">
        <v>5</v>
      </c>
      <c r="AD56" s="200">
        <v>1</v>
      </c>
      <c r="AE56" s="200">
        <v>14</v>
      </c>
      <c r="AF56" s="200">
        <v>5</v>
      </c>
      <c r="AG56" s="200">
        <v>1</v>
      </c>
      <c r="AH56" s="200">
        <v>0</v>
      </c>
      <c r="AI56" s="200">
        <v>0</v>
      </c>
      <c r="AJ56" s="200">
        <v>0</v>
      </c>
      <c r="AK56" s="200">
        <v>9</v>
      </c>
      <c r="AL56" s="200">
        <v>7</v>
      </c>
      <c r="AM56" s="200">
        <v>0</v>
      </c>
      <c r="AN56" s="200">
        <v>0</v>
      </c>
      <c r="AO56" s="200">
        <v>0</v>
      </c>
      <c r="AP56" s="200">
        <v>150.623334</v>
      </c>
      <c r="AQ56" s="200">
        <v>65</v>
      </c>
      <c r="AR56" s="200">
        <v>5</v>
      </c>
      <c r="AS56" s="200">
        <v>9</v>
      </c>
      <c r="AT56" s="200">
        <v>2</v>
      </c>
      <c r="AU56" s="200">
        <v>0</v>
      </c>
      <c r="AV56" s="200">
        <v>56</v>
      </c>
      <c r="AW56" s="200">
        <v>33</v>
      </c>
      <c r="AX56" s="200">
        <v>1</v>
      </c>
      <c r="AY56" s="200">
        <v>0</v>
      </c>
      <c r="AZ56" s="200">
        <v>0</v>
      </c>
      <c r="BA56" s="200">
        <v>0</v>
      </c>
      <c r="BB56" s="200">
        <v>38</v>
      </c>
      <c r="BC56" s="200">
        <v>12</v>
      </c>
      <c r="BD56" s="200">
        <v>0</v>
      </c>
      <c r="BE56" s="200">
        <v>822.50134100000002</v>
      </c>
      <c r="BF56" s="200">
        <v>240.36600300000001</v>
      </c>
      <c r="BG56" s="200">
        <v>7.1</v>
      </c>
      <c r="BH56" s="200">
        <f t="shared" si="9"/>
        <v>136</v>
      </c>
      <c r="BI56" s="200">
        <f t="shared" si="10"/>
        <v>301</v>
      </c>
      <c r="BJ56" s="200">
        <f t="shared" si="11"/>
        <v>83</v>
      </c>
      <c r="BK56" s="200">
        <f t="shared" si="12"/>
        <v>0</v>
      </c>
      <c r="BL56" s="200">
        <v>196</v>
      </c>
      <c r="BN56" s="222">
        <v>212</v>
      </c>
      <c r="BO56" s="222" t="s">
        <v>134</v>
      </c>
      <c r="BP56" s="222">
        <v>2127183</v>
      </c>
      <c r="BQ56" s="222">
        <v>101102</v>
      </c>
      <c r="BR56" s="222" t="s">
        <v>280</v>
      </c>
      <c r="BS56" s="222" t="s">
        <v>231</v>
      </c>
      <c r="BT56" s="196" t="str">
        <f t="shared" si="0"/>
        <v>Maintained</v>
      </c>
      <c r="BU56" s="212">
        <v>108</v>
      </c>
      <c r="BV56" s="212">
        <v>113</v>
      </c>
      <c r="BW56" s="201">
        <f t="shared" si="8"/>
        <v>6</v>
      </c>
      <c r="BX56" s="197" t="str">
        <f t="shared" si="5"/>
        <v>2126</v>
      </c>
      <c r="BY56" s="229">
        <v>355</v>
      </c>
      <c r="BZ56" s="229" t="s">
        <v>187</v>
      </c>
      <c r="CA56" s="230">
        <v>376.91</v>
      </c>
      <c r="CB56" s="230">
        <v>1323.67</v>
      </c>
      <c r="CC56" s="230">
        <v>346.77</v>
      </c>
      <c r="CD56" s="230">
        <v>1214.49</v>
      </c>
      <c r="CE56" s="230">
        <v>31.5</v>
      </c>
      <c r="CF56" s="230">
        <v>350</v>
      </c>
      <c r="CG56" s="230">
        <v>15</v>
      </c>
      <c r="CH56" s="230">
        <v>63</v>
      </c>
      <c r="CI56" s="230">
        <v>224</v>
      </c>
    </row>
    <row r="57" spans="1:87" ht="14.4" x14ac:dyDescent="0.3">
      <c r="A57" s="198">
        <v>805</v>
      </c>
      <c r="B57" s="199" t="s">
        <v>140</v>
      </c>
      <c r="C57" s="200">
        <v>7594.5</v>
      </c>
      <c r="D57" s="200">
        <v>5629</v>
      </c>
      <c r="E57" s="200">
        <v>0</v>
      </c>
      <c r="F57" s="200">
        <v>0</v>
      </c>
      <c r="G57" s="200">
        <v>0</v>
      </c>
      <c r="H57" s="200">
        <v>0</v>
      </c>
      <c r="I57" s="200">
        <v>31</v>
      </c>
      <c r="J57" s="200">
        <v>197</v>
      </c>
      <c r="K57" s="200">
        <v>74</v>
      </c>
      <c r="L57" s="200">
        <v>0</v>
      </c>
      <c r="M57" s="200">
        <v>0</v>
      </c>
      <c r="N57" s="200">
        <v>0</v>
      </c>
      <c r="O57" s="200">
        <v>0</v>
      </c>
      <c r="P57" s="200">
        <v>0</v>
      </c>
      <c r="Q57" s="200">
        <v>142</v>
      </c>
      <c r="R57" s="200">
        <v>593</v>
      </c>
      <c r="S57" s="200">
        <v>225</v>
      </c>
      <c r="T57" s="200">
        <v>0</v>
      </c>
      <c r="U57" s="200">
        <v>0</v>
      </c>
      <c r="V57" s="200">
        <v>0</v>
      </c>
      <c r="W57" s="200">
        <v>0</v>
      </c>
      <c r="X57" s="200">
        <v>104</v>
      </c>
      <c r="Y57" s="200">
        <v>157.27000000000001</v>
      </c>
      <c r="Z57" s="200">
        <v>29</v>
      </c>
      <c r="AA57" s="200">
        <v>0</v>
      </c>
      <c r="AB57" s="200">
        <v>0</v>
      </c>
      <c r="AC57" s="200">
        <v>0</v>
      </c>
      <c r="AD57" s="200">
        <v>0</v>
      </c>
      <c r="AE57" s="200">
        <v>65</v>
      </c>
      <c r="AF57" s="200">
        <v>33</v>
      </c>
      <c r="AG57" s="200">
        <v>0</v>
      </c>
      <c r="AH57" s="200">
        <v>0</v>
      </c>
      <c r="AI57" s="200">
        <v>0</v>
      </c>
      <c r="AJ57" s="200">
        <v>0</v>
      </c>
      <c r="AK57" s="200">
        <v>206</v>
      </c>
      <c r="AL57" s="200">
        <v>77</v>
      </c>
      <c r="AM57" s="200">
        <v>0</v>
      </c>
      <c r="AN57" s="200">
        <v>0</v>
      </c>
      <c r="AO57" s="200">
        <v>0</v>
      </c>
      <c r="AP57" s="200">
        <v>33</v>
      </c>
      <c r="AQ57" s="200">
        <v>9</v>
      </c>
      <c r="AR57" s="200">
        <v>0</v>
      </c>
      <c r="AS57" s="200">
        <v>0</v>
      </c>
      <c r="AT57" s="200">
        <v>0</v>
      </c>
      <c r="AU57" s="200">
        <v>0</v>
      </c>
      <c r="AV57" s="200">
        <v>19.649999999999999</v>
      </c>
      <c r="AW57" s="200">
        <v>13.133334</v>
      </c>
      <c r="AX57" s="200">
        <v>0</v>
      </c>
      <c r="AY57" s="200">
        <v>0</v>
      </c>
      <c r="AZ57" s="200">
        <v>0</v>
      </c>
      <c r="BA57" s="200">
        <v>0</v>
      </c>
      <c r="BB57" s="200">
        <v>159.80000000000001</v>
      </c>
      <c r="BC57" s="200">
        <v>77.2</v>
      </c>
      <c r="BD57" s="200">
        <v>0</v>
      </c>
      <c r="BE57" s="200">
        <v>188.51386099999999</v>
      </c>
      <c r="BF57" s="200">
        <v>41.99</v>
      </c>
      <c r="BG57" s="200">
        <v>0</v>
      </c>
      <c r="BH57" s="200">
        <f t="shared" si="9"/>
        <v>0</v>
      </c>
      <c r="BI57" s="200">
        <f t="shared" si="10"/>
        <v>0</v>
      </c>
      <c r="BJ57" s="200">
        <f t="shared" si="11"/>
        <v>98</v>
      </c>
      <c r="BK57" s="200">
        <f t="shared" si="12"/>
        <v>237</v>
      </c>
      <c r="BL57" s="200">
        <v>61</v>
      </c>
      <c r="BN57" s="222">
        <v>212</v>
      </c>
      <c r="BO57" s="222" t="s">
        <v>134</v>
      </c>
      <c r="BP57" s="222">
        <v>2127207</v>
      </c>
      <c r="BQ57" s="222">
        <v>101103</v>
      </c>
      <c r="BR57" s="222" t="s">
        <v>281</v>
      </c>
      <c r="BS57" s="222" t="s">
        <v>231</v>
      </c>
      <c r="BT57" s="196" t="str">
        <f t="shared" si="0"/>
        <v>Maintained</v>
      </c>
      <c r="BU57" s="212">
        <v>0</v>
      </c>
      <c r="BV57" s="212">
        <v>214</v>
      </c>
      <c r="BW57" s="201">
        <f t="shared" si="8"/>
        <v>7</v>
      </c>
      <c r="BX57" s="197" t="str">
        <f t="shared" si="5"/>
        <v>2127</v>
      </c>
      <c r="BY57" s="229">
        <v>356</v>
      </c>
      <c r="BZ57" s="229" t="s">
        <v>201</v>
      </c>
      <c r="CA57" s="230">
        <v>604.12</v>
      </c>
      <c r="CB57" s="230">
        <v>2121.6000000000004</v>
      </c>
      <c r="CC57" s="230">
        <v>555.79999999999995</v>
      </c>
      <c r="CD57" s="230">
        <v>1946.6000000000001</v>
      </c>
      <c r="CE57" s="230">
        <v>13.59</v>
      </c>
      <c r="CF57" s="230">
        <v>151</v>
      </c>
      <c r="CG57" s="230">
        <v>12</v>
      </c>
      <c r="CH57" s="230">
        <v>68</v>
      </c>
      <c r="CI57" s="230">
        <v>177</v>
      </c>
    </row>
    <row r="58" spans="1:87" ht="14.4" x14ac:dyDescent="0.3">
      <c r="A58" s="198">
        <v>311</v>
      </c>
      <c r="B58" s="199" t="s">
        <v>141</v>
      </c>
      <c r="C58" s="200">
        <v>23938</v>
      </c>
      <c r="D58" s="200">
        <v>15945</v>
      </c>
      <c r="E58" s="200">
        <v>0</v>
      </c>
      <c r="F58" s="200">
        <v>0</v>
      </c>
      <c r="G58" s="200">
        <v>0</v>
      </c>
      <c r="H58" s="200">
        <v>0</v>
      </c>
      <c r="I58" s="200">
        <v>15</v>
      </c>
      <c r="J58" s="200">
        <v>589.79999999999995</v>
      </c>
      <c r="K58" s="200">
        <v>241.6</v>
      </c>
      <c r="L58" s="200">
        <v>8</v>
      </c>
      <c r="M58" s="200">
        <v>0</v>
      </c>
      <c r="N58" s="200">
        <v>0</v>
      </c>
      <c r="O58" s="200">
        <v>0</v>
      </c>
      <c r="P58" s="200">
        <v>0</v>
      </c>
      <c r="Q58" s="200">
        <v>0</v>
      </c>
      <c r="R58" s="200">
        <v>138.6</v>
      </c>
      <c r="S58" s="200">
        <v>67</v>
      </c>
      <c r="T58" s="200">
        <v>0</v>
      </c>
      <c r="U58" s="200">
        <v>0</v>
      </c>
      <c r="V58" s="200">
        <v>0</v>
      </c>
      <c r="W58" s="200">
        <v>0</v>
      </c>
      <c r="X58" s="200">
        <v>401.951998</v>
      </c>
      <c r="Y58" s="200">
        <v>2250.7966590000001</v>
      </c>
      <c r="Z58" s="200">
        <v>759.79199900000003</v>
      </c>
      <c r="AA58" s="200">
        <v>64.294667000000004</v>
      </c>
      <c r="AB58" s="200">
        <v>0</v>
      </c>
      <c r="AC58" s="200">
        <v>0</v>
      </c>
      <c r="AD58" s="200">
        <v>0</v>
      </c>
      <c r="AE58" s="200">
        <v>39.6</v>
      </c>
      <c r="AF58" s="200">
        <v>22.4</v>
      </c>
      <c r="AG58" s="200">
        <v>1</v>
      </c>
      <c r="AH58" s="200">
        <v>0</v>
      </c>
      <c r="AI58" s="200">
        <v>0</v>
      </c>
      <c r="AJ58" s="200">
        <v>0</v>
      </c>
      <c r="AK58" s="200">
        <v>11</v>
      </c>
      <c r="AL58" s="200">
        <v>6</v>
      </c>
      <c r="AM58" s="200">
        <v>0</v>
      </c>
      <c r="AN58" s="200">
        <v>0</v>
      </c>
      <c r="AO58" s="200">
        <v>0</v>
      </c>
      <c r="AP58" s="200">
        <v>249.966667</v>
      </c>
      <c r="AQ58" s="200">
        <v>82</v>
      </c>
      <c r="AR58" s="200">
        <v>4</v>
      </c>
      <c r="AS58" s="200">
        <v>0</v>
      </c>
      <c r="AT58" s="200">
        <v>0</v>
      </c>
      <c r="AU58" s="200">
        <v>0</v>
      </c>
      <c r="AV58" s="200">
        <v>213.2</v>
      </c>
      <c r="AW58" s="200">
        <v>104.845333</v>
      </c>
      <c r="AX58" s="200">
        <v>0</v>
      </c>
      <c r="AY58" s="200">
        <v>0</v>
      </c>
      <c r="AZ58" s="200">
        <v>0</v>
      </c>
      <c r="BA58" s="200">
        <v>0</v>
      </c>
      <c r="BB58" s="200">
        <v>69.599999999999994</v>
      </c>
      <c r="BC58" s="200">
        <v>32.799999999999997</v>
      </c>
      <c r="BD58" s="200">
        <v>0</v>
      </c>
      <c r="BE58" s="200">
        <v>1157.263328</v>
      </c>
      <c r="BF58" s="200">
        <v>395.26933100000002</v>
      </c>
      <c r="BG58" s="200">
        <v>20.494667</v>
      </c>
      <c r="BH58" s="200">
        <f t="shared" si="9"/>
        <v>38</v>
      </c>
      <c r="BI58" s="200">
        <f t="shared" si="10"/>
        <v>120</v>
      </c>
      <c r="BJ58" s="200">
        <f t="shared" si="11"/>
        <v>90</v>
      </c>
      <c r="BK58" s="200">
        <f t="shared" si="12"/>
        <v>155</v>
      </c>
      <c r="BL58" s="200">
        <v>59</v>
      </c>
      <c r="BN58" s="222">
        <v>213</v>
      </c>
      <c r="BO58" s="222" t="s">
        <v>139</v>
      </c>
      <c r="BP58" s="222">
        <v>2137000</v>
      </c>
      <c r="BQ58" s="222">
        <v>139600</v>
      </c>
      <c r="BR58" s="222" t="s">
        <v>282</v>
      </c>
      <c r="BS58" s="222" t="s">
        <v>245</v>
      </c>
      <c r="BT58" s="196" t="str">
        <f t="shared" si="0"/>
        <v>Academy</v>
      </c>
      <c r="BU58" s="212">
        <v>0</v>
      </c>
      <c r="BV58" s="212">
        <v>72</v>
      </c>
      <c r="BW58" s="201">
        <f t="shared" si="8"/>
        <v>1</v>
      </c>
      <c r="BX58" s="197" t="str">
        <f t="shared" si="5"/>
        <v>2131</v>
      </c>
      <c r="BY58" s="229">
        <v>357</v>
      </c>
      <c r="BZ58" s="229" t="s">
        <v>209</v>
      </c>
      <c r="CA58" s="230">
        <v>337.64</v>
      </c>
      <c r="CB58" s="230">
        <v>1185.7600000000002</v>
      </c>
      <c r="CC58" s="230">
        <v>310.64</v>
      </c>
      <c r="CD58" s="230">
        <v>1087.94</v>
      </c>
      <c r="CE58" s="230">
        <v>11.05</v>
      </c>
      <c r="CF58" s="230">
        <v>122.8</v>
      </c>
      <c r="CG58" s="230">
        <v>9</v>
      </c>
      <c r="CH58" s="230">
        <v>49</v>
      </c>
      <c r="CI58" s="230">
        <v>209</v>
      </c>
    </row>
    <row r="59" spans="1:87" ht="14.4" x14ac:dyDescent="0.3">
      <c r="A59" s="198">
        <v>884</v>
      </c>
      <c r="B59" s="199" t="s">
        <v>142</v>
      </c>
      <c r="C59" s="200">
        <v>12875.5</v>
      </c>
      <c r="D59" s="200">
        <v>9280</v>
      </c>
      <c r="E59" s="200">
        <v>0</v>
      </c>
      <c r="F59" s="200">
        <v>0</v>
      </c>
      <c r="G59" s="200">
        <v>0</v>
      </c>
      <c r="H59" s="200">
        <v>0</v>
      </c>
      <c r="I59" s="200">
        <v>16</v>
      </c>
      <c r="J59" s="200">
        <v>184.500001</v>
      </c>
      <c r="K59" s="200">
        <v>53.266666999999998</v>
      </c>
      <c r="L59" s="200">
        <v>4</v>
      </c>
      <c r="M59" s="200">
        <v>0</v>
      </c>
      <c r="N59" s="200">
        <v>0</v>
      </c>
      <c r="O59" s="200">
        <v>0</v>
      </c>
      <c r="P59" s="200">
        <v>0</v>
      </c>
      <c r="Q59" s="200">
        <v>30.666667</v>
      </c>
      <c r="R59" s="200">
        <v>214.433335</v>
      </c>
      <c r="S59" s="200">
        <v>89.900002000000001</v>
      </c>
      <c r="T59" s="200">
        <v>1</v>
      </c>
      <c r="U59" s="200">
        <v>0</v>
      </c>
      <c r="V59" s="200">
        <v>0</v>
      </c>
      <c r="W59" s="200">
        <v>0</v>
      </c>
      <c r="X59" s="200">
        <v>168.059124</v>
      </c>
      <c r="Y59" s="200">
        <v>1180.770671</v>
      </c>
      <c r="Z59" s="200">
        <v>381.78656899999999</v>
      </c>
      <c r="AA59" s="200">
        <v>11.684208</v>
      </c>
      <c r="AB59" s="200">
        <v>0</v>
      </c>
      <c r="AC59" s="200">
        <v>0</v>
      </c>
      <c r="AD59" s="200">
        <v>0</v>
      </c>
      <c r="AE59" s="200">
        <v>46.666666999999997</v>
      </c>
      <c r="AF59" s="200">
        <v>16.466667000000001</v>
      </c>
      <c r="AG59" s="200">
        <v>1</v>
      </c>
      <c r="AH59" s="200">
        <v>0</v>
      </c>
      <c r="AI59" s="200">
        <v>0</v>
      </c>
      <c r="AJ59" s="200">
        <v>0</v>
      </c>
      <c r="AK59" s="200">
        <v>26.833333</v>
      </c>
      <c r="AL59" s="200">
        <v>15.766667</v>
      </c>
      <c r="AM59" s="200">
        <v>0</v>
      </c>
      <c r="AN59" s="200">
        <v>0</v>
      </c>
      <c r="AO59" s="200">
        <v>0</v>
      </c>
      <c r="AP59" s="200">
        <v>162.42696699999999</v>
      </c>
      <c r="AQ59" s="200">
        <v>49.267265000000002</v>
      </c>
      <c r="AR59" s="200">
        <v>1</v>
      </c>
      <c r="AS59" s="200">
        <v>0</v>
      </c>
      <c r="AT59" s="200">
        <v>0</v>
      </c>
      <c r="AU59" s="200">
        <v>0</v>
      </c>
      <c r="AV59" s="200">
        <v>49.066667000000002</v>
      </c>
      <c r="AW59" s="200">
        <v>19.833333</v>
      </c>
      <c r="AX59" s="200">
        <v>0.9</v>
      </c>
      <c r="AY59" s="200">
        <v>0</v>
      </c>
      <c r="AZ59" s="200">
        <v>0</v>
      </c>
      <c r="BA59" s="200">
        <v>0</v>
      </c>
      <c r="BB59" s="200">
        <v>81.023334000000006</v>
      </c>
      <c r="BC59" s="200">
        <v>35.316668</v>
      </c>
      <c r="BD59" s="200">
        <v>1.5333330000000001</v>
      </c>
      <c r="BE59" s="200">
        <v>669.50572599999998</v>
      </c>
      <c r="BF59" s="200">
        <v>221.28023300000001</v>
      </c>
      <c r="BG59" s="200">
        <v>5.3473680000000003</v>
      </c>
      <c r="BH59" s="200">
        <f t="shared" si="9"/>
        <v>125</v>
      </c>
      <c r="BI59" s="200">
        <f t="shared" si="10"/>
        <v>45</v>
      </c>
      <c r="BJ59" s="200">
        <f t="shared" si="11"/>
        <v>33</v>
      </c>
      <c r="BK59" s="200">
        <f t="shared" si="12"/>
        <v>202.5</v>
      </c>
      <c r="BL59" s="200">
        <v>67</v>
      </c>
      <c r="BN59" s="222">
        <v>213</v>
      </c>
      <c r="BO59" s="222" t="s">
        <v>139</v>
      </c>
      <c r="BP59" s="222">
        <v>2137042</v>
      </c>
      <c r="BQ59" s="222">
        <v>101182</v>
      </c>
      <c r="BR59" s="222" t="s">
        <v>283</v>
      </c>
      <c r="BS59" s="222" t="s">
        <v>231</v>
      </c>
      <c r="BT59" s="196" t="str">
        <f t="shared" si="0"/>
        <v>Maintained</v>
      </c>
      <c r="BU59" s="212">
        <v>68</v>
      </c>
      <c r="BV59" s="212">
        <v>80</v>
      </c>
      <c r="BW59" s="201">
        <f t="shared" si="8"/>
        <v>2</v>
      </c>
      <c r="BX59" s="197" t="str">
        <f t="shared" si="5"/>
        <v>2132</v>
      </c>
      <c r="BY59" s="229">
        <v>358</v>
      </c>
      <c r="BZ59" s="229" t="s">
        <v>213</v>
      </c>
      <c r="CA59" s="230">
        <v>495.43</v>
      </c>
      <c r="CB59" s="230">
        <v>1739.9</v>
      </c>
      <c r="CC59" s="230">
        <v>455.81</v>
      </c>
      <c r="CD59" s="230">
        <v>1596.37</v>
      </c>
      <c r="CE59" s="230">
        <v>3.24</v>
      </c>
      <c r="CF59" s="230">
        <v>36</v>
      </c>
      <c r="CG59" s="230">
        <v>8</v>
      </c>
      <c r="CH59" s="230">
        <v>34</v>
      </c>
      <c r="CI59" s="230">
        <v>102</v>
      </c>
    </row>
    <row r="60" spans="1:87" ht="14.4" x14ac:dyDescent="0.3">
      <c r="A60" s="198">
        <v>919</v>
      </c>
      <c r="B60" s="199" t="s">
        <v>143</v>
      </c>
      <c r="C60" s="200">
        <v>97021.5</v>
      </c>
      <c r="D60" s="200">
        <v>75651.5</v>
      </c>
      <c r="E60" s="200">
        <v>119.47199999999999</v>
      </c>
      <c r="F60" s="200">
        <v>841.3</v>
      </c>
      <c r="G60" s="200">
        <v>300</v>
      </c>
      <c r="H60" s="200">
        <v>42</v>
      </c>
      <c r="I60" s="200">
        <v>14</v>
      </c>
      <c r="J60" s="200">
        <v>3060.3166660000002</v>
      </c>
      <c r="K60" s="200">
        <v>1482.925332</v>
      </c>
      <c r="L60" s="200">
        <v>96.5</v>
      </c>
      <c r="M60" s="200">
        <v>0</v>
      </c>
      <c r="N60" s="200">
        <v>0</v>
      </c>
      <c r="O60" s="200">
        <v>0</v>
      </c>
      <c r="P60" s="200">
        <v>0</v>
      </c>
      <c r="Q60" s="200">
        <v>41.5</v>
      </c>
      <c r="R60" s="200">
        <v>1223.6866680000001</v>
      </c>
      <c r="S60" s="200">
        <v>564.26666699999998</v>
      </c>
      <c r="T60" s="200">
        <v>27.6</v>
      </c>
      <c r="U60" s="200">
        <v>0</v>
      </c>
      <c r="V60" s="200">
        <v>0</v>
      </c>
      <c r="W60" s="200">
        <v>0</v>
      </c>
      <c r="X60" s="200">
        <v>1561.114231</v>
      </c>
      <c r="Y60" s="200">
        <v>7900.6023939999995</v>
      </c>
      <c r="Z60" s="200">
        <v>2006.0753970000001</v>
      </c>
      <c r="AA60" s="200">
        <v>175.47861800000001</v>
      </c>
      <c r="AB60" s="200">
        <v>197.6</v>
      </c>
      <c r="AC60" s="200">
        <v>66</v>
      </c>
      <c r="AD60" s="200">
        <v>10</v>
      </c>
      <c r="AE60" s="200">
        <v>398.8</v>
      </c>
      <c r="AF60" s="200">
        <v>179.52533299999999</v>
      </c>
      <c r="AG60" s="200">
        <v>22</v>
      </c>
      <c r="AH60" s="200">
        <v>0</v>
      </c>
      <c r="AI60" s="200">
        <v>0</v>
      </c>
      <c r="AJ60" s="200">
        <v>0</v>
      </c>
      <c r="AK60" s="200">
        <v>176.066667</v>
      </c>
      <c r="AL60" s="200">
        <v>72</v>
      </c>
      <c r="AM60" s="200">
        <v>6</v>
      </c>
      <c r="AN60" s="200">
        <v>0</v>
      </c>
      <c r="AO60" s="200">
        <v>0</v>
      </c>
      <c r="AP60" s="200">
        <v>1183.5666530000001</v>
      </c>
      <c r="AQ60" s="200">
        <v>277.627004</v>
      </c>
      <c r="AR60" s="200">
        <v>34.798842</v>
      </c>
      <c r="AS60" s="200">
        <v>379.611333</v>
      </c>
      <c r="AT60" s="200">
        <v>129.816667</v>
      </c>
      <c r="AU60" s="200">
        <v>20.2</v>
      </c>
      <c r="AV60" s="200">
        <v>1132.2686670000001</v>
      </c>
      <c r="AW60" s="200">
        <v>622.12733400000002</v>
      </c>
      <c r="AX60" s="200">
        <v>29.321999999999999</v>
      </c>
      <c r="AY60" s="200">
        <v>0</v>
      </c>
      <c r="AZ60" s="200">
        <v>0</v>
      </c>
      <c r="BA60" s="200">
        <v>0</v>
      </c>
      <c r="BB60" s="200">
        <v>409.58666799999997</v>
      </c>
      <c r="BC60" s="200">
        <v>214.82333499999999</v>
      </c>
      <c r="BD60" s="200">
        <v>5.3333329999999997</v>
      </c>
      <c r="BE60" s="200">
        <v>4266.226146</v>
      </c>
      <c r="BF60" s="200">
        <v>1158.0654930000001</v>
      </c>
      <c r="BG60" s="200">
        <v>58.158037</v>
      </c>
      <c r="BH60" s="200">
        <f t="shared" si="9"/>
        <v>978</v>
      </c>
      <c r="BI60" s="200">
        <f t="shared" si="10"/>
        <v>1406</v>
      </c>
      <c r="BJ60" s="200">
        <f t="shared" si="11"/>
        <v>235</v>
      </c>
      <c r="BK60" s="200">
        <f t="shared" si="12"/>
        <v>472.5</v>
      </c>
      <c r="BL60" s="200">
        <v>399</v>
      </c>
      <c r="BN60" s="222">
        <v>213</v>
      </c>
      <c r="BO60" s="222" t="s">
        <v>139</v>
      </c>
      <c r="BP60" s="222">
        <v>2137184</v>
      </c>
      <c r="BQ60" s="222">
        <v>101184</v>
      </c>
      <c r="BR60" s="222" t="s">
        <v>284</v>
      </c>
      <c r="BS60" s="222" t="s">
        <v>231</v>
      </c>
      <c r="BT60" s="196" t="str">
        <f t="shared" si="0"/>
        <v>Maintained</v>
      </c>
      <c r="BU60" s="212">
        <v>26</v>
      </c>
      <c r="BV60" s="212">
        <v>61</v>
      </c>
      <c r="BW60" s="201">
        <f t="shared" si="8"/>
        <v>3</v>
      </c>
      <c r="BX60" s="197" t="str">
        <f t="shared" si="5"/>
        <v>2133</v>
      </c>
      <c r="BY60" s="229">
        <v>359</v>
      </c>
      <c r="BZ60" s="229" t="s">
        <v>221</v>
      </c>
      <c r="CA60" s="230">
        <v>586.76</v>
      </c>
      <c r="CB60" s="230">
        <v>2060.66</v>
      </c>
      <c r="CC60" s="230">
        <v>539.84</v>
      </c>
      <c r="CD60" s="230">
        <v>1890.6699999999998</v>
      </c>
      <c r="CE60" s="230">
        <v>29.09</v>
      </c>
      <c r="CF60" s="230">
        <v>323.2</v>
      </c>
      <c r="CG60" s="230">
        <v>20</v>
      </c>
      <c r="CH60" s="230">
        <v>53</v>
      </c>
      <c r="CI60" s="230">
        <v>230</v>
      </c>
    </row>
    <row r="61" spans="1:87" ht="14.4" x14ac:dyDescent="0.3">
      <c r="A61" s="198">
        <v>312</v>
      </c>
      <c r="B61" s="199" t="s">
        <v>144</v>
      </c>
      <c r="C61" s="200">
        <v>26419</v>
      </c>
      <c r="D61" s="200">
        <v>18121</v>
      </c>
      <c r="E61" s="200">
        <v>20</v>
      </c>
      <c r="F61" s="200">
        <v>91</v>
      </c>
      <c r="G61" s="200">
        <v>29</v>
      </c>
      <c r="H61" s="200">
        <v>0</v>
      </c>
      <c r="I61" s="200">
        <v>13</v>
      </c>
      <c r="J61" s="200">
        <v>1171.6666680000001</v>
      </c>
      <c r="K61" s="200">
        <v>515</v>
      </c>
      <c r="L61" s="200">
        <v>7</v>
      </c>
      <c r="M61" s="200">
        <v>0</v>
      </c>
      <c r="N61" s="200">
        <v>0</v>
      </c>
      <c r="O61" s="200">
        <v>0</v>
      </c>
      <c r="P61" s="200">
        <v>0</v>
      </c>
      <c r="Q61" s="200">
        <v>5</v>
      </c>
      <c r="R61" s="200">
        <v>588.93333299999995</v>
      </c>
      <c r="S61" s="200">
        <v>299</v>
      </c>
      <c r="T61" s="200">
        <v>2</v>
      </c>
      <c r="U61" s="200">
        <v>0</v>
      </c>
      <c r="V61" s="200">
        <v>0</v>
      </c>
      <c r="W61" s="200">
        <v>0</v>
      </c>
      <c r="X61" s="200">
        <v>366.60091999999997</v>
      </c>
      <c r="Y61" s="200">
        <v>1598.2060730000001</v>
      </c>
      <c r="Z61" s="200">
        <v>469.85751800000003</v>
      </c>
      <c r="AA61" s="200">
        <v>132.15814900000001</v>
      </c>
      <c r="AB61" s="200">
        <v>2</v>
      </c>
      <c r="AC61" s="200">
        <v>1</v>
      </c>
      <c r="AD61" s="200">
        <v>0</v>
      </c>
      <c r="AE61" s="200">
        <v>130.000001</v>
      </c>
      <c r="AF61" s="200">
        <v>55</v>
      </c>
      <c r="AG61" s="200">
        <v>2</v>
      </c>
      <c r="AH61" s="200">
        <v>0</v>
      </c>
      <c r="AI61" s="200">
        <v>0</v>
      </c>
      <c r="AJ61" s="200">
        <v>0</v>
      </c>
      <c r="AK61" s="200">
        <v>49</v>
      </c>
      <c r="AL61" s="200">
        <v>50</v>
      </c>
      <c r="AM61" s="200">
        <v>0</v>
      </c>
      <c r="AN61" s="200">
        <v>0</v>
      </c>
      <c r="AO61" s="200">
        <v>0</v>
      </c>
      <c r="AP61" s="200">
        <v>117.784477</v>
      </c>
      <c r="AQ61" s="200">
        <v>24.374597000000001</v>
      </c>
      <c r="AR61" s="200">
        <v>4</v>
      </c>
      <c r="AS61" s="200">
        <v>11.733333</v>
      </c>
      <c r="AT61" s="200">
        <v>8.3333329999999997</v>
      </c>
      <c r="AU61" s="200">
        <v>0</v>
      </c>
      <c r="AV61" s="200">
        <v>325.5</v>
      </c>
      <c r="AW61" s="200">
        <v>149.35</v>
      </c>
      <c r="AX61" s="200">
        <v>1</v>
      </c>
      <c r="AY61" s="200">
        <v>0</v>
      </c>
      <c r="AZ61" s="200">
        <v>0</v>
      </c>
      <c r="BA61" s="200">
        <v>0</v>
      </c>
      <c r="BB61" s="200">
        <v>62</v>
      </c>
      <c r="BC61" s="200">
        <v>41</v>
      </c>
      <c r="BD61" s="200">
        <v>0</v>
      </c>
      <c r="BE61" s="200">
        <v>793.12165200000004</v>
      </c>
      <c r="BF61" s="200">
        <v>258.85479700000002</v>
      </c>
      <c r="BG61" s="200">
        <v>16.252369999999999</v>
      </c>
      <c r="BH61" s="200">
        <f t="shared" si="9"/>
        <v>189</v>
      </c>
      <c r="BI61" s="200">
        <f t="shared" si="10"/>
        <v>283</v>
      </c>
      <c r="BJ61" s="200">
        <f t="shared" si="11"/>
        <v>261</v>
      </c>
      <c r="BK61" s="200">
        <f t="shared" si="12"/>
        <v>378</v>
      </c>
      <c r="BL61" s="200">
        <v>138</v>
      </c>
      <c r="BN61" s="222">
        <v>301</v>
      </c>
      <c r="BO61" s="222" t="s">
        <v>83</v>
      </c>
      <c r="BP61" s="222">
        <v>3017001</v>
      </c>
      <c r="BQ61" s="222">
        <v>142134</v>
      </c>
      <c r="BR61" s="222" t="s">
        <v>285</v>
      </c>
      <c r="BS61" s="222" t="s">
        <v>245</v>
      </c>
      <c r="BT61" s="196" t="str">
        <f t="shared" si="0"/>
        <v>Academy</v>
      </c>
      <c r="BU61" s="212">
        <v>112</v>
      </c>
      <c r="BV61" s="212">
        <v>132</v>
      </c>
      <c r="BW61" s="201">
        <f t="shared" si="8"/>
        <v>1</v>
      </c>
      <c r="BX61" s="197" t="str">
        <f t="shared" si="5"/>
        <v>3011</v>
      </c>
      <c r="BY61" s="229">
        <v>370</v>
      </c>
      <c r="BZ61" s="229" t="s">
        <v>85</v>
      </c>
      <c r="CA61" s="230">
        <v>343.63</v>
      </c>
      <c r="CB61" s="230">
        <v>1206.8000000000002</v>
      </c>
      <c r="CC61" s="230">
        <v>316.14999999999998</v>
      </c>
      <c r="CD61" s="230">
        <v>1107.24</v>
      </c>
      <c r="CE61" s="230">
        <v>13.79</v>
      </c>
      <c r="CF61" s="230">
        <v>153.27000000000001</v>
      </c>
      <c r="CG61" s="230">
        <v>19</v>
      </c>
      <c r="CH61" s="230">
        <v>53</v>
      </c>
      <c r="CI61" s="230">
        <v>179</v>
      </c>
    </row>
    <row r="62" spans="1:87" ht="14.4" x14ac:dyDescent="0.3">
      <c r="A62" s="198">
        <v>313</v>
      </c>
      <c r="B62" s="199" t="s">
        <v>145</v>
      </c>
      <c r="C62" s="200">
        <v>22079.5</v>
      </c>
      <c r="D62" s="200">
        <v>16166.5</v>
      </c>
      <c r="E62" s="200">
        <v>0</v>
      </c>
      <c r="F62" s="200">
        <v>0</v>
      </c>
      <c r="G62" s="200">
        <v>0</v>
      </c>
      <c r="H62" s="200">
        <v>0</v>
      </c>
      <c r="I62" s="200">
        <v>43.6</v>
      </c>
      <c r="J62" s="200">
        <v>1063.9333329999999</v>
      </c>
      <c r="K62" s="200">
        <v>569</v>
      </c>
      <c r="L62" s="200">
        <v>5</v>
      </c>
      <c r="M62" s="200">
        <v>0</v>
      </c>
      <c r="N62" s="200">
        <v>0</v>
      </c>
      <c r="O62" s="200">
        <v>0</v>
      </c>
      <c r="P62" s="200">
        <v>0</v>
      </c>
      <c r="Q62" s="200">
        <v>10</v>
      </c>
      <c r="R62" s="200">
        <v>135</v>
      </c>
      <c r="S62" s="200">
        <v>74</v>
      </c>
      <c r="T62" s="200">
        <v>0</v>
      </c>
      <c r="U62" s="200">
        <v>0</v>
      </c>
      <c r="V62" s="200">
        <v>0</v>
      </c>
      <c r="W62" s="200">
        <v>0</v>
      </c>
      <c r="X62" s="200">
        <v>402.485815</v>
      </c>
      <c r="Y62" s="200">
        <v>1557.4639400000001</v>
      </c>
      <c r="Z62" s="200">
        <v>449.75007699999998</v>
      </c>
      <c r="AA62" s="200">
        <v>109.54942200000001</v>
      </c>
      <c r="AB62" s="200">
        <v>0</v>
      </c>
      <c r="AC62" s="200">
        <v>0</v>
      </c>
      <c r="AD62" s="200">
        <v>0</v>
      </c>
      <c r="AE62" s="200">
        <v>77.599999999999994</v>
      </c>
      <c r="AF62" s="200">
        <v>51</v>
      </c>
      <c r="AG62" s="200">
        <v>2</v>
      </c>
      <c r="AH62" s="200">
        <v>0</v>
      </c>
      <c r="AI62" s="200">
        <v>0</v>
      </c>
      <c r="AJ62" s="200">
        <v>0</v>
      </c>
      <c r="AK62" s="200">
        <v>18</v>
      </c>
      <c r="AL62" s="200">
        <v>10</v>
      </c>
      <c r="AM62" s="200">
        <v>0</v>
      </c>
      <c r="AN62" s="200">
        <v>0</v>
      </c>
      <c r="AO62" s="200">
        <v>0</v>
      </c>
      <c r="AP62" s="200">
        <v>52.355789999999999</v>
      </c>
      <c r="AQ62" s="200">
        <v>30.592649999999999</v>
      </c>
      <c r="AR62" s="200">
        <v>4</v>
      </c>
      <c r="AS62" s="200">
        <v>0</v>
      </c>
      <c r="AT62" s="200">
        <v>0</v>
      </c>
      <c r="AU62" s="200">
        <v>0</v>
      </c>
      <c r="AV62" s="200">
        <v>172</v>
      </c>
      <c r="AW62" s="200">
        <v>110.733334</v>
      </c>
      <c r="AX62" s="200">
        <v>1</v>
      </c>
      <c r="AY62" s="200">
        <v>0</v>
      </c>
      <c r="AZ62" s="200">
        <v>0</v>
      </c>
      <c r="BA62" s="200">
        <v>0</v>
      </c>
      <c r="BB62" s="200">
        <v>23</v>
      </c>
      <c r="BC62" s="200">
        <v>5</v>
      </c>
      <c r="BD62" s="200">
        <v>0</v>
      </c>
      <c r="BE62" s="200">
        <v>639.37088900000003</v>
      </c>
      <c r="BF62" s="200">
        <v>211.21158800000001</v>
      </c>
      <c r="BG62" s="200">
        <v>14</v>
      </c>
      <c r="BH62" s="200">
        <f t="shared" si="9"/>
        <v>463</v>
      </c>
      <c r="BI62" s="200">
        <f t="shared" si="10"/>
        <v>349.5</v>
      </c>
      <c r="BJ62" s="200">
        <f t="shared" si="11"/>
        <v>7</v>
      </c>
      <c r="BK62" s="200">
        <f t="shared" si="12"/>
        <v>128</v>
      </c>
      <c r="BL62" s="200">
        <v>190</v>
      </c>
      <c r="BN62" s="222">
        <v>301</v>
      </c>
      <c r="BO62" s="222" t="s">
        <v>83</v>
      </c>
      <c r="BP62" s="222">
        <v>3017005</v>
      </c>
      <c r="BQ62" s="222">
        <v>131102</v>
      </c>
      <c r="BR62" s="222" t="s">
        <v>286</v>
      </c>
      <c r="BS62" s="222" t="s">
        <v>231</v>
      </c>
      <c r="BT62" s="196" t="str">
        <f t="shared" si="0"/>
        <v>Maintained</v>
      </c>
      <c r="BU62" s="212">
        <v>114</v>
      </c>
      <c r="BV62" s="212">
        <v>202</v>
      </c>
      <c r="BW62" s="201">
        <f t="shared" si="8"/>
        <v>2</v>
      </c>
      <c r="BX62" s="197" t="str">
        <f t="shared" si="5"/>
        <v>3012</v>
      </c>
      <c r="BY62" s="229">
        <v>371</v>
      </c>
      <c r="BZ62" s="229" t="s">
        <v>122</v>
      </c>
      <c r="CA62" s="230">
        <v>390.04</v>
      </c>
      <c r="CB62" s="230">
        <v>1369.8000000000002</v>
      </c>
      <c r="CC62" s="230">
        <v>358.85</v>
      </c>
      <c r="CD62" s="230">
        <v>1256.8000000000002</v>
      </c>
      <c r="CE62" s="230">
        <v>14.4</v>
      </c>
      <c r="CF62" s="230">
        <v>159.99</v>
      </c>
      <c r="CG62" s="230">
        <v>19</v>
      </c>
      <c r="CH62" s="230">
        <v>71</v>
      </c>
      <c r="CI62" s="230">
        <v>233</v>
      </c>
    </row>
    <row r="63" spans="1:87" ht="14.4" x14ac:dyDescent="0.3">
      <c r="A63" s="198">
        <v>921</v>
      </c>
      <c r="B63" s="199" t="s">
        <v>146</v>
      </c>
      <c r="C63" s="200">
        <v>8538.5</v>
      </c>
      <c r="D63" s="200">
        <v>6156</v>
      </c>
      <c r="E63" s="200">
        <v>0</v>
      </c>
      <c r="F63" s="200">
        <v>0</v>
      </c>
      <c r="G63" s="200">
        <v>0</v>
      </c>
      <c r="H63" s="200">
        <v>0</v>
      </c>
      <c r="I63" s="200">
        <v>13.533333000000001</v>
      </c>
      <c r="J63" s="200">
        <v>59.333333000000003</v>
      </c>
      <c r="K63" s="200">
        <v>22.2</v>
      </c>
      <c r="L63" s="200">
        <v>0</v>
      </c>
      <c r="M63" s="200">
        <v>0</v>
      </c>
      <c r="N63" s="200">
        <v>0</v>
      </c>
      <c r="O63" s="200">
        <v>0</v>
      </c>
      <c r="P63" s="200">
        <v>0</v>
      </c>
      <c r="Q63" s="200">
        <v>0</v>
      </c>
      <c r="R63" s="200">
        <v>0</v>
      </c>
      <c r="S63" s="200">
        <v>0</v>
      </c>
      <c r="T63" s="200">
        <v>0</v>
      </c>
      <c r="U63" s="200">
        <v>0</v>
      </c>
      <c r="V63" s="200">
        <v>0</v>
      </c>
      <c r="W63" s="200">
        <v>0</v>
      </c>
      <c r="X63" s="200">
        <v>175.24421899999999</v>
      </c>
      <c r="Y63" s="200">
        <v>948.62500199999999</v>
      </c>
      <c r="Z63" s="200">
        <v>323.49183900000003</v>
      </c>
      <c r="AA63" s="200">
        <v>16.829826000000001</v>
      </c>
      <c r="AB63" s="200">
        <v>0</v>
      </c>
      <c r="AC63" s="200">
        <v>0</v>
      </c>
      <c r="AD63" s="200">
        <v>0</v>
      </c>
      <c r="AE63" s="200">
        <v>10</v>
      </c>
      <c r="AF63" s="200">
        <v>4</v>
      </c>
      <c r="AG63" s="200">
        <v>0</v>
      </c>
      <c r="AH63" s="200">
        <v>0</v>
      </c>
      <c r="AI63" s="200">
        <v>0</v>
      </c>
      <c r="AJ63" s="200">
        <v>0</v>
      </c>
      <c r="AK63" s="200">
        <v>0</v>
      </c>
      <c r="AL63" s="200">
        <v>0</v>
      </c>
      <c r="AM63" s="200">
        <v>0</v>
      </c>
      <c r="AN63" s="200">
        <v>0</v>
      </c>
      <c r="AO63" s="200">
        <v>0</v>
      </c>
      <c r="AP63" s="200">
        <v>187.90440899999999</v>
      </c>
      <c r="AQ63" s="200">
        <v>65.034948999999997</v>
      </c>
      <c r="AR63" s="200">
        <v>3</v>
      </c>
      <c r="AS63" s="200">
        <v>0</v>
      </c>
      <c r="AT63" s="200">
        <v>0</v>
      </c>
      <c r="AU63" s="200">
        <v>0</v>
      </c>
      <c r="AV63" s="200">
        <v>18.916667</v>
      </c>
      <c r="AW63" s="200">
        <v>10.199999999999999</v>
      </c>
      <c r="AX63" s="200">
        <v>0</v>
      </c>
      <c r="AY63" s="200">
        <v>0</v>
      </c>
      <c r="AZ63" s="200">
        <v>0</v>
      </c>
      <c r="BA63" s="200">
        <v>0</v>
      </c>
      <c r="BB63" s="200">
        <v>0</v>
      </c>
      <c r="BC63" s="200">
        <v>0</v>
      </c>
      <c r="BD63" s="200">
        <v>0</v>
      </c>
      <c r="BE63" s="200">
        <v>438.55578000000003</v>
      </c>
      <c r="BF63" s="200">
        <v>170.44890100000001</v>
      </c>
      <c r="BG63" s="200">
        <v>6.9789479999999999</v>
      </c>
      <c r="BH63" s="200">
        <f t="shared" si="9"/>
        <v>113</v>
      </c>
      <c r="BI63" s="200">
        <f t="shared" si="10"/>
        <v>213</v>
      </c>
      <c r="BJ63" s="200">
        <f t="shared" si="11"/>
        <v>0</v>
      </c>
      <c r="BK63" s="200">
        <f t="shared" si="12"/>
        <v>0</v>
      </c>
      <c r="BL63" s="200">
        <v>17</v>
      </c>
      <c r="BN63" s="222">
        <v>301</v>
      </c>
      <c r="BO63" s="222" t="s">
        <v>83</v>
      </c>
      <c r="BP63" s="222">
        <v>3017008</v>
      </c>
      <c r="BQ63" s="222">
        <v>147189</v>
      </c>
      <c r="BR63" s="222" t="s">
        <v>287</v>
      </c>
      <c r="BS63" s="222" t="s">
        <v>245</v>
      </c>
      <c r="BT63" s="196" t="str">
        <f t="shared" si="0"/>
        <v>Academy</v>
      </c>
      <c r="BU63" s="212">
        <v>18</v>
      </c>
      <c r="BV63" s="212">
        <v>48</v>
      </c>
      <c r="BW63" s="201">
        <f t="shared" si="8"/>
        <v>3</v>
      </c>
      <c r="BX63" s="197" t="str">
        <f t="shared" si="5"/>
        <v>3013</v>
      </c>
      <c r="BY63" s="229">
        <v>372</v>
      </c>
      <c r="BZ63" s="229" t="s">
        <v>185</v>
      </c>
      <c r="CA63" s="230">
        <v>388.17</v>
      </c>
      <c r="CB63" s="230">
        <v>1363.2</v>
      </c>
      <c r="CC63" s="230">
        <v>357.12</v>
      </c>
      <c r="CD63" s="230">
        <v>1250.75</v>
      </c>
      <c r="CE63" s="230">
        <v>17.66</v>
      </c>
      <c r="CF63" s="230">
        <v>196.25</v>
      </c>
      <c r="CG63" s="230">
        <v>21</v>
      </c>
      <c r="CH63" s="230">
        <v>64</v>
      </c>
      <c r="CI63" s="230">
        <v>233</v>
      </c>
    </row>
    <row r="64" spans="1:87" ht="14.4" x14ac:dyDescent="0.3">
      <c r="A64" s="198">
        <v>206</v>
      </c>
      <c r="B64" s="199" t="s">
        <v>100</v>
      </c>
      <c r="C64" s="200">
        <v>11727.5</v>
      </c>
      <c r="D64" s="200">
        <v>7101.5</v>
      </c>
      <c r="E64" s="200">
        <v>46</v>
      </c>
      <c r="F64" s="200">
        <v>107</v>
      </c>
      <c r="G64" s="200">
        <v>24</v>
      </c>
      <c r="H64" s="200">
        <v>2</v>
      </c>
      <c r="I64" s="200">
        <v>237.2</v>
      </c>
      <c r="J64" s="200">
        <v>768</v>
      </c>
      <c r="K64" s="200">
        <v>288</v>
      </c>
      <c r="L64" s="200">
        <v>9</v>
      </c>
      <c r="M64" s="200">
        <v>0</v>
      </c>
      <c r="N64" s="200">
        <v>0</v>
      </c>
      <c r="O64" s="200">
        <v>0</v>
      </c>
      <c r="P64" s="200">
        <v>0</v>
      </c>
      <c r="Q64" s="200">
        <v>1</v>
      </c>
      <c r="R64" s="200">
        <v>37</v>
      </c>
      <c r="S64" s="200">
        <v>24</v>
      </c>
      <c r="T64" s="200">
        <v>1</v>
      </c>
      <c r="U64" s="200">
        <v>0</v>
      </c>
      <c r="V64" s="200">
        <v>0</v>
      </c>
      <c r="W64" s="200">
        <v>0</v>
      </c>
      <c r="X64" s="200">
        <v>256.5</v>
      </c>
      <c r="Y64" s="200">
        <v>980.88333299999999</v>
      </c>
      <c r="Z64" s="200">
        <v>243</v>
      </c>
      <c r="AA64" s="200">
        <v>69.366667000000007</v>
      </c>
      <c r="AB64" s="200">
        <v>29</v>
      </c>
      <c r="AC64" s="200">
        <v>7</v>
      </c>
      <c r="AD64" s="200">
        <v>1</v>
      </c>
      <c r="AE64" s="200">
        <v>267</v>
      </c>
      <c r="AF64" s="200">
        <v>114</v>
      </c>
      <c r="AG64" s="200">
        <v>5</v>
      </c>
      <c r="AH64" s="200">
        <v>0</v>
      </c>
      <c r="AI64" s="200">
        <v>0</v>
      </c>
      <c r="AJ64" s="200">
        <v>0</v>
      </c>
      <c r="AK64" s="200">
        <v>5</v>
      </c>
      <c r="AL64" s="200">
        <v>11</v>
      </c>
      <c r="AM64" s="200">
        <v>0</v>
      </c>
      <c r="AN64" s="200">
        <v>0</v>
      </c>
      <c r="AO64" s="200">
        <v>0</v>
      </c>
      <c r="AP64" s="200">
        <v>57</v>
      </c>
      <c r="AQ64" s="200">
        <v>21</v>
      </c>
      <c r="AR64" s="200">
        <v>2</v>
      </c>
      <c r="AS64" s="200">
        <v>40.533332999999999</v>
      </c>
      <c r="AT64" s="200">
        <v>13</v>
      </c>
      <c r="AU64" s="200">
        <v>2</v>
      </c>
      <c r="AV64" s="200">
        <v>229.66666599999999</v>
      </c>
      <c r="AW64" s="200">
        <v>96</v>
      </c>
      <c r="AX64" s="200">
        <v>1</v>
      </c>
      <c r="AY64" s="200">
        <v>0</v>
      </c>
      <c r="AZ64" s="200">
        <v>0</v>
      </c>
      <c r="BA64" s="200">
        <v>0</v>
      </c>
      <c r="BB64" s="200">
        <v>6</v>
      </c>
      <c r="BC64" s="200">
        <v>5</v>
      </c>
      <c r="BD64" s="200">
        <v>0</v>
      </c>
      <c r="BE64" s="200">
        <v>299.919331</v>
      </c>
      <c r="BF64" s="200">
        <v>65.599999999999994</v>
      </c>
      <c r="BG64" s="200">
        <v>5</v>
      </c>
      <c r="BH64" s="200">
        <f t="shared" si="9"/>
        <v>56</v>
      </c>
      <c r="BI64" s="200">
        <f t="shared" si="10"/>
        <v>171</v>
      </c>
      <c r="BJ64" s="200">
        <f t="shared" si="11"/>
        <v>131</v>
      </c>
      <c r="BK64" s="200">
        <f t="shared" si="12"/>
        <v>272</v>
      </c>
      <c r="BL64" s="200">
        <v>42</v>
      </c>
      <c r="BN64" s="222">
        <v>302</v>
      </c>
      <c r="BO64" s="222" t="s">
        <v>84</v>
      </c>
      <c r="BP64" s="222">
        <v>3025950</v>
      </c>
      <c r="BQ64" s="222">
        <v>144784</v>
      </c>
      <c r="BR64" s="222" t="s">
        <v>288</v>
      </c>
      <c r="BS64" s="222" t="s">
        <v>235</v>
      </c>
      <c r="BT64" s="196" t="str">
        <f t="shared" si="0"/>
        <v>Academy</v>
      </c>
      <c r="BU64" s="212">
        <v>0</v>
      </c>
      <c r="BV64" s="212">
        <v>50</v>
      </c>
      <c r="BW64" s="201">
        <f t="shared" si="8"/>
        <v>1</v>
      </c>
      <c r="BX64" s="197" t="str">
        <f t="shared" si="5"/>
        <v>3021</v>
      </c>
      <c r="BY64" s="229">
        <v>373</v>
      </c>
      <c r="BZ64" s="229" t="s">
        <v>190</v>
      </c>
      <c r="CA64" s="230">
        <v>802.16</v>
      </c>
      <c r="CB64" s="230">
        <v>2817.1000000000004</v>
      </c>
      <c r="CC64" s="230">
        <v>738</v>
      </c>
      <c r="CD64" s="230">
        <v>2584.7299999999996</v>
      </c>
      <c r="CE64" s="230">
        <v>85.13</v>
      </c>
      <c r="CF64" s="230">
        <v>945.92</v>
      </c>
      <c r="CG64" s="230">
        <v>36</v>
      </c>
      <c r="CH64" s="230">
        <v>116</v>
      </c>
      <c r="CI64" s="230">
        <v>411</v>
      </c>
    </row>
    <row r="65" spans="1:87" ht="14.4" x14ac:dyDescent="0.3">
      <c r="A65" s="198">
        <v>207</v>
      </c>
      <c r="B65" s="199" t="s">
        <v>107</v>
      </c>
      <c r="C65" s="200">
        <v>6055</v>
      </c>
      <c r="D65" s="200">
        <v>5075.5</v>
      </c>
      <c r="E65" s="200">
        <v>16</v>
      </c>
      <c r="F65" s="200">
        <v>114</v>
      </c>
      <c r="G65" s="200">
        <v>46</v>
      </c>
      <c r="H65" s="200">
        <v>4</v>
      </c>
      <c r="I65" s="200">
        <v>8</v>
      </c>
      <c r="J65" s="200">
        <v>252</v>
      </c>
      <c r="K65" s="200">
        <v>105</v>
      </c>
      <c r="L65" s="200">
        <v>4</v>
      </c>
      <c r="M65" s="200">
        <v>0</v>
      </c>
      <c r="N65" s="200">
        <v>0</v>
      </c>
      <c r="O65" s="200">
        <v>0</v>
      </c>
      <c r="P65" s="200">
        <v>0</v>
      </c>
      <c r="Q65" s="200">
        <v>0</v>
      </c>
      <c r="R65" s="200">
        <v>34</v>
      </c>
      <c r="S65" s="200">
        <v>15</v>
      </c>
      <c r="T65" s="200">
        <v>1</v>
      </c>
      <c r="U65" s="200">
        <v>0</v>
      </c>
      <c r="V65" s="200">
        <v>0</v>
      </c>
      <c r="W65" s="200">
        <v>0</v>
      </c>
      <c r="X65" s="200">
        <v>104.736842</v>
      </c>
      <c r="Y65" s="200">
        <v>838.80874300000005</v>
      </c>
      <c r="Z65" s="200">
        <v>264.87542300000001</v>
      </c>
      <c r="AA65" s="200">
        <v>211.60876300000001</v>
      </c>
      <c r="AB65" s="200">
        <v>40</v>
      </c>
      <c r="AC65" s="200">
        <v>23</v>
      </c>
      <c r="AD65" s="200">
        <v>2</v>
      </c>
      <c r="AE65" s="200">
        <v>48</v>
      </c>
      <c r="AF65" s="200">
        <v>33</v>
      </c>
      <c r="AG65" s="200">
        <v>2</v>
      </c>
      <c r="AH65" s="200">
        <v>0</v>
      </c>
      <c r="AI65" s="200">
        <v>0</v>
      </c>
      <c r="AJ65" s="200">
        <v>0</v>
      </c>
      <c r="AK65" s="200">
        <v>4</v>
      </c>
      <c r="AL65" s="200">
        <v>6</v>
      </c>
      <c r="AM65" s="200">
        <v>0</v>
      </c>
      <c r="AN65" s="200">
        <v>0</v>
      </c>
      <c r="AO65" s="200">
        <v>0</v>
      </c>
      <c r="AP65" s="200">
        <v>10.868421</v>
      </c>
      <c r="AQ65" s="200">
        <v>3</v>
      </c>
      <c r="AR65" s="200">
        <v>0</v>
      </c>
      <c r="AS65" s="200">
        <v>37.799999999999997</v>
      </c>
      <c r="AT65" s="200">
        <v>14.8</v>
      </c>
      <c r="AU65" s="200">
        <v>1</v>
      </c>
      <c r="AV65" s="200">
        <v>88</v>
      </c>
      <c r="AW65" s="200">
        <v>35</v>
      </c>
      <c r="AX65" s="200">
        <v>0</v>
      </c>
      <c r="AY65" s="200">
        <v>0</v>
      </c>
      <c r="AZ65" s="200">
        <v>0</v>
      </c>
      <c r="BA65" s="200">
        <v>0</v>
      </c>
      <c r="BB65" s="200">
        <v>13</v>
      </c>
      <c r="BC65" s="200">
        <v>6</v>
      </c>
      <c r="BD65" s="200">
        <v>1</v>
      </c>
      <c r="BE65" s="200">
        <v>81.107330000000005</v>
      </c>
      <c r="BF65" s="200">
        <v>20.163157000000002</v>
      </c>
      <c r="BG65" s="200">
        <v>7.5263150000000003</v>
      </c>
      <c r="BH65" s="200">
        <f t="shared" si="9"/>
        <v>0</v>
      </c>
      <c r="BI65" s="200">
        <f t="shared" si="10"/>
        <v>0</v>
      </c>
      <c r="BJ65" s="200">
        <f t="shared" si="11"/>
        <v>74</v>
      </c>
      <c r="BK65" s="200">
        <f t="shared" si="12"/>
        <v>151</v>
      </c>
      <c r="BL65" s="200">
        <v>42</v>
      </c>
      <c r="BN65" s="222">
        <v>302</v>
      </c>
      <c r="BO65" s="222" t="s">
        <v>84</v>
      </c>
      <c r="BP65" s="222">
        <v>3026085</v>
      </c>
      <c r="BQ65" s="222">
        <v>144752</v>
      </c>
      <c r="BR65" s="222" t="s">
        <v>289</v>
      </c>
      <c r="BS65" s="222" t="s">
        <v>245</v>
      </c>
      <c r="BT65" s="196" t="str">
        <f t="shared" si="0"/>
        <v>Academy</v>
      </c>
      <c r="BU65" s="212">
        <v>32</v>
      </c>
      <c r="BV65" s="212">
        <v>45</v>
      </c>
      <c r="BW65" s="201">
        <f t="shared" si="8"/>
        <v>2</v>
      </c>
      <c r="BX65" s="197" t="str">
        <f t="shared" si="5"/>
        <v>3022</v>
      </c>
      <c r="BY65" s="229">
        <v>380</v>
      </c>
      <c r="BZ65" s="229" t="s">
        <v>98</v>
      </c>
      <c r="CA65" s="230">
        <v>628.28</v>
      </c>
      <c r="CB65" s="230">
        <v>2206.44</v>
      </c>
      <c r="CC65" s="230">
        <v>578.03</v>
      </c>
      <c r="CD65" s="230">
        <v>2024.44</v>
      </c>
      <c r="CE65" s="230">
        <v>54.27</v>
      </c>
      <c r="CF65" s="230">
        <v>602.95000000000005</v>
      </c>
      <c r="CG65" s="230">
        <v>40</v>
      </c>
      <c r="CH65" s="230">
        <v>126</v>
      </c>
      <c r="CI65" s="230">
        <v>467</v>
      </c>
    </row>
    <row r="66" spans="1:87" ht="14.4" x14ac:dyDescent="0.3">
      <c r="A66" s="198">
        <v>886</v>
      </c>
      <c r="B66" s="199" t="s">
        <v>147</v>
      </c>
      <c r="C66" s="200">
        <v>127067.5</v>
      </c>
      <c r="D66" s="200">
        <v>94304.5</v>
      </c>
      <c r="E66" s="200">
        <v>1</v>
      </c>
      <c r="F66" s="200">
        <v>66</v>
      </c>
      <c r="G66" s="200">
        <v>22</v>
      </c>
      <c r="H66" s="200">
        <v>0</v>
      </c>
      <c r="I66" s="200">
        <v>65.733333999999999</v>
      </c>
      <c r="J66" s="200">
        <v>634.03333399999997</v>
      </c>
      <c r="K66" s="200">
        <v>233.533334</v>
      </c>
      <c r="L66" s="200">
        <v>2</v>
      </c>
      <c r="M66" s="200">
        <v>0</v>
      </c>
      <c r="N66" s="200">
        <v>0</v>
      </c>
      <c r="O66" s="200">
        <v>0</v>
      </c>
      <c r="P66" s="200">
        <v>0</v>
      </c>
      <c r="Q66" s="200">
        <v>100.9</v>
      </c>
      <c r="R66" s="200">
        <v>1418.1773330000001</v>
      </c>
      <c r="S66" s="200">
        <v>603.95000000000005</v>
      </c>
      <c r="T66" s="200">
        <v>6</v>
      </c>
      <c r="U66" s="200">
        <v>0</v>
      </c>
      <c r="V66" s="200">
        <v>0</v>
      </c>
      <c r="W66" s="200">
        <v>0</v>
      </c>
      <c r="X66" s="200">
        <v>2055.6154040000001</v>
      </c>
      <c r="Y66" s="200">
        <v>13748.291612000001</v>
      </c>
      <c r="Z66" s="200">
        <v>4657.9794359999996</v>
      </c>
      <c r="AA66" s="200">
        <v>371.86666600000001</v>
      </c>
      <c r="AB66" s="200">
        <v>5</v>
      </c>
      <c r="AC66" s="200">
        <v>1</v>
      </c>
      <c r="AD66" s="200">
        <v>0</v>
      </c>
      <c r="AE66" s="200">
        <v>65.599999999999994</v>
      </c>
      <c r="AF66" s="200">
        <v>33.799999999999997</v>
      </c>
      <c r="AG66" s="200">
        <v>0</v>
      </c>
      <c r="AH66" s="200">
        <v>0</v>
      </c>
      <c r="AI66" s="200">
        <v>0</v>
      </c>
      <c r="AJ66" s="200">
        <v>0</v>
      </c>
      <c r="AK66" s="200">
        <v>217.98333299999999</v>
      </c>
      <c r="AL66" s="200">
        <v>102.2</v>
      </c>
      <c r="AM66" s="200">
        <v>2</v>
      </c>
      <c r="AN66" s="200">
        <v>0</v>
      </c>
      <c r="AO66" s="200">
        <v>0</v>
      </c>
      <c r="AP66" s="200">
        <v>1879.5925930000001</v>
      </c>
      <c r="AQ66" s="200">
        <v>700.02536899999996</v>
      </c>
      <c r="AR66" s="200">
        <v>17.836842000000001</v>
      </c>
      <c r="AS66" s="200">
        <v>32.333333000000003</v>
      </c>
      <c r="AT66" s="200">
        <v>8</v>
      </c>
      <c r="AU66" s="200">
        <v>0</v>
      </c>
      <c r="AV66" s="200">
        <v>178.79999900000001</v>
      </c>
      <c r="AW66" s="200">
        <v>54</v>
      </c>
      <c r="AX66" s="200">
        <v>0</v>
      </c>
      <c r="AY66" s="200">
        <v>0</v>
      </c>
      <c r="AZ66" s="200">
        <v>0</v>
      </c>
      <c r="BA66" s="200">
        <v>0</v>
      </c>
      <c r="BB66" s="200">
        <v>417.13933400000002</v>
      </c>
      <c r="BC66" s="200">
        <v>200.73</v>
      </c>
      <c r="BD66" s="200">
        <v>0</v>
      </c>
      <c r="BE66" s="200">
        <v>5817.3531309999998</v>
      </c>
      <c r="BF66" s="200">
        <v>1983.859682</v>
      </c>
      <c r="BG66" s="200">
        <v>41.930138999999997</v>
      </c>
      <c r="BH66" s="200">
        <f t="shared" si="9"/>
        <v>2128</v>
      </c>
      <c r="BI66" s="200">
        <f t="shared" si="10"/>
        <v>3464.5</v>
      </c>
      <c r="BJ66" s="200">
        <f t="shared" si="11"/>
        <v>349</v>
      </c>
      <c r="BK66" s="200">
        <f t="shared" si="12"/>
        <v>508</v>
      </c>
      <c r="BL66" s="200">
        <v>1482</v>
      </c>
      <c r="BN66" s="222">
        <v>302</v>
      </c>
      <c r="BO66" s="222" t="s">
        <v>84</v>
      </c>
      <c r="BP66" s="222">
        <v>3027000</v>
      </c>
      <c r="BQ66" s="222">
        <v>143865</v>
      </c>
      <c r="BR66" s="222" t="s">
        <v>277</v>
      </c>
      <c r="BS66" s="222" t="s">
        <v>235</v>
      </c>
      <c r="BT66" s="196" t="str">
        <f t="shared" si="0"/>
        <v>Academy</v>
      </c>
      <c r="BU66" s="212">
        <v>0</v>
      </c>
      <c r="BV66" s="212">
        <v>190</v>
      </c>
      <c r="BW66" s="201">
        <f t="shared" si="8"/>
        <v>3</v>
      </c>
      <c r="BX66" s="197" t="str">
        <f t="shared" si="5"/>
        <v>3023</v>
      </c>
      <c r="BY66" s="229">
        <v>381</v>
      </c>
      <c r="BZ66" s="229" t="s">
        <v>106</v>
      </c>
      <c r="CA66" s="230">
        <v>362.63</v>
      </c>
      <c r="CB66" s="230">
        <v>1273.51</v>
      </c>
      <c r="CC66" s="230">
        <v>333.63</v>
      </c>
      <c r="CD66" s="230">
        <v>1168.47</v>
      </c>
      <c r="CE66" s="230">
        <v>28.58</v>
      </c>
      <c r="CF66" s="230">
        <v>317.61</v>
      </c>
      <c r="CG66" s="230">
        <v>8</v>
      </c>
      <c r="CH66" s="230">
        <v>52</v>
      </c>
      <c r="CI66" s="230">
        <v>209</v>
      </c>
    </row>
    <row r="67" spans="1:87" ht="14.4" x14ac:dyDescent="0.3">
      <c r="A67" s="198">
        <v>810</v>
      </c>
      <c r="B67" s="199" t="s">
        <v>148</v>
      </c>
      <c r="C67" s="200">
        <v>22608</v>
      </c>
      <c r="D67" s="200">
        <v>16080</v>
      </c>
      <c r="E67" s="200">
        <v>43.2</v>
      </c>
      <c r="F67" s="200">
        <v>63.8</v>
      </c>
      <c r="G67" s="200">
        <v>27</v>
      </c>
      <c r="H67" s="200">
        <v>0</v>
      </c>
      <c r="I67" s="200">
        <v>0</v>
      </c>
      <c r="J67" s="200">
        <v>22</v>
      </c>
      <c r="K67" s="200">
        <v>13</v>
      </c>
      <c r="L67" s="200">
        <v>0</v>
      </c>
      <c r="M67" s="200">
        <v>0</v>
      </c>
      <c r="N67" s="200">
        <v>0</v>
      </c>
      <c r="O67" s="200">
        <v>0</v>
      </c>
      <c r="P67" s="200">
        <v>0</v>
      </c>
      <c r="Q67" s="200">
        <v>72.599999999999994</v>
      </c>
      <c r="R67" s="200">
        <v>1289.833333</v>
      </c>
      <c r="S67" s="200">
        <v>547.73333300000002</v>
      </c>
      <c r="T67" s="200">
        <v>1</v>
      </c>
      <c r="U67" s="200">
        <v>0</v>
      </c>
      <c r="V67" s="200">
        <v>0</v>
      </c>
      <c r="W67" s="200">
        <v>0</v>
      </c>
      <c r="X67" s="200">
        <v>764.76307899999995</v>
      </c>
      <c r="Y67" s="200">
        <v>1297.195598</v>
      </c>
      <c r="Z67" s="200">
        <v>387.01156099999997</v>
      </c>
      <c r="AA67" s="200">
        <v>11.684210999999999</v>
      </c>
      <c r="AB67" s="200">
        <v>34</v>
      </c>
      <c r="AC67" s="200">
        <v>13</v>
      </c>
      <c r="AD67" s="200">
        <v>0</v>
      </c>
      <c r="AE67" s="200">
        <v>1</v>
      </c>
      <c r="AF67" s="200">
        <v>1</v>
      </c>
      <c r="AG67" s="200">
        <v>0</v>
      </c>
      <c r="AH67" s="200">
        <v>0</v>
      </c>
      <c r="AI67" s="200">
        <v>0</v>
      </c>
      <c r="AJ67" s="200">
        <v>0</v>
      </c>
      <c r="AK67" s="200">
        <v>265.8</v>
      </c>
      <c r="AL67" s="200">
        <v>153.80000000000001</v>
      </c>
      <c r="AM67" s="200">
        <v>0</v>
      </c>
      <c r="AN67" s="200">
        <v>0</v>
      </c>
      <c r="AO67" s="200">
        <v>0</v>
      </c>
      <c r="AP67" s="200">
        <v>386.41968200000002</v>
      </c>
      <c r="AQ67" s="200">
        <v>116.168921</v>
      </c>
      <c r="AR67" s="200">
        <v>6</v>
      </c>
      <c r="AS67" s="200">
        <v>9</v>
      </c>
      <c r="AT67" s="200">
        <v>3</v>
      </c>
      <c r="AU67" s="200">
        <v>0</v>
      </c>
      <c r="AV67" s="200">
        <v>8.8000000000000007</v>
      </c>
      <c r="AW67" s="200">
        <v>7.4</v>
      </c>
      <c r="AX67" s="200">
        <v>0</v>
      </c>
      <c r="AY67" s="200">
        <v>0</v>
      </c>
      <c r="AZ67" s="200">
        <v>0</v>
      </c>
      <c r="BA67" s="200">
        <v>0</v>
      </c>
      <c r="BB67" s="200">
        <v>275</v>
      </c>
      <c r="BC67" s="200">
        <v>141.6</v>
      </c>
      <c r="BD67" s="200">
        <v>0</v>
      </c>
      <c r="BE67" s="200">
        <v>635.12190199999998</v>
      </c>
      <c r="BF67" s="200">
        <v>203.50936100000001</v>
      </c>
      <c r="BG67" s="200">
        <v>4.3666669999999996</v>
      </c>
      <c r="BH67" s="200">
        <f t="shared" si="9"/>
        <v>19</v>
      </c>
      <c r="BI67" s="200">
        <f t="shared" si="10"/>
        <v>288</v>
      </c>
      <c r="BJ67" s="200">
        <f t="shared" si="11"/>
        <v>272</v>
      </c>
      <c r="BK67" s="200">
        <f t="shared" si="12"/>
        <v>250</v>
      </c>
      <c r="BL67" s="200">
        <v>36</v>
      </c>
      <c r="BN67" s="222">
        <v>302</v>
      </c>
      <c r="BO67" s="222" t="s">
        <v>84</v>
      </c>
      <c r="BP67" s="222">
        <v>3027002</v>
      </c>
      <c r="BQ67" s="222">
        <v>143758</v>
      </c>
      <c r="BR67" s="222" t="s">
        <v>1194</v>
      </c>
      <c r="BS67" s="222" t="s">
        <v>245</v>
      </c>
      <c r="BT67" s="196" t="str">
        <f t="shared" si="0"/>
        <v>Academy</v>
      </c>
      <c r="BU67" s="212">
        <v>9</v>
      </c>
      <c r="BV67" s="212">
        <v>25</v>
      </c>
      <c r="BW67" s="201">
        <f t="shared" si="8"/>
        <v>4</v>
      </c>
      <c r="BX67" s="197" t="str">
        <f t="shared" si="5"/>
        <v>3024</v>
      </c>
      <c r="BY67" s="229">
        <v>382</v>
      </c>
      <c r="BZ67" s="229" t="s">
        <v>150</v>
      </c>
      <c r="CA67" s="230">
        <v>671.72</v>
      </c>
      <c r="CB67" s="230">
        <v>2359.0100000000002</v>
      </c>
      <c r="CC67" s="230">
        <v>618</v>
      </c>
      <c r="CD67" s="230">
        <v>2164.42</v>
      </c>
      <c r="CE67" s="230">
        <v>52.75</v>
      </c>
      <c r="CF67" s="230">
        <v>586.14</v>
      </c>
      <c r="CG67" s="230">
        <v>28</v>
      </c>
      <c r="CH67" s="230">
        <v>86</v>
      </c>
      <c r="CI67" s="230">
        <v>252</v>
      </c>
    </row>
    <row r="68" spans="1:87" ht="14.4" x14ac:dyDescent="0.3">
      <c r="A68" s="198">
        <v>314</v>
      </c>
      <c r="B68" s="199" t="s">
        <v>149</v>
      </c>
      <c r="C68" s="200">
        <v>12365</v>
      </c>
      <c r="D68" s="200">
        <v>10024.5</v>
      </c>
      <c r="E68" s="200">
        <v>9.8000000000000007</v>
      </c>
      <c r="F68" s="200">
        <v>68</v>
      </c>
      <c r="G68" s="200">
        <v>26</v>
      </c>
      <c r="H68" s="200">
        <v>4</v>
      </c>
      <c r="I68" s="200">
        <v>33</v>
      </c>
      <c r="J68" s="200">
        <v>364</v>
      </c>
      <c r="K68" s="200">
        <v>143.33333300000001</v>
      </c>
      <c r="L68" s="200">
        <v>5</v>
      </c>
      <c r="M68" s="200">
        <v>0</v>
      </c>
      <c r="N68" s="200">
        <v>0</v>
      </c>
      <c r="O68" s="200">
        <v>0</v>
      </c>
      <c r="P68" s="200">
        <v>0</v>
      </c>
      <c r="Q68" s="200">
        <v>1</v>
      </c>
      <c r="R68" s="200">
        <v>171.4</v>
      </c>
      <c r="S68" s="200">
        <v>87.6</v>
      </c>
      <c r="T68" s="200">
        <v>5</v>
      </c>
      <c r="U68" s="200">
        <v>0</v>
      </c>
      <c r="V68" s="200">
        <v>0</v>
      </c>
      <c r="W68" s="200">
        <v>0</v>
      </c>
      <c r="X68" s="200">
        <v>130.454386</v>
      </c>
      <c r="Y68" s="200">
        <v>1000.017547</v>
      </c>
      <c r="Z68" s="200">
        <v>298.94210700000002</v>
      </c>
      <c r="AA68" s="200">
        <v>44.81579</v>
      </c>
      <c r="AB68" s="200">
        <v>17</v>
      </c>
      <c r="AC68" s="200">
        <v>8</v>
      </c>
      <c r="AD68" s="200">
        <v>0</v>
      </c>
      <c r="AE68" s="200">
        <v>47</v>
      </c>
      <c r="AF68" s="200">
        <v>21</v>
      </c>
      <c r="AG68" s="200">
        <v>1</v>
      </c>
      <c r="AH68" s="200">
        <v>0</v>
      </c>
      <c r="AI68" s="200">
        <v>0</v>
      </c>
      <c r="AJ68" s="200">
        <v>0</v>
      </c>
      <c r="AK68" s="200">
        <v>21</v>
      </c>
      <c r="AL68" s="200">
        <v>12</v>
      </c>
      <c r="AM68" s="200">
        <v>1</v>
      </c>
      <c r="AN68" s="200">
        <v>0</v>
      </c>
      <c r="AO68" s="200">
        <v>0</v>
      </c>
      <c r="AP68" s="200">
        <v>71.578946999999999</v>
      </c>
      <c r="AQ68" s="200">
        <v>21</v>
      </c>
      <c r="AR68" s="200">
        <v>3.973684</v>
      </c>
      <c r="AS68" s="200">
        <v>17.766667000000002</v>
      </c>
      <c r="AT68" s="200">
        <v>7.3</v>
      </c>
      <c r="AU68" s="200">
        <v>4</v>
      </c>
      <c r="AV68" s="200">
        <v>116.266668</v>
      </c>
      <c r="AW68" s="200">
        <v>48.466667000000001</v>
      </c>
      <c r="AX68" s="200">
        <v>2</v>
      </c>
      <c r="AY68" s="200">
        <v>0</v>
      </c>
      <c r="AZ68" s="200">
        <v>0</v>
      </c>
      <c r="BA68" s="200">
        <v>0</v>
      </c>
      <c r="BB68" s="200">
        <v>59.6</v>
      </c>
      <c r="BC68" s="200">
        <v>26.4</v>
      </c>
      <c r="BD68" s="200">
        <v>2</v>
      </c>
      <c r="BE68" s="200">
        <v>473.63901499999997</v>
      </c>
      <c r="BF68" s="200">
        <v>146.705263</v>
      </c>
      <c r="BG68" s="200">
        <v>12.3</v>
      </c>
      <c r="BH68" s="200">
        <f t="shared" si="9"/>
        <v>0</v>
      </c>
      <c r="BI68" s="200">
        <f t="shared" si="10"/>
        <v>0</v>
      </c>
      <c r="BJ68" s="200">
        <f t="shared" si="11"/>
        <v>188</v>
      </c>
      <c r="BK68" s="200">
        <f t="shared" si="12"/>
        <v>345</v>
      </c>
      <c r="BL68" s="200">
        <v>124</v>
      </c>
      <c r="BN68" s="222">
        <v>302</v>
      </c>
      <c r="BO68" s="222" t="s">
        <v>84</v>
      </c>
      <c r="BP68" s="222">
        <v>3027005</v>
      </c>
      <c r="BQ68" s="222">
        <v>101395</v>
      </c>
      <c r="BR68" s="222" t="s">
        <v>290</v>
      </c>
      <c r="BS68" s="222" t="s">
        <v>231</v>
      </c>
      <c r="BT68" s="196" t="str">
        <f t="shared" si="0"/>
        <v>Maintained</v>
      </c>
      <c r="BU68" s="212">
        <v>134</v>
      </c>
      <c r="BV68" s="212">
        <v>29</v>
      </c>
      <c r="BW68" s="201">
        <f t="shared" si="8"/>
        <v>5</v>
      </c>
      <c r="BX68" s="197" t="str">
        <f t="shared" si="5"/>
        <v>3025</v>
      </c>
      <c r="BY68" s="229">
        <v>383</v>
      </c>
      <c r="BZ68" s="229" t="s">
        <v>153</v>
      </c>
      <c r="CA68" s="230">
        <v>1333.78</v>
      </c>
      <c r="CB68" s="230">
        <v>4684.08</v>
      </c>
      <c r="CC68" s="230">
        <v>1227.0999999999999</v>
      </c>
      <c r="CD68" s="230">
        <v>4297.72</v>
      </c>
      <c r="CE68" s="230">
        <v>60.29</v>
      </c>
      <c r="CF68" s="230">
        <v>669.85</v>
      </c>
      <c r="CG68" s="230">
        <v>39</v>
      </c>
      <c r="CH68" s="230">
        <v>133</v>
      </c>
      <c r="CI68" s="230">
        <v>466</v>
      </c>
    </row>
    <row r="69" spans="1:87" ht="14.4" x14ac:dyDescent="0.3">
      <c r="A69" s="198">
        <v>382</v>
      </c>
      <c r="B69" s="199" t="s">
        <v>150</v>
      </c>
      <c r="C69" s="200">
        <v>35865</v>
      </c>
      <c r="D69" s="200">
        <v>26574</v>
      </c>
      <c r="E69" s="200">
        <v>21</v>
      </c>
      <c r="F69" s="200">
        <v>37</v>
      </c>
      <c r="G69" s="200">
        <v>23</v>
      </c>
      <c r="H69" s="200">
        <v>0</v>
      </c>
      <c r="I69" s="200">
        <v>0</v>
      </c>
      <c r="J69" s="200">
        <v>602.43333299999995</v>
      </c>
      <c r="K69" s="200">
        <v>237.36666600000001</v>
      </c>
      <c r="L69" s="200">
        <v>3</v>
      </c>
      <c r="M69" s="200">
        <v>0</v>
      </c>
      <c r="N69" s="200">
        <v>0</v>
      </c>
      <c r="O69" s="200">
        <v>0</v>
      </c>
      <c r="P69" s="200">
        <v>0</v>
      </c>
      <c r="Q69" s="200">
        <v>36.733333999999999</v>
      </c>
      <c r="R69" s="200">
        <v>478.13333499999999</v>
      </c>
      <c r="S69" s="200">
        <v>224.566667</v>
      </c>
      <c r="T69" s="200">
        <v>0</v>
      </c>
      <c r="U69" s="200">
        <v>0</v>
      </c>
      <c r="V69" s="200">
        <v>0</v>
      </c>
      <c r="W69" s="200">
        <v>0</v>
      </c>
      <c r="X69" s="200">
        <v>901.62685499999998</v>
      </c>
      <c r="Y69" s="200">
        <v>3379.1878430000002</v>
      </c>
      <c r="Z69" s="200">
        <v>1075.1544040000001</v>
      </c>
      <c r="AA69" s="200">
        <v>87.080702000000002</v>
      </c>
      <c r="AB69" s="200">
        <v>18</v>
      </c>
      <c r="AC69" s="200">
        <v>9</v>
      </c>
      <c r="AD69" s="200">
        <v>0</v>
      </c>
      <c r="AE69" s="200">
        <v>177.5</v>
      </c>
      <c r="AF69" s="200">
        <v>84.933333000000005</v>
      </c>
      <c r="AG69" s="200">
        <v>1</v>
      </c>
      <c r="AH69" s="200">
        <v>0</v>
      </c>
      <c r="AI69" s="200">
        <v>0</v>
      </c>
      <c r="AJ69" s="200">
        <v>0</v>
      </c>
      <c r="AK69" s="200">
        <v>118.86666700000001</v>
      </c>
      <c r="AL69" s="200">
        <v>64.8</v>
      </c>
      <c r="AM69" s="200">
        <v>0</v>
      </c>
      <c r="AN69" s="200">
        <v>0</v>
      </c>
      <c r="AO69" s="200">
        <v>0</v>
      </c>
      <c r="AP69" s="200">
        <v>769.04035999999996</v>
      </c>
      <c r="AQ69" s="200">
        <v>279.96491500000002</v>
      </c>
      <c r="AR69" s="200">
        <v>18.866667</v>
      </c>
      <c r="AS69" s="200">
        <v>11</v>
      </c>
      <c r="AT69" s="200">
        <v>7</v>
      </c>
      <c r="AU69" s="200">
        <v>0</v>
      </c>
      <c r="AV69" s="200">
        <v>134.183336</v>
      </c>
      <c r="AW69" s="200">
        <v>68.700001</v>
      </c>
      <c r="AX69" s="200">
        <v>0.6</v>
      </c>
      <c r="AY69" s="200">
        <v>0</v>
      </c>
      <c r="AZ69" s="200">
        <v>0</v>
      </c>
      <c r="BA69" s="200">
        <v>0</v>
      </c>
      <c r="BB69" s="200">
        <v>80.966667000000001</v>
      </c>
      <c r="BC69" s="200">
        <v>44.3</v>
      </c>
      <c r="BD69" s="200">
        <v>0</v>
      </c>
      <c r="BE69" s="200">
        <v>1917.3252789999999</v>
      </c>
      <c r="BF69" s="200">
        <v>606.40877999999998</v>
      </c>
      <c r="BG69" s="200">
        <v>25</v>
      </c>
      <c r="BH69" s="200">
        <f t="shared" si="9"/>
        <v>215</v>
      </c>
      <c r="BI69" s="200">
        <f t="shared" si="10"/>
        <v>474</v>
      </c>
      <c r="BJ69" s="200">
        <f t="shared" si="11"/>
        <v>75</v>
      </c>
      <c r="BK69" s="200">
        <f t="shared" si="12"/>
        <v>115</v>
      </c>
      <c r="BL69" s="200">
        <v>132</v>
      </c>
      <c r="BN69" s="222">
        <v>302</v>
      </c>
      <c r="BO69" s="222" t="s">
        <v>84</v>
      </c>
      <c r="BP69" s="222">
        <v>3027009</v>
      </c>
      <c r="BQ69" s="222">
        <v>101396</v>
      </c>
      <c r="BR69" s="222" t="s">
        <v>291</v>
      </c>
      <c r="BS69" s="222" t="s">
        <v>231</v>
      </c>
      <c r="BT69" s="196" t="str">
        <f t="shared" ref="BT69:BT132" si="13">IF(OR(LEFT(BS69,7)="Academy",LEFT(BS69,11)="Free School"),"Academy","Maintained")</f>
        <v>Maintained</v>
      </c>
      <c r="BU69" s="212">
        <v>176</v>
      </c>
      <c r="BV69" s="212">
        <v>0</v>
      </c>
      <c r="BW69" s="201">
        <f t="shared" si="8"/>
        <v>6</v>
      </c>
      <c r="BX69" s="197" t="str">
        <f t="shared" si="5"/>
        <v>3026</v>
      </c>
      <c r="BY69" s="229">
        <v>384</v>
      </c>
      <c r="BZ69" s="229" t="s">
        <v>214</v>
      </c>
      <c r="CA69" s="230">
        <v>503.51</v>
      </c>
      <c r="CB69" s="230">
        <v>1768.26</v>
      </c>
      <c r="CC69" s="230">
        <v>463.24</v>
      </c>
      <c r="CD69" s="230">
        <v>1622.4099999999999</v>
      </c>
      <c r="CE69" s="230">
        <v>22.23</v>
      </c>
      <c r="CF69" s="230">
        <v>247</v>
      </c>
      <c r="CG69" s="230">
        <v>10</v>
      </c>
      <c r="CH69" s="230">
        <v>86</v>
      </c>
      <c r="CI69" s="230">
        <v>224</v>
      </c>
    </row>
    <row r="70" spans="1:87" ht="14.4" x14ac:dyDescent="0.3">
      <c r="A70" s="198">
        <v>340</v>
      </c>
      <c r="B70" s="199" t="s">
        <v>151</v>
      </c>
      <c r="C70" s="200">
        <v>13328</v>
      </c>
      <c r="D70" s="200">
        <v>5979</v>
      </c>
      <c r="E70" s="200">
        <v>0</v>
      </c>
      <c r="F70" s="200">
        <v>0</v>
      </c>
      <c r="G70" s="200">
        <v>0</v>
      </c>
      <c r="H70" s="200">
        <v>0</v>
      </c>
      <c r="I70" s="200">
        <v>56</v>
      </c>
      <c r="J70" s="200">
        <v>721</v>
      </c>
      <c r="K70" s="200">
        <v>294</v>
      </c>
      <c r="L70" s="200">
        <v>6</v>
      </c>
      <c r="M70" s="200">
        <v>0</v>
      </c>
      <c r="N70" s="200">
        <v>0</v>
      </c>
      <c r="O70" s="200">
        <v>0</v>
      </c>
      <c r="P70" s="200">
        <v>0</v>
      </c>
      <c r="Q70" s="200">
        <v>0</v>
      </c>
      <c r="R70" s="200">
        <v>269</v>
      </c>
      <c r="S70" s="200">
        <v>112</v>
      </c>
      <c r="T70" s="200">
        <v>1</v>
      </c>
      <c r="U70" s="200">
        <v>0</v>
      </c>
      <c r="V70" s="200">
        <v>0</v>
      </c>
      <c r="W70" s="200">
        <v>0</v>
      </c>
      <c r="X70" s="200">
        <v>385.63333399999999</v>
      </c>
      <c r="Y70" s="200">
        <v>842.13333299999999</v>
      </c>
      <c r="Z70" s="200">
        <v>202.91666699999999</v>
      </c>
      <c r="AA70" s="200">
        <v>13</v>
      </c>
      <c r="AB70" s="200">
        <v>0</v>
      </c>
      <c r="AC70" s="200">
        <v>0</v>
      </c>
      <c r="AD70" s="200">
        <v>0</v>
      </c>
      <c r="AE70" s="200">
        <v>138</v>
      </c>
      <c r="AF70" s="200">
        <v>71</v>
      </c>
      <c r="AG70" s="200">
        <v>1</v>
      </c>
      <c r="AH70" s="200">
        <v>0</v>
      </c>
      <c r="AI70" s="200">
        <v>0</v>
      </c>
      <c r="AJ70" s="200">
        <v>0</v>
      </c>
      <c r="AK70" s="200">
        <v>49</v>
      </c>
      <c r="AL70" s="200">
        <v>30</v>
      </c>
      <c r="AM70" s="200">
        <v>0</v>
      </c>
      <c r="AN70" s="200">
        <v>0</v>
      </c>
      <c r="AO70" s="200">
        <v>0</v>
      </c>
      <c r="AP70" s="200">
        <v>193</v>
      </c>
      <c r="AQ70" s="200">
        <v>47.916666999999997</v>
      </c>
      <c r="AR70" s="200">
        <v>5</v>
      </c>
      <c r="AS70" s="200">
        <v>0</v>
      </c>
      <c r="AT70" s="200">
        <v>0</v>
      </c>
      <c r="AU70" s="200">
        <v>0</v>
      </c>
      <c r="AV70" s="200">
        <v>348</v>
      </c>
      <c r="AW70" s="200">
        <v>145</v>
      </c>
      <c r="AX70" s="200">
        <v>2</v>
      </c>
      <c r="AY70" s="200">
        <v>0</v>
      </c>
      <c r="AZ70" s="200">
        <v>0</v>
      </c>
      <c r="BA70" s="200">
        <v>0</v>
      </c>
      <c r="BB70" s="200">
        <v>125.6</v>
      </c>
      <c r="BC70" s="200">
        <v>53.8</v>
      </c>
      <c r="BD70" s="200">
        <v>0</v>
      </c>
      <c r="BE70" s="200">
        <v>584.44999800000005</v>
      </c>
      <c r="BF70" s="200">
        <v>157.66666599999999</v>
      </c>
      <c r="BG70" s="200">
        <v>7</v>
      </c>
      <c r="BH70" s="200">
        <f t="shared" ref="BH70:BH101" si="14">SUMIFS(BU:BU,$BN:$BN,$A70,$BT:$BT,"Maintained")</f>
        <v>202</v>
      </c>
      <c r="BI70" s="200">
        <f t="shared" ref="BI70:BI101" si="15">SUMIFS(BV:BV,$BN:$BN,$A70,$BT:$BT,"Maintained")</f>
        <v>473</v>
      </c>
      <c r="BJ70" s="200">
        <f t="shared" ref="BJ70:BJ101" si="16">SUMIFS(BU:BU,$BN:$BN,$A70,$BT:$BT,"Academy")</f>
        <v>7</v>
      </c>
      <c r="BK70" s="200">
        <f t="shared" ref="BK70:BK101" si="17">SUMIFS(BV:BV,$BN:$BN,$A70,$BT:$BT,"Academy")</f>
        <v>76</v>
      </c>
      <c r="BL70" s="200">
        <v>0</v>
      </c>
      <c r="BN70" s="222">
        <v>302</v>
      </c>
      <c r="BO70" s="222" t="s">
        <v>84</v>
      </c>
      <c r="BP70" s="222">
        <v>3027010</v>
      </c>
      <c r="BQ70" s="222">
        <v>101397</v>
      </c>
      <c r="BR70" s="222" t="s">
        <v>292</v>
      </c>
      <c r="BS70" s="222" t="s">
        <v>231</v>
      </c>
      <c r="BT70" s="196" t="str">
        <f t="shared" si="13"/>
        <v>Maintained</v>
      </c>
      <c r="BU70" s="212">
        <v>0</v>
      </c>
      <c r="BV70" s="212">
        <v>114</v>
      </c>
      <c r="BW70" s="201">
        <f t="shared" si="8"/>
        <v>7</v>
      </c>
      <c r="BX70" s="197" t="str">
        <f t="shared" ref="BX70:BX133" si="18">BN70&amp;BW70</f>
        <v>3027</v>
      </c>
      <c r="BY70" s="229">
        <v>390</v>
      </c>
      <c r="BZ70" s="229" t="s">
        <v>132</v>
      </c>
      <c r="CA70" s="230">
        <v>278.05</v>
      </c>
      <c r="CB70" s="230">
        <v>976.48</v>
      </c>
      <c r="CC70" s="230">
        <v>255.81</v>
      </c>
      <c r="CD70" s="230">
        <v>895.94</v>
      </c>
      <c r="CE70" s="230">
        <v>10.3</v>
      </c>
      <c r="CF70" s="230">
        <v>114.4</v>
      </c>
      <c r="CG70" s="230">
        <v>17</v>
      </c>
      <c r="CH70" s="230">
        <v>38</v>
      </c>
      <c r="CI70" s="230">
        <v>185</v>
      </c>
    </row>
    <row r="71" spans="1:87" ht="14.4" x14ac:dyDescent="0.3">
      <c r="A71" s="198">
        <v>208</v>
      </c>
      <c r="B71" s="199" t="s">
        <v>109</v>
      </c>
      <c r="C71" s="200">
        <v>18157.5</v>
      </c>
      <c r="D71" s="200">
        <v>11297.5</v>
      </c>
      <c r="E71" s="200">
        <v>88</v>
      </c>
      <c r="F71" s="200">
        <v>184</v>
      </c>
      <c r="G71" s="200">
        <v>51</v>
      </c>
      <c r="H71" s="200">
        <v>0</v>
      </c>
      <c r="I71" s="200">
        <v>26</v>
      </c>
      <c r="J71" s="200">
        <v>719.31066599999997</v>
      </c>
      <c r="K71" s="200">
        <v>329.455333</v>
      </c>
      <c r="L71" s="200">
        <v>9</v>
      </c>
      <c r="M71" s="200">
        <v>0</v>
      </c>
      <c r="N71" s="200">
        <v>39</v>
      </c>
      <c r="O71" s="200">
        <v>25</v>
      </c>
      <c r="P71" s="200">
        <v>0</v>
      </c>
      <c r="Q71" s="200">
        <v>13</v>
      </c>
      <c r="R71" s="200">
        <v>120</v>
      </c>
      <c r="S71" s="200">
        <v>60</v>
      </c>
      <c r="T71" s="200">
        <v>1</v>
      </c>
      <c r="U71" s="200">
        <v>0</v>
      </c>
      <c r="V71" s="200">
        <v>0</v>
      </c>
      <c r="W71" s="200">
        <v>0</v>
      </c>
      <c r="X71" s="200">
        <v>279.94736799999998</v>
      </c>
      <c r="Y71" s="200">
        <v>1457.1963089999999</v>
      </c>
      <c r="Z71" s="200">
        <v>387.46841999999998</v>
      </c>
      <c r="AA71" s="200">
        <v>74</v>
      </c>
      <c r="AB71" s="200">
        <v>85</v>
      </c>
      <c r="AC71" s="200">
        <v>22</v>
      </c>
      <c r="AD71" s="200">
        <v>0</v>
      </c>
      <c r="AE71" s="200">
        <v>175</v>
      </c>
      <c r="AF71" s="200">
        <v>91</v>
      </c>
      <c r="AG71" s="200">
        <v>3</v>
      </c>
      <c r="AH71" s="200">
        <v>2</v>
      </c>
      <c r="AI71" s="200">
        <v>1</v>
      </c>
      <c r="AJ71" s="200">
        <v>0</v>
      </c>
      <c r="AK71" s="200">
        <v>39</v>
      </c>
      <c r="AL71" s="200">
        <v>21</v>
      </c>
      <c r="AM71" s="200">
        <v>0</v>
      </c>
      <c r="AN71" s="200">
        <v>0</v>
      </c>
      <c r="AO71" s="200">
        <v>0</v>
      </c>
      <c r="AP71" s="200">
        <v>93</v>
      </c>
      <c r="AQ71" s="200">
        <v>31.8</v>
      </c>
      <c r="AR71" s="200">
        <v>2</v>
      </c>
      <c r="AS71" s="200">
        <v>94</v>
      </c>
      <c r="AT71" s="200">
        <v>26</v>
      </c>
      <c r="AU71" s="200">
        <v>0</v>
      </c>
      <c r="AV71" s="200">
        <v>234.73333299999999</v>
      </c>
      <c r="AW71" s="200">
        <v>134</v>
      </c>
      <c r="AX71" s="200">
        <v>4</v>
      </c>
      <c r="AY71" s="200">
        <v>17</v>
      </c>
      <c r="AZ71" s="200">
        <v>13</v>
      </c>
      <c r="BA71" s="200">
        <v>0</v>
      </c>
      <c r="BB71" s="200">
        <v>44</v>
      </c>
      <c r="BC71" s="200">
        <v>28</v>
      </c>
      <c r="BD71" s="200">
        <v>0</v>
      </c>
      <c r="BE71" s="200">
        <v>697.44122500000003</v>
      </c>
      <c r="BF71" s="200">
        <v>167.94736800000001</v>
      </c>
      <c r="BG71" s="200">
        <v>17</v>
      </c>
      <c r="BH71" s="200">
        <f t="shared" si="14"/>
        <v>199</v>
      </c>
      <c r="BI71" s="200">
        <f t="shared" si="15"/>
        <v>402</v>
      </c>
      <c r="BJ71" s="200">
        <f t="shared" si="16"/>
        <v>0</v>
      </c>
      <c r="BK71" s="200">
        <f t="shared" si="17"/>
        <v>140</v>
      </c>
      <c r="BL71" s="200">
        <v>102</v>
      </c>
      <c r="BN71" s="222">
        <v>303</v>
      </c>
      <c r="BO71" s="222" t="s">
        <v>89</v>
      </c>
      <c r="BP71" s="222">
        <v>3037000</v>
      </c>
      <c r="BQ71" s="222">
        <v>146885</v>
      </c>
      <c r="BR71" s="222" t="s">
        <v>1074</v>
      </c>
      <c r="BS71" s="222" t="s">
        <v>235</v>
      </c>
      <c r="BT71" s="196" t="str">
        <f t="shared" si="13"/>
        <v>Academy</v>
      </c>
      <c r="BU71" s="212">
        <v>87</v>
      </c>
      <c r="BV71" s="212">
        <v>115</v>
      </c>
      <c r="BW71" s="201">
        <f t="shared" ref="BW71:BW134" si="19">IF(BN71=BN70,BW70+1,1)</f>
        <v>1</v>
      </c>
      <c r="BX71" s="197" t="str">
        <f t="shared" si="18"/>
        <v>3031</v>
      </c>
      <c r="BY71" s="229">
        <v>391</v>
      </c>
      <c r="BZ71" s="229" t="s">
        <v>164</v>
      </c>
      <c r="CA71" s="230">
        <v>384.43</v>
      </c>
      <c r="CB71" s="230">
        <v>1350.07</v>
      </c>
      <c r="CC71" s="230">
        <v>353.68</v>
      </c>
      <c r="CD71" s="230">
        <v>1238.7099999999998</v>
      </c>
      <c r="CE71" s="230">
        <v>67.63</v>
      </c>
      <c r="CF71" s="230">
        <v>751.47</v>
      </c>
      <c r="CG71" s="230">
        <v>25</v>
      </c>
      <c r="CH71" s="230">
        <v>54</v>
      </c>
      <c r="CI71" s="230">
        <v>196</v>
      </c>
    </row>
    <row r="72" spans="1:87" ht="14.4" x14ac:dyDescent="0.3">
      <c r="A72" s="198">
        <v>888</v>
      </c>
      <c r="B72" s="199" t="s">
        <v>152</v>
      </c>
      <c r="C72" s="200">
        <v>95572</v>
      </c>
      <c r="D72" s="200">
        <v>69742</v>
      </c>
      <c r="E72" s="200">
        <v>306.60000000000002</v>
      </c>
      <c r="F72" s="200">
        <v>1166.233334</v>
      </c>
      <c r="G72" s="200">
        <v>441.5</v>
      </c>
      <c r="H72" s="200">
        <v>10</v>
      </c>
      <c r="I72" s="200">
        <v>138.466667</v>
      </c>
      <c r="J72" s="200">
        <v>1451.8166670000001</v>
      </c>
      <c r="K72" s="200">
        <v>651.66666699999996</v>
      </c>
      <c r="L72" s="200">
        <v>6</v>
      </c>
      <c r="M72" s="200">
        <v>0</v>
      </c>
      <c r="N72" s="200">
        <v>0</v>
      </c>
      <c r="O72" s="200">
        <v>0</v>
      </c>
      <c r="P72" s="200">
        <v>0</v>
      </c>
      <c r="Q72" s="200">
        <v>34</v>
      </c>
      <c r="R72" s="200">
        <v>292.95066600000001</v>
      </c>
      <c r="S72" s="200">
        <v>111.066667</v>
      </c>
      <c r="T72" s="200">
        <v>0</v>
      </c>
      <c r="U72" s="200">
        <v>0</v>
      </c>
      <c r="V72" s="200">
        <v>0</v>
      </c>
      <c r="W72" s="200">
        <v>0</v>
      </c>
      <c r="X72" s="200">
        <v>2050.4946620000001</v>
      </c>
      <c r="Y72" s="200">
        <v>9252.7380369999992</v>
      </c>
      <c r="Z72" s="200">
        <v>3028.310673</v>
      </c>
      <c r="AA72" s="200">
        <v>218.723333</v>
      </c>
      <c r="AB72" s="200">
        <v>406.7</v>
      </c>
      <c r="AC72" s="200">
        <v>157.80000000000001</v>
      </c>
      <c r="AD72" s="200">
        <v>7</v>
      </c>
      <c r="AE72" s="200">
        <v>227.83333300000001</v>
      </c>
      <c r="AF72" s="200">
        <v>122.8</v>
      </c>
      <c r="AG72" s="200">
        <v>1</v>
      </c>
      <c r="AH72" s="200">
        <v>0</v>
      </c>
      <c r="AI72" s="200">
        <v>0</v>
      </c>
      <c r="AJ72" s="200">
        <v>0</v>
      </c>
      <c r="AK72" s="200">
        <v>51.8</v>
      </c>
      <c r="AL72" s="200">
        <v>20</v>
      </c>
      <c r="AM72" s="200">
        <v>0</v>
      </c>
      <c r="AN72" s="200">
        <v>0</v>
      </c>
      <c r="AO72" s="200">
        <v>0</v>
      </c>
      <c r="AP72" s="200">
        <v>1540.1006689999999</v>
      </c>
      <c r="AQ72" s="200">
        <v>561.79733299999998</v>
      </c>
      <c r="AR72" s="200">
        <v>28</v>
      </c>
      <c r="AS72" s="200">
        <v>255.18333200000001</v>
      </c>
      <c r="AT72" s="200">
        <v>119.983335</v>
      </c>
      <c r="AU72" s="200">
        <v>1.933333</v>
      </c>
      <c r="AV72" s="200">
        <v>571.41799500000002</v>
      </c>
      <c r="AW72" s="200">
        <v>265.20399900000001</v>
      </c>
      <c r="AX72" s="200">
        <v>2</v>
      </c>
      <c r="AY72" s="200">
        <v>0</v>
      </c>
      <c r="AZ72" s="200">
        <v>0</v>
      </c>
      <c r="BA72" s="200">
        <v>0</v>
      </c>
      <c r="BB72" s="200">
        <v>112.908665</v>
      </c>
      <c r="BC72" s="200">
        <v>48.444665999999998</v>
      </c>
      <c r="BD72" s="200">
        <v>0</v>
      </c>
      <c r="BE72" s="200">
        <v>5964.7946739999998</v>
      </c>
      <c r="BF72" s="200">
        <v>1988.6879980000001</v>
      </c>
      <c r="BG72" s="200">
        <v>92.623999999999995</v>
      </c>
      <c r="BH72" s="200">
        <f t="shared" si="14"/>
        <v>1472</v>
      </c>
      <c r="BI72" s="200">
        <f t="shared" si="15"/>
        <v>2124</v>
      </c>
      <c r="BJ72" s="200">
        <f t="shared" si="16"/>
        <v>82</v>
      </c>
      <c r="BK72" s="200">
        <f t="shared" si="17"/>
        <v>177</v>
      </c>
      <c r="BL72" s="200">
        <v>631</v>
      </c>
      <c r="BN72" s="222">
        <v>303</v>
      </c>
      <c r="BO72" s="222" t="s">
        <v>89</v>
      </c>
      <c r="BP72" s="222">
        <v>3037001</v>
      </c>
      <c r="BQ72" s="222">
        <v>144041</v>
      </c>
      <c r="BR72" s="222" t="s">
        <v>293</v>
      </c>
      <c r="BS72" s="222" t="s">
        <v>235</v>
      </c>
      <c r="BT72" s="196" t="str">
        <f t="shared" si="13"/>
        <v>Academy</v>
      </c>
      <c r="BU72" s="212">
        <v>161</v>
      </c>
      <c r="BV72" s="212">
        <v>47</v>
      </c>
      <c r="BW72" s="201">
        <f t="shared" si="19"/>
        <v>2</v>
      </c>
      <c r="BX72" s="197" t="str">
        <f t="shared" si="18"/>
        <v>3032</v>
      </c>
      <c r="BY72" s="229">
        <v>392</v>
      </c>
      <c r="BZ72" s="229" t="s">
        <v>170</v>
      </c>
      <c r="CA72" s="230">
        <v>382.09</v>
      </c>
      <c r="CB72" s="230">
        <v>1341.8600000000001</v>
      </c>
      <c r="CC72" s="230">
        <v>351.53</v>
      </c>
      <c r="CD72" s="230">
        <v>1231.17</v>
      </c>
      <c r="CE72" s="230">
        <v>3.16</v>
      </c>
      <c r="CF72" s="230">
        <v>35.1</v>
      </c>
      <c r="CG72" s="230">
        <v>11</v>
      </c>
      <c r="CH72" s="230">
        <v>50</v>
      </c>
      <c r="CI72" s="230">
        <v>145</v>
      </c>
    </row>
    <row r="73" spans="1:87" ht="14.4" x14ac:dyDescent="0.3">
      <c r="A73" s="198">
        <v>383</v>
      </c>
      <c r="B73" s="199" t="s">
        <v>153</v>
      </c>
      <c r="C73" s="200">
        <v>68438</v>
      </c>
      <c r="D73" s="200">
        <v>49144</v>
      </c>
      <c r="E73" s="200">
        <v>0</v>
      </c>
      <c r="F73" s="200">
        <v>0</v>
      </c>
      <c r="G73" s="200">
        <v>0</v>
      </c>
      <c r="H73" s="200">
        <v>0</v>
      </c>
      <c r="I73" s="200">
        <v>188.33333300000001</v>
      </c>
      <c r="J73" s="200">
        <v>2405.8333360000001</v>
      </c>
      <c r="K73" s="200">
        <v>991.13333399999999</v>
      </c>
      <c r="L73" s="200">
        <v>19</v>
      </c>
      <c r="M73" s="200">
        <v>4.8</v>
      </c>
      <c r="N73" s="200">
        <v>17.8</v>
      </c>
      <c r="O73" s="200">
        <v>2</v>
      </c>
      <c r="P73" s="200">
        <v>0</v>
      </c>
      <c r="Q73" s="200">
        <v>45.6</v>
      </c>
      <c r="R73" s="200">
        <v>1238.1999980000001</v>
      </c>
      <c r="S73" s="200">
        <v>504</v>
      </c>
      <c r="T73" s="200">
        <v>5</v>
      </c>
      <c r="U73" s="200">
        <v>0</v>
      </c>
      <c r="V73" s="200">
        <v>0</v>
      </c>
      <c r="W73" s="200">
        <v>0</v>
      </c>
      <c r="X73" s="200">
        <v>1145.5326700000001</v>
      </c>
      <c r="Y73" s="200">
        <v>4658.0413479999997</v>
      </c>
      <c r="Z73" s="200">
        <v>1393.6880020000001</v>
      </c>
      <c r="AA73" s="200">
        <v>112.8</v>
      </c>
      <c r="AB73" s="200">
        <v>0</v>
      </c>
      <c r="AC73" s="200">
        <v>0</v>
      </c>
      <c r="AD73" s="200">
        <v>0</v>
      </c>
      <c r="AE73" s="200">
        <v>483.2</v>
      </c>
      <c r="AF73" s="200">
        <v>216.9</v>
      </c>
      <c r="AG73" s="200">
        <v>5</v>
      </c>
      <c r="AH73" s="200">
        <v>2</v>
      </c>
      <c r="AI73" s="200">
        <v>1</v>
      </c>
      <c r="AJ73" s="200">
        <v>0</v>
      </c>
      <c r="AK73" s="200">
        <v>198.6</v>
      </c>
      <c r="AL73" s="200">
        <v>121.8</v>
      </c>
      <c r="AM73" s="200">
        <v>1</v>
      </c>
      <c r="AN73" s="200">
        <v>0</v>
      </c>
      <c r="AO73" s="200">
        <v>0</v>
      </c>
      <c r="AP73" s="200">
        <v>678.92400099999998</v>
      </c>
      <c r="AQ73" s="200">
        <v>191.33266699999999</v>
      </c>
      <c r="AR73" s="200">
        <v>12</v>
      </c>
      <c r="AS73" s="200">
        <v>0</v>
      </c>
      <c r="AT73" s="200">
        <v>0</v>
      </c>
      <c r="AU73" s="200">
        <v>0</v>
      </c>
      <c r="AV73" s="200">
        <v>669.92866900000001</v>
      </c>
      <c r="AW73" s="200">
        <v>332.7</v>
      </c>
      <c r="AX73" s="200">
        <v>7.1333330000000004</v>
      </c>
      <c r="AY73" s="200">
        <v>6.2</v>
      </c>
      <c r="AZ73" s="200">
        <v>1.2</v>
      </c>
      <c r="BA73" s="200">
        <v>0</v>
      </c>
      <c r="BB73" s="200">
        <v>344.9</v>
      </c>
      <c r="BC73" s="200">
        <v>165.26666900000001</v>
      </c>
      <c r="BD73" s="200">
        <v>4</v>
      </c>
      <c r="BE73" s="200">
        <v>2937.2639989999998</v>
      </c>
      <c r="BF73" s="200">
        <v>886.32333500000004</v>
      </c>
      <c r="BG73" s="200">
        <v>57.2</v>
      </c>
      <c r="BH73" s="200">
        <f t="shared" si="14"/>
        <v>488</v>
      </c>
      <c r="BI73" s="200">
        <f t="shared" si="15"/>
        <v>998</v>
      </c>
      <c r="BJ73" s="200">
        <f t="shared" si="16"/>
        <v>256</v>
      </c>
      <c r="BK73" s="200">
        <f t="shared" si="17"/>
        <v>597</v>
      </c>
      <c r="BL73" s="200">
        <v>146</v>
      </c>
      <c r="BN73" s="222">
        <v>303</v>
      </c>
      <c r="BO73" s="222" t="s">
        <v>89</v>
      </c>
      <c r="BP73" s="222">
        <v>3037002</v>
      </c>
      <c r="BQ73" s="222">
        <v>101487</v>
      </c>
      <c r="BR73" s="222" t="s">
        <v>294</v>
      </c>
      <c r="BS73" s="222" t="s">
        <v>231</v>
      </c>
      <c r="BT73" s="196" t="str">
        <f t="shared" si="13"/>
        <v>Maintained</v>
      </c>
      <c r="BU73" s="212">
        <v>0</v>
      </c>
      <c r="BV73" s="212">
        <v>88</v>
      </c>
      <c r="BW73" s="201">
        <f t="shared" si="19"/>
        <v>3</v>
      </c>
      <c r="BX73" s="197" t="str">
        <f t="shared" si="18"/>
        <v>3033</v>
      </c>
      <c r="BY73" s="229">
        <v>393</v>
      </c>
      <c r="BZ73" s="229" t="s">
        <v>196</v>
      </c>
      <c r="CA73" s="230">
        <v>228.57</v>
      </c>
      <c r="CB73" s="230">
        <v>802.72</v>
      </c>
      <c r="CC73" s="230">
        <v>210.29</v>
      </c>
      <c r="CD73" s="230">
        <v>736.50000000000011</v>
      </c>
      <c r="CE73" s="230">
        <v>14.85</v>
      </c>
      <c r="CF73" s="230">
        <v>165</v>
      </c>
      <c r="CG73" s="230">
        <v>11</v>
      </c>
      <c r="CH73" s="230">
        <v>39</v>
      </c>
      <c r="CI73" s="230">
        <v>141</v>
      </c>
    </row>
    <row r="74" spans="1:87" ht="14.4" x14ac:dyDescent="0.3">
      <c r="A74" s="198">
        <v>856</v>
      </c>
      <c r="B74" s="199" t="s">
        <v>154</v>
      </c>
      <c r="C74" s="200">
        <v>32483</v>
      </c>
      <c r="D74" s="200">
        <v>22833</v>
      </c>
      <c r="E74" s="200">
        <v>0</v>
      </c>
      <c r="F74" s="200">
        <v>0</v>
      </c>
      <c r="G74" s="200">
        <v>0</v>
      </c>
      <c r="H74" s="200">
        <v>0</v>
      </c>
      <c r="I74" s="200">
        <v>1</v>
      </c>
      <c r="J74" s="200">
        <v>824</v>
      </c>
      <c r="K74" s="200">
        <v>417</v>
      </c>
      <c r="L74" s="200">
        <v>0</v>
      </c>
      <c r="M74" s="200">
        <v>0</v>
      </c>
      <c r="N74" s="200">
        <v>0</v>
      </c>
      <c r="O74" s="200">
        <v>0</v>
      </c>
      <c r="P74" s="200">
        <v>0</v>
      </c>
      <c r="Q74" s="200">
        <v>1</v>
      </c>
      <c r="R74" s="200">
        <v>674.73333300000002</v>
      </c>
      <c r="S74" s="200">
        <v>390</v>
      </c>
      <c r="T74" s="200">
        <v>3</v>
      </c>
      <c r="U74" s="200">
        <v>0</v>
      </c>
      <c r="V74" s="200">
        <v>0</v>
      </c>
      <c r="W74" s="200">
        <v>0</v>
      </c>
      <c r="X74" s="200">
        <v>776.58333500000003</v>
      </c>
      <c r="Y74" s="200">
        <v>2291.9879940000001</v>
      </c>
      <c r="Z74" s="200">
        <v>736.64733200000001</v>
      </c>
      <c r="AA74" s="200">
        <v>139.18466699999999</v>
      </c>
      <c r="AB74" s="200">
        <v>0</v>
      </c>
      <c r="AC74" s="200">
        <v>0</v>
      </c>
      <c r="AD74" s="200">
        <v>0</v>
      </c>
      <c r="AE74" s="200">
        <v>178</v>
      </c>
      <c r="AF74" s="200">
        <v>93</v>
      </c>
      <c r="AG74" s="200">
        <v>0</v>
      </c>
      <c r="AH74" s="200">
        <v>0</v>
      </c>
      <c r="AI74" s="200">
        <v>0</v>
      </c>
      <c r="AJ74" s="200">
        <v>0</v>
      </c>
      <c r="AK74" s="200">
        <v>146</v>
      </c>
      <c r="AL74" s="200">
        <v>118</v>
      </c>
      <c r="AM74" s="200">
        <v>0</v>
      </c>
      <c r="AN74" s="200">
        <v>0</v>
      </c>
      <c r="AO74" s="200">
        <v>0</v>
      </c>
      <c r="AP74" s="200">
        <v>524.02799900000002</v>
      </c>
      <c r="AQ74" s="200">
        <v>165.38399999999999</v>
      </c>
      <c r="AR74" s="200">
        <v>30.938666999999999</v>
      </c>
      <c r="AS74" s="200">
        <v>0</v>
      </c>
      <c r="AT74" s="200">
        <v>0</v>
      </c>
      <c r="AU74" s="200">
        <v>0</v>
      </c>
      <c r="AV74" s="200">
        <v>149.6</v>
      </c>
      <c r="AW74" s="200">
        <v>109.2</v>
      </c>
      <c r="AX74" s="200">
        <v>0</v>
      </c>
      <c r="AY74" s="200">
        <v>0</v>
      </c>
      <c r="AZ74" s="200">
        <v>0</v>
      </c>
      <c r="BA74" s="200">
        <v>0</v>
      </c>
      <c r="BB74" s="200">
        <v>81</v>
      </c>
      <c r="BC74" s="200">
        <v>48</v>
      </c>
      <c r="BD74" s="200">
        <v>0</v>
      </c>
      <c r="BE74" s="200">
        <v>833.14265799999998</v>
      </c>
      <c r="BF74" s="200">
        <v>312.32733100000002</v>
      </c>
      <c r="BG74" s="200">
        <v>34.729999999999997</v>
      </c>
      <c r="BH74" s="200">
        <f t="shared" si="14"/>
        <v>392</v>
      </c>
      <c r="BI74" s="200">
        <f t="shared" si="15"/>
        <v>514</v>
      </c>
      <c r="BJ74" s="200">
        <f t="shared" si="16"/>
        <v>65</v>
      </c>
      <c r="BK74" s="200">
        <f t="shared" si="17"/>
        <v>335</v>
      </c>
      <c r="BL74" s="200">
        <v>182</v>
      </c>
      <c r="BN74" s="222">
        <v>303</v>
      </c>
      <c r="BO74" s="222" t="s">
        <v>89</v>
      </c>
      <c r="BP74" s="222">
        <v>3037003</v>
      </c>
      <c r="BQ74" s="222">
        <v>144406</v>
      </c>
      <c r="BR74" s="222" t="s">
        <v>566</v>
      </c>
      <c r="BS74" s="222" t="s">
        <v>235</v>
      </c>
      <c r="BT74" s="196" t="str">
        <f t="shared" si="13"/>
        <v>Academy</v>
      </c>
      <c r="BU74" s="212">
        <v>62</v>
      </c>
      <c r="BV74" s="212">
        <v>0</v>
      </c>
      <c r="BW74" s="201">
        <f t="shared" si="19"/>
        <v>4</v>
      </c>
      <c r="BX74" s="197" t="str">
        <f t="shared" si="18"/>
        <v>3034</v>
      </c>
      <c r="BY74" s="229">
        <v>394</v>
      </c>
      <c r="BZ74" s="229" t="s">
        <v>205</v>
      </c>
      <c r="CA74" s="230">
        <v>348.53</v>
      </c>
      <c r="CB74" s="230">
        <v>1224.02</v>
      </c>
      <c r="CC74" s="230">
        <v>320.66000000000003</v>
      </c>
      <c r="CD74" s="230">
        <v>1123.0499999999997</v>
      </c>
      <c r="CE74" s="230">
        <v>34.380000000000003</v>
      </c>
      <c r="CF74" s="230">
        <v>382</v>
      </c>
      <c r="CG74" s="230">
        <v>23</v>
      </c>
      <c r="CH74" s="230">
        <v>77</v>
      </c>
      <c r="CI74" s="230">
        <v>277</v>
      </c>
    </row>
    <row r="75" spans="1:87" ht="14.4" x14ac:dyDescent="0.3">
      <c r="A75" s="198">
        <v>855</v>
      </c>
      <c r="B75" s="199" t="s">
        <v>155</v>
      </c>
      <c r="C75" s="200">
        <v>54212</v>
      </c>
      <c r="D75" s="200">
        <v>40126</v>
      </c>
      <c r="E75" s="200">
        <v>13</v>
      </c>
      <c r="F75" s="200">
        <v>43</v>
      </c>
      <c r="G75" s="200">
        <v>21</v>
      </c>
      <c r="H75" s="200">
        <v>10</v>
      </c>
      <c r="I75" s="200">
        <v>0</v>
      </c>
      <c r="J75" s="200">
        <v>0</v>
      </c>
      <c r="K75" s="200">
        <v>0</v>
      </c>
      <c r="L75" s="200">
        <v>0</v>
      </c>
      <c r="M75" s="200">
        <v>0</v>
      </c>
      <c r="N75" s="200">
        <v>0</v>
      </c>
      <c r="O75" s="200">
        <v>0</v>
      </c>
      <c r="P75" s="200">
        <v>0</v>
      </c>
      <c r="Q75" s="200">
        <v>0</v>
      </c>
      <c r="R75" s="200">
        <v>0</v>
      </c>
      <c r="S75" s="200">
        <v>0</v>
      </c>
      <c r="T75" s="200">
        <v>0</v>
      </c>
      <c r="U75" s="200">
        <v>0</v>
      </c>
      <c r="V75" s="200">
        <v>0</v>
      </c>
      <c r="W75" s="200">
        <v>0</v>
      </c>
      <c r="X75" s="200">
        <v>652.66654700000004</v>
      </c>
      <c r="Y75" s="200">
        <v>6518.2752909999999</v>
      </c>
      <c r="Z75" s="200">
        <v>2129.1255329999999</v>
      </c>
      <c r="AA75" s="200">
        <v>100.179165</v>
      </c>
      <c r="AB75" s="200">
        <v>12</v>
      </c>
      <c r="AC75" s="200">
        <v>10</v>
      </c>
      <c r="AD75" s="200">
        <v>5</v>
      </c>
      <c r="AE75" s="200">
        <v>0</v>
      </c>
      <c r="AF75" s="200">
        <v>0</v>
      </c>
      <c r="AG75" s="200">
        <v>0</v>
      </c>
      <c r="AH75" s="200">
        <v>0</v>
      </c>
      <c r="AI75" s="200">
        <v>0</v>
      </c>
      <c r="AJ75" s="200">
        <v>0</v>
      </c>
      <c r="AK75" s="200">
        <v>0</v>
      </c>
      <c r="AL75" s="200">
        <v>0</v>
      </c>
      <c r="AM75" s="200">
        <v>0</v>
      </c>
      <c r="AN75" s="200">
        <v>0</v>
      </c>
      <c r="AO75" s="200">
        <v>0</v>
      </c>
      <c r="AP75" s="200">
        <v>616.92050300000005</v>
      </c>
      <c r="AQ75" s="200">
        <v>302.51552400000003</v>
      </c>
      <c r="AR75" s="200">
        <v>5.6666670000000003</v>
      </c>
      <c r="AS75" s="200">
        <v>0</v>
      </c>
      <c r="AT75" s="200">
        <v>0</v>
      </c>
      <c r="AU75" s="200">
        <v>0</v>
      </c>
      <c r="AV75" s="200">
        <v>0</v>
      </c>
      <c r="AW75" s="200">
        <v>0</v>
      </c>
      <c r="AX75" s="200">
        <v>0</v>
      </c>
      <c r="AY75" s="200">
        <v>0</v>
      </c>
      <c r="AZ75" s="200">
        <v>0</v>
      </c>
      <c r="BA75" s="200">
        <v>0</v>
      </c>
      <c r="BB75" s="200">
        <v>0</v>
      </c>
      <c r="BC75" s="200">
        <v>0</v>
      </c>
      <c r="BD75" s="200">
        <v>0</v>
      </c>
      <c r="BE75" s="200">
        <v>3665.1740829999999</v>
      </c>
      <c r="BF75" s="200">
        <v>1203.1859030000001</v>
      </c>
      <c r="BG75" s="200">
        <v>12.505088000000001</v>
      </c>
      <c r="BH75" s="200">
        <f t="shared" si="14"/>
        <v>159</v>
      </c>
      <c r="BI75" s="200">
        <f t="shared" si="15"/>
        <v>582</v>
      </c>
      <c r="BJ75" s="200">
        <f t="shared" si="16"/>
        <v>512</v>
      </c>
      <c r="BK75" s="200">
        <f t="shared" si="17"/>
        <v>640</v>
      </c>
      <c r="BL75" s="200">
        <v>408</v>
      </c>
      <c r="BN75" s="222">
        <v>303</v>
      </c>
      <c r="BO75" s="222" t="s">
        <v>89</v>
      </c>
      <c r="BP75" s="222">
        <v>3037004</v>
      </c>
      <c r="BQ75" s="222">
        <v>144405</v>
      </c>
      <c r="BR75" s="222" t="s">
        <v>295</v>
      </c>
      <c r="BS75" s="222" t="s">
        <v>235</v>
      </c>
      <c r="BT75" s="196" t="str">
        <f t="shared" si="13"/>
        <v>Academy</v>
      </c>
      <c r="BU75" s="212">
        <v>0</v>
      </c>
      <c r="BV75" s="212">
        <v>94</v>
      </c>
      <c r="BW75" s="201">
        <f t="shared" si="19"/>
        <v>5</v>
      </c>
      <c r="BX75" s="197" t="str">
        <f t="shared" si="18"/>
        <v>3035</v>
      </c>
      <c r="BY75" s="229">
        <v>800</v>
      </c>
      <c r="BZ75" s="229" t="s">
        <v>87</v>
      </c>
      <c r="CA75" s="230">
        <v>322.95999999999998</v>
      </c>
      <c r="CB75" s="230">
        <v>1134.19</v>
      </c>
      <c r="CC75" s="230">
        <v>297.13</v>
      </c>
      <c r="CD75" s="230">
        <v>1040.6300000000001</v>
      </c>
      <c r="CE75" s="230">
        <v>6.66</v>
      </c>
      <c r="CF75" s="230">
        <v>73.95</v>
      </c>
      <c r="CG75" s="230">
        <v>8</v>
      </c>
      <c r="CH75" s="230">
        <v>23</v>
      </c>
      <c r="CI75" s="230">
        <v>104</v>
      </c>
    </row>
    <row r="76" spans="1:87" ht="14.4" x14ac:dyDescent="0.3">
      <c r="A76" s="198">
        <v>209</v>
      </c>
      <c r="B76" s="199" t="s">
        <v>114</v>
      </c>
      <c r="C76" s="200">
        <v>21889</v>
      </c>
      <c r="D76" s="200">
        <v>11714.5</v>
      </c>
      <c r="E76" s="200">
        <v>33</v>
      </c>
      <c r="F76" s="200">
        <v>95</v>
      </c>
      <c r="G76" s="200">
        <v>39</v>
      </c>
      <c r="H76" s="200">
        <v>11</v>
      </c>
      <c r="I76" s="200">
        <v>20</v>
      </c>
      <c r="J76" s="200">
        <v>833</v>
      </c>
      <c r="K76" s="200">
        <v>351</v>
      </c>
      <c r="L76" s="200">
        <v>9</v>
      </c>
      <c r="M76" s="200">
        <v>0</v>
      </c>
      <c r="N76" s="200">
        <v>0</v>
      </c>
      <c r="O76" s="200">
        <v>0</v>
      </c>
      <c r="P76" s="200">
        <v>0</v>
      </c>
      <c r="Q76" s="200">
        <v>0</v>
      </c>
      <c r="R76" s="200">
        <v>149.73333600000001</v>
      </c>
      <c r="S76" s="200">
        <v>65.000000999999997</v>
      </c>
      <c r="T76" s="200">
        <v>2</v>
      </c>
      <c r="U76" s="200">
        <v>0</v>
      </c>
      <c r="V76" s="200">
        <v>0</v>
      </c>
      <c r="W76" s="200">
        <v>0</v>
      </c>
      <c r="X76" s="200">
        <v>370.94333399999999</v>
      </c>
      <c r="Y76" s="200">
        <v>1772.9546680000001</v>
      </c>
      <c r="Z76" s="200">
        <v>485.62466699999999</v>
      </c>
      <c r="AA76" s="200">
        <v>32</v>
      </c>
      <c r="AB76" s="200">
        <v>6</v>
      </c>
      <c r="AC76" s="200">
        <v>10</v>
      </c>
      <c r="AD76" s="200">
        <v>6</v>
      </c>
      <c r="AE76" s="200">
        <v>59</v>
      </c>
      <c r="AF76" s="200">
        <v>32</v>
      </c>
      <c r="AG76" s="200">
        <v>0</v>
      </c>
      <c r="AH76" s="200">
        <v>0</v>
      </c>
      <c r="AI76" s="200">
        <v>0</v>
      </c>
      <c r="AJ76" s="200">
        <v>0</v>
      </c>
      <c r="AK76" s="200">
        <v>16.333335000000002</v>
      </c>
      <c r="AL76" s="200">
        <v>12</v>
      </c>
      <c r="AM76" s="200">
        <v>0</v>
      </c>
      <c r="AN76" s="200">
        <v>0</v>
      </c>
      <c r="AO76" s="200">
        <v>0</v>
      </c>
      <c r="AP76" s="200">
        <v>108.050667</v>
      </c>
      <c r="AQ76" s="200">
        <v>40.957999999999998</v>
      </c>
      <c r="AR76" s="200">
        <v>5</v>
      </c>
      <c r="AS76" s="200">
        <v>43</v>
      </c>
      <c r="AT76" s="200">
        <v>17</v>
      </c>
      <c r="AU76" s="200">
        <v>4</v>
      </c>
      <c r="AV76" s="200">
        <v>289</v>
      </c>
      <c r="AW76" s="200">
        <v>130</v>
      </c>
      <c r="AX76" s="200">
        <v>1</v>
      </c>
      <c r="AY76" s="200">
        <v>0</v>
      </c>
      <c r="AZ76" s="200">
        <v>0</v>
      </c>
      <c r="BA76" s="200">
        <v>0</v>
      </c>
      <c r="BB76" s="200">
        <v>25</v>
      </c>
      <c r="BC76" s="200">
        <v>16</v>
      </c>
      <c r="BD76" s="200">
        <v>0</v>
      </c>
      <c r="BE76" s="200">
        <v>880.59133699999995</v>
      </c>
      <c r="BF76" s="200">
        <v>239.81200200000001</v>
      </c>
      <c r="BG76" s="200">
        <v>9</v>
      </c>
      <c r="BH76" s="200">
        <f t="shared" si="14"/>
        <v>454</v>
      </c>
      <c r="BI76" s="200">
        <f t="shared" si="15"/>
        <v>511</v>
      </c>
      <c r="BJ76" s="200">
        <f t="shared" si="16"/>
        <v>0</v>
      </c>
      <c r="BK76" s="200">
        <f t="shared" si="17"/>
        <v>0</v>
      </c>
      <c r="BL76" s="200">
        <v>283</v>
      </c>
      <c r="BN76" s="222">
        <v>303</v>
      </c>
      <c r="BO76" s="222" t="s">
        <v>89</v>
      </c>
      <c r="BP76" s="222">
        <v>3037005</v>
      </c>
      <c r="BQ76" s="222">
        <v>147071</v>
      </c>
      <c r="BR76" s="222" t="s">
        <v>296</v>
      </c>
      <c r="BS76" s="222" t="s">
        <v>245</v>
      </c>
      <c r="BT76" s="196" t="str">
        <f t="shared" si="13"/>
        <v>Academy</v>
      </c>
      <c r="BU76" s="212">
        <v>0</v>
      </c>
      <c r="BV76" s="212">
        <v>139</v>
      </c>
      <c r="BW76" s="201">
        <f t="shared" si="19"/>
        <v>6</v>
      </c>
      <c r="BX76" s="197" t="str">
        <f t="shared" si="18"/>
        <v>3036</v>
      </c>
      <c r="BY76" s="229">
        <v>801</v>
      </c>
      <c r="BZ76" s="229" t="s">
        <v>1298</v>
      </c>
      <c r="CA76" s="230">
        <v>746.64</v>
      </c>
      <c r="CB76" s="230">
        <v>2622.11</v>
      </c>
      <c r="CC76" s="230">
        <v>686.92</v>
      </c>
      <c r="CD76" s="230">
        <v>2405.83</v>
      </c>
      <c r="CE76" s="230">
        <v>21.38</v>
      </c>
      <c r="CF76" s="230">
        <v>237.56</v>
      </c>
      <c r="CG76" s="230">
        <v>20</v>
      </c>
      <c r="CH76" s="230">
        <v>69</v>
      </c>
      <c r="CI76" s="230">
        <v>247</v>
      </c>
    </row>
    <row r="77" spans="1:87" ht="14.4" x14ac:dyDescent="0.3">
      <c r="A77" s="198">
        <v>925</v>
      </c>
      <c r="B77" s="199" t="s">
        <v>156</v>
      </c>
      <c r="C77" s="200">
        <v>54111</v>
      </c>
      <c r="D77" s="200">
        <v>42731.5</v>
      </c>
      <c r="E77" s="200">
        <v>86.733333000000002</v>
      </c>
      <c r="F77" s="200">
        <v>232.73333299999999</v>
      </c>
      <c r="G77" s="200">
        <v>81.400000000000006</v>
      </c>
      <c r="H77" s="200">
        <v>0</v>
      </c>
      <c r="I77" s="200">
        <v>19</v>
      </c>
      <c r="J77" s="200">
        <v>210.66666599999999</v>
      </c>
      <c r="K77" s="200">
        <v>106.6</v>
      </c>
      <c r="L77" s="200">
        <v>2</v>
      </c>
      <c r="M77" s="200">
        <v>0</v>
      </c>
      <c r="N77" s="200">
        <v>0</v>
      </c>
      <c r="O77" s="200">
        <v>0</v>
      </c>
      <c r="P77" s="200">
        <v>0</v>
      </c>
      <c r="Q77" s="200">
        <v>65.133334000000005</v>
      </c>
      <c r="R77" s="200">
        <v>639.15533900000003</v>
      </c>
      <c r="S77" s="200">
        <v>275.70000099999999</v>
      </c>
      <c r="T77" s="200">
        <v>1</v>
      </c>
      <c r="U77" s="200">
        <v>0</v>
      </c>
      <c r="V77" s="200">
        <v>0</v>
      </c>
      <c r="W77" s="200">
        <v>0</v>
      </c>
      <c r="X77" s="200">
        <v>925.68982900000003</v>
      </c>
      <c r="Y77" s="200">
        <v>5291.939695</v>
      </c>
      <c r="Z77" s="200">
        <v>1790.3661440000001</v>
      </c>
      <c r="AA77" s="200">
        <v>133.17192499999999</v>
      </c>
      <c r="AB77" s="200">
        <v>59</v>
      </c>
      <c r="AC77" s="200">
        <v>24.8</v>
      </c>
      <c r="AD77" s="200">
        <v>0</v>
      </c>
      <c r="AE77" s="200">
        <v>34.6</v>
      </c>
      <c r="AF77" s="200">
        <v>25.4</v>
      </c>
      <c r="AG77" s="200">
        <v>2</v>
      </c>
      <c r="AH77" s="200">
        <v>0</v>
      </c>
      <c r="AI77" s="200">
        <v>0</v>
      </c>
      <c r="AJ77" s="200">
        <v>0</v>
      </c>
      <c r="AK77" s="200">
        <v>180.33333400000001</v>
      </c>
      <c r="AL77" s="200">
        <v>94.766666999999998</v>
      </c>
      <c r="AM77" s="200">
        <v>0</v>
      </c>
      <c r="AN77" s="200">
        <v>0</v>
      </c>
      <c r="AO77" s="200">
        <v>0</v>
      </c>
      <c r="AP77" s="200">
        <v>998.09403399999997</v>
      </c>
      <c r="AQ77" s="200">
        <v>409.31736999999998</v>
      </c>
      <c r="AR77" s="200">
        <v>16.789473999999998</v>
      </c>
      <c r="AS77" s="200">
        <v>80.916666000000006</v>
      </c>
      <c r="AT77" s="200">
        <v>32</v>
      </c>
      <c r="AU77" s="200">
        <v>0</v>
      </c>
      <c r="AV77" s="200">
        <v>48</v>
      </c>
      <c r="AW77" s="200">
        <v>24</v>
      </c>
      <c r="AX77" s="200">
        <v>0</v>
      </c>
      <c r="AY77" s="200">
        <v>0</v>
      </c>
      <c r="AZ77" s="200">
        <v>0</v>
      </c>
      <c r="BA77" s="200">
        <v>0</v>
      </c>
      <c r="BB77" s="200">
        <v>184.732663</v>
      </c>
      <c r="BC77" s="200">
        <v>95.499330999999998</v>
      </c>
      <c r="BD77" s="200">
        <v>0</v>
      </c>
      <c r="BE77" s="200">
        <v>2780.2581180000002</v>
      </c>
      <c r="BF77" s="200">
        <v>975.70042899999999</v>
      </c>
      <c r="BG77" s="200">
        <v>26.368857999999999</v>
      </c>
      <c r="BH77" s="200">
        <f t="shared" si="14"/>
        <v>271</v>
      </c>
      <c r="BI77" s="200">
        <f t="shared" si="15"/>
        <v>410</v>
      </c>
      <c r="BJ77" s="200">
        <f t="shared" si="16"/>
        <v>627</v>
      </c>
      <c r="BK77" s="200">
        <f t="shared" si="17"/>
        <v>1063</v>
      </c>
      <c r="BL77" s="200">
        <v>319</v>
      </c>
      <c r="BN77" s="222">
        <v>303</v>
      </c>
      <c r="BO77" s="222" t="s">
        <v>89</v>
      </c>
      <c r="BP77" s="222">
        <v>3037006</v>
      </c>
      <c r="BQ77" s="222">
        <v>148582</v>
      </c>
      <c r="BR77" s="222" t="s">
        <v>1114</v>
      </c>
      <c r="BS77" s="222" t="s">
        <v>245</v>
      </c>
      <c r="BT77" s="196" t="str">
        <f t="shared" si="13"/>
        <v>Academy</v>
      </c>
      <c r="BU77" s="212">
        <v>0</v>
      </c>
      <c r="BV77" s="212">
        <v>101</v>
      </c>
      <c r="BW77" s="201">
        <f t="shared" si="19"/>
        <v>7</v>
      </c>
      <c r="BX77" s="197" t="str">
        <f t="shared" si="18"/>
        <v>3037</v>
      </c>
      <c r="BY77" s="229">
        <v>802</v>
      </c>
      <c r="BZ77" s="229" t="s">
        <v>169</v>
      </c>
      <c r="CA77" s="230">
        <v>373.8</v>
      </c>
      <c r="CB77" s="230">
        <v>1312.75</v>
      </c>
      <c r="CC77" s="230">
        <v>343.91</v>
      </c>
      <c r="CD77" s="230">
        <v>1204.46</v>
      </c>
      <c r="CE77" s="230">
        <v>4</v>
      </c>
      <c r="CF77" s="230">
        <v>44.45</v>
      </c>
      <c r="CG77" s="230">
        <v>5</v>
      </c>
      <c r="CH77" s="230">
        <v>36</v>
      </c>
      <c r="CI77" s="230">
        <v>108</v>
      </c>
    </row>
    <row r="78" spans="1:87" ht="14.4" x14ac:dyDescent="0.3">
      <c r="A78" s="198">
        <v>341</v>
      </c>
      <c r="B78" s="199" t="s">
        <v>157</v>
      </c>
      <c r="C78" s="200">
        <v>39299</v>
      </c>
      <c r="D78" s="200">
        <v>27443.5</v>
      </c>
      <c r="E78" s="200">
        <v>84</v>
      </c>
      <c r="F78" s="200">
        <v>286</v>
      </c>
      <c r="G78" s="200">
        <v>113</v>
      </c>
      <c r="H78" s="200">
        <v>1</v>
      </c>
      <c r="I78" s="200">
        <v>201.8</v>
      </c>
      <c r="J78" s="200">
        <v>1598</v>
      </c>
      <c r="K78" s="200">
        <v>685</v>
      </c>
      <c r="L78" s="200">
        <v>20.666667</v>
      </c>
      <c r="M78" s="200">
        <v>0</v>
      </c>
      <c r="N78" s="200">
        <v>0</v>
      </c>
      <c r="O78" s="200">
        <v>0</v>
      </c>
      <c r="P78" s="200">
        <v>0</v>
      </c>
      <c r="Q78" s="200">
        <v>87.800002000000006</v>
      </c>
      <c r="R78" s="200">
        <v>315.26666699999998</v>
      </c>
      <c r="S78" s="200">
        <v>157.4</v>
      </c>
      <c r="T78" s="200">
        <v>4</v>
      </c>
      <c r="U78" s="200">
        <v>0</v>
      </c>
      <c r="V78" s="200">
        <v>0</v>
      </c>
      <c r="W78" s="200">
        <v>0</v>
      </c>
      <c r="X78" s="200">
        <v>885.65710100000001</v>
      </c>
      <c r="Y78" s="200">
        <v>2706.6206889999999</v>
      </c>
      <c r="Z78" s="200">
        <v>719.77838399999996</v>
      </c>
      <c r="AA78" s="200">
        <v>94.633332999999993</v>
      </c>
      <c r="AB78" s="200">
        <v>101</v>
      </c>
      <c r="AC78" s="200">
        <v>52</v>
      </c>
      <c r="AD78" s="200">
        <v>0</v>
      </c>
      <c r="AE78" s="200">
        <v>391.8</v>
      </c>
      <c r="AF78" s="200">
        <v>198</v>
      </c>
      <c r="AG78" s="200">
        <v>5.6666670000000003</v>
      </c>
      <c r="AH78" s="200">
        <v>0</v>
      </c>
      <c r="AI78" s="200">
        <v>0</v>
      </c>
      <c r="AJ78" s="200">
        <v>0</v>
      </c>
      <c r="AK78" s="200">
        <v>53</v>
      </c>
      <c r="AL78" s="200">
        <v>29</v>
      </c>
      <c r="AM78" s="200">
        <v>1</v>
      </c>
      <c r="AN78" s="200">
        <v>0</v>
      </c>
      <c r="AO78" s="200">
        <v>0</v>
      </c>
      <c r="AP78" s="200">
        <v>551.57759999999996</v>
      </c>
      <c r="AQ78" s="200">
        <v>141.912195</v>
      </c>
      <c r="AR78" s="200">
        <v>16</v>
      </c>
      <c r="AS78" s="200">
        <v>116.6</v>
      </c>
      <c r="AT78" s="200">
        <v>50</v>
      </c>
      <c r="AU78" s="200">
        <v>0</v>
      </c>
      <c r="AV78" s="200">
        <v>427.000001</v>
      </c>
      <c r="AW78" s="200">
        <v>196.66666699999999</v>
      </c>
      <c r="AX78" s="200">
        <v>5</v>
      </c>
      <c r="AY78" s="200">
        <v>0</v>
      </c>
      <c r="AZ78" s="200">
        <v>0</v>
      </c>
      <c r="BA78" s="200">
        <v>0</v>
      </c>
      <c r="BB78" s="200">
        <v>65.2</v>
      </c>
      <c r="BC78" s="200">
        <v>44</v>
      </c>
      <c r="BD78" s="200">
        <v>0</v>
      </c>
      <c r="BE78" s="200">
        <v>1734.434168</v>
      </c>
      <c r="BF78" s="200">
        <v>473.46320600000001</v>
      </c>
      <c r="BG78" s="200">
        <v>41</v>
      </c>
      <c r="BH78" s="200">
        <f t="shared" si="14"/>
        <v>740</v>
      </c>
      <c r="BI78" s="200">
        <f t="shared" si="15"/>
        <v>1299</v>
      </c>
      <c r="BJ78" s="200">
        <f t="shared" si="16"/>
        <v>0</v>
      </c>
      <c r="BK78" s="200">
        <f t="shared" si="17"/>
        <v>0</v>
      </c>
      <c r="BL78" s="200">
        <v>133</v>
      </c>
      <c r="BN78" s="222">
        <v>304</v>
      </c>
      <c r="BO78" s="222" t="s">
        <v>99</v>
      </c>
      <c r="BP78" s="222">
        <v>3047000</v>
      </c>
      <c r="BQ78" s="222">
        <v>140796</v>
      </c>
      <c r="BR78" s="222" t="s">
        <v>297</v>
      </c>
      <c r="BS78" s="222" t="s">
        <v>235</v>
      </c>
      <c r="BT78" s="196" t="str">
        <f t="shared" si="13"/>
        <v>Academy</v>
      </c>
      <c r="BU78" s="212">
        <v>0</v>
      </c>
      <c r="BV78" s="212">
        <v>198</v>
      </c>
      <c r="BW78" s="201">
        <f t="shared" si="19"/>
        <v>1</v>
      </c>
      <c r="BX78" s="197" t="str">
        <f t="shared" si="18"/>
        <v>3041</v>
      </c>
      <c r="BY78" s="229">
        <v>803</v>
      </c>
      <c r="BZ78" s="229" t="s">
        <v>195</v>
      </c>
      <c r="CA78" s="230">
        <v>569.39</v>
      </c>
      <c r="CB78" s="230">
        <v>1999.62</v>
      </c>
      <c r="CC78" s="230">
        <v>523.85</v>
      </c>
      <c r="CD78" s="230">
        <v>1834.69</v>
      </c>
      <c r="CE78" s="230">
        <v>2.23</v>
      </c>
      <c r="CF78" s="230">
        <v>24.8</v>
      </c>
      <c r="CG78" s="230">
        <v>8</v>
      </c>
      <c r="CH78" s="230">
        <v>57</v>
      </c>
      <c r="CI78" s="230">
        <v>156</v>
      </c>
    </row>
    <row r="79" spans="1:87" ht="14.4" x14ac:dyDescent="0.3">
      <c r="A79" s="198">
        <v>821</v>
      </c>
      <c r="B79" s="199" t="s">
        <v>158</v>
      </c>
      <c r="C79" s="200">
        <v>22590</v>
      </c>
      <c r="D79" s="200">
        <v>15741</v>
      </c>
      <c r="E79" s="200">
        <v>123.6</v>
      </c>
      <c r="F79" s="200">
        <v>418.83333299999998</v>
      </c>
      <c r="G79" s="200">
        <v>149</v>
      </c>
      <c r="H79" s="200">
        <v>0</v>
      </c>
      <c r="I79" s="200">
        <v>1</v>
      </c>
      <c r="J79" s="200">
        <v>297</v>
      </c>
      <c r="K79" s="200">
        <v>156</v>
      </c>
      <c r="L79" s="200">
        <v>0</v>
      </c>
      <c r="M79" s="200">
        <v>0</v>
      </c>
      <c r="N79" s="200">
        <v>0</v>
      </c>
      <c r="O79" s="200">
        <v>0</v>
      </c>
      <c r="P79" s="200">
        <v>0</v>
      </c>
      <c r="Q79" s="200">
        <v>12</v>
      </c>
      <c r="R79" s="200">
        <v>132.16666699999999</v>
      </c>
      <c r="S79" s="200">
        <v>80</v>
      </c>
      <c r="T79" s="200">
        <v>2</v>
      </c>
      <c r="U79" s="200">
        <v>0</v>
      </c>
      <c r="V79" s="200">
        <v>0</v>
      </c>
      <c r="W79" s="200">
        <v>0</v>
      </c>
      <c r="X79" s="200">
        <v>487.45</v>
      </c>
      <c r="Y79" s="200">
        <v>2035.9333329999999</v>
      </c>
      <c r="Z79" s="200">
        <v>722.000001</v>
      </c>
      <c r="AA79" s="200">
        <v>49</v>
      </c>
      <c r="AB79" s="200">
        <v>80.933333000000005</v>
      </c>
      <c r="AC79" s="200">
        <v>33</v>
      </c>
      <c r="AD79" s="200">
        <v>0</v>
      </c>
      <c r="AE79" s="200">
        <v>26</v>
      </c>
      <c r="AF79" s="200">
        <v>13</v>
      </c>
      <c r="AG79" s="200">
        <v>0</v>
      </c>
      <c r="AH79" s="200">
        <v>0</v>
      </c>
      <c r="AI79" s="200">
        <v>0</v>
      </c>
      <c r="AJ79" s="200">
        <v>0</v>
      </c>
      <c r="AK79" s="200">
        <v>16</v>
      </c>
      <c r="AL79" s="200">
        <v>11</v>
      </c>
      <c r="AM79" s="200">
        <v>0</v>
      </c>
      <c r="AN79" s="200">
        <v>0</v>
      </c>
      <c r="AO79" s="200">
        <v>0</v>
      </c>
      <c r="AP79" s="200">
        <v>280.53333400000002</v>
      </c>
      <c r="AQ79" s="200">
        <v>122.066667</v>
      </c>
      <c r="AR79" s="200">
        <v>5</v>
      </c>
      <c r="AS79" s="200">
        <v>117.1</v>
      </c>
      <c r="AT79" s="200">
        <v>47</v>
      </c>
      <c r="AU79" s="200">
        <v>0</v>
      </c>
      <c r="AV79" s="200">
        <v>63.2</v>
      </c>
      <c r="AW79" s="200">
        <v>43</v>
      </c>
      <c r="AX79" s="200">
        <v>0</v>
      </c>
      <c r="AY79" s="200">
        <v>0</v>
      </c>
      <c r="AZ79" s="200">
        <v>0</v>
      </c>
      <c r="BA79" s="200">
        <v>0</v>
      </c>
      <c r="BB79" s="200">
        <v>38.299999999999997</v>
      </c>
      <c r="BC79" s="200">
        <v>27.2</v>
      </c>
      <c r="BD79" s="200">
        <v>1</v>
      </c>
      <c r="BE79" s="200">
        <v>631.93333399999995</v>
      </c>
      <c r="BF79" s="200">
        <v>198.01666599999999</v>
      </c>
      <c r="BG79" s="200">
        <v>9.1999999999999993</v>
      </c>
      <c r="BH79" s="200">
        <f t="shared" si="14"/>
        <v>514</v>
      </c>
      <c r="BI79" s="200">
        <f t="shared" si="15"/>
        <v>264</v>
      </c>
      <c r="BJ79" s="200">
        <f t="shared" si="16"/>
        <v>0</v>
      </c>
      <c r="BK79" s="200">
        <f t="shared" si="17"/>
        <v>118</v>
      </c>
      <c r="BL79" s="200">
        <v>0</v>
      </c>
      <c r="BN79" s="222">
        <v>304</v>
      </c>
      <c r="BO79" s="222" t="s">
        <v>99</v>
      </c>
      <c r="BP79" s="222">
        <v>3047001</v>
      </c>
      <c r="BQ79" s="222">
        <v>143731</v>
      </c>
      <c r="BR79" s="222" t="s">
        <v>1161</v>
      </c>
      <c r="BS79" s="222" t="s">
        <v>245</v>
      </c>
      <c r="BT79" s="196" t="str">
        <f t="shared" si="13"/>
        <v>Academy</v>
      </c>
      <c r="BU79" s="212">
        <v>59</v>
      </c>
      <c r="BV79" s="212">
        <v>40</v>
      </c>
      <c r="BW79" s="201">
        <f t="shared" si="19"/>
        <v>2</v>
      </c>
      <c r="BX79" s="197" t="str">
        <f t="shared" si="18"/>
        <v>3042</v>
      </c>
      <c r="BY79" s="229">
        <v>805</v>
      </c>
      <c r="BZ79" s="229" t="s">
        <v>140</v>
      </c>
      <c r="CA79" s="230">
        <v>101.75</v>
      </c>
      <c r="CB79" s="230">
        <v>357.33000000000004</v>
      </c>
      <c r="CC79" s="230">
        <v>93.61</v>
      </c>
      <c r="CD79" s="230">
        <v>327.85</v>
      </c>
      <c r="CE79" s="230">
        <v>23.58</v>
      </c>
      <c r="CF79" s="230">
        <v>262</v>
      </c>
      <c r="CG79" s="230">
        <v>8</v>
      </c>
      <c r="CH79" s="230">
        <v>25</v>
      </c>
      <c r="CI79" s="230">
        <v>83</v>
      </c>
    </row>
    <row r="80" spans="1:87" ht="14.4" x14ac:dyDescent="0.3">
      <c r="A80" s="198">
        <v>352</v>
      </c>
      <c r="B80" s="199" t="s">
        <v>159</v>
      </c>
      <c r="C80" s="200">
        <v>48822.5</v>
      </c>
      <c r="D80" s="200">
        <v>34586.5</v>
      </c>
      <c r="E80" s="200">
        <v>0</v>
      </c>
      <c r="F80" s="200">
        <v>70</v>
      </c>
      <c r="G80" s="200">
        <v>17</v>
      </c>
      <c r="H80" s="200">
        <v>1</v>
      </c>
      <c r="I80" s="200">
        <v>2</v>
      </c>
      <c r="J80" s="200">
        <v>2079.2666669999999</v>
      </c>
      <c r="K80" s="200">
        <v>1014</v>
      </c>
      <c r="L80" s="200">
        <v>6</v>
      </c>
      <c r="M80" s="200">
        <v>0</v>
      </c>
      <c r="N80" s="200">
        <v>0</v>
      </c>
      <c r="O80" s="200">
        <v>0</v>
      </c>
      <c r="P80" s="200">
        <v>0</v>
      </c>
      <c r="Q80" s="200">
        <v>35.6</v>
      </c>
      <c r="R80" s="200">
        <v>1418</v>
      </c>
      <c r="S80" s="200">
        <v>735.8</v>
      </c>
      <c r="T80" s="200">
        <v>3</v>
      </c>
      <c r="U80" s="200">
        <v>0</v>
      </c>
      <c r="V80" s="200">
        <v>0</v>
      </c>
      <c r="W80" s="200">
        <v>0</v>
      </c>
      <c r="X80" s="200">
        <v>1504.283334</v>
      </c>
      <c r="Y80" s="200">
        <v>2056.7289500000002</v>
      </c>
      <c r="Z80" s="200">
        <v>390.33333299999998</v>
      </c>
      <c r="AA80" s="200">
        <v>78</v>
      </c>
      <c r="AB80" s="200">
        <v>26</v>
      </c>
      <c r="AC80" s="200">
        <v>8</v>
      </c>
      <c r="AD80" s="200">
        <v>0</v>
      </c>
      <c r="AE80" s="200">
        <v>707</v>
      </c>
      <c r="AF80" s="200">
        <v>391</v>
      </c>
      <c r="AG80" s="200">
        <v>2</v>
      </c>
      <c r="AH80" s="200">
        <v>0</v>
      </c>
      <c r="AI80" s="200">
        <v>0</v>
      </c>
      <c r="AJ80" s="200">
        <v>0</v>
      </c>
      <c r="AK80" s="200">
        <v>583</v>
      </c>
      <c r="AL80" s="200">
        <v>307.8</v>
      </c>
      <c r="AM80" s="200">
        <v>1</v>
      </c>
      <c r="AN80" s="200">
        <v>0</v>
      </c>
      <c r="AO80" s="200">
        <v>0</v>
      </c>
      <c r="AP80" s="200">
        <v>416.8</v>
      </c>
      <c r="AQ80" s="200">
        <v>90</v>
      </c>
      <c r="AR80" s="200">
        <v>14</v>
      </c>
      <c r="AS80" s="200">
        <v>8</v>
      </c>
      <c r="AT80" s="200">
        <v>0</v>
      </c>
      <c r="AU80" s="200">
        <v>0</v>
      </c>
      <c r="AV80" s="200">
        <v>440.2</v>
      </c>
      <c r="AW80" s="200">
        <v>221</v>
      </c>
      <c r="AX80" s="200">
        <v>1</v>
      </c>
      <c r="AY80" s="200">
        <v>0</v>
      </c>
      <c r="AZ80" s="200">
        <v>0</v>
      </c>
      <c r="BA80" s="200">
        <v>0</v>
      </c>
      <c r="BB80" s="200">
        <v>245.8</v>
      </c>
      <c r="BC80" s="200">
        <v>155</v>
      </c>
      <c r="BD80" s="200">
        <v>1</v>
      </c>
      <c r="BE80" s="200">
        <v>884.09561599999995</v>
      </c>
      <c r="BF80" s="200">
        <v>176.5</v>
      </c>
      <c r="BG80" s="200">
        <v>24.5</v>
      </c>
      <c r="BH80" s="200">
        <f t="shared" si="14"/>
        <v>672</v>
      </c>
      <c r="BI80" s="200">
        <f t="shared" si="15"/>
        <v>629</v>
      </c>
      <c r="BJ80" s="200">
        <f t="shared" si="16"/>
        <v>265</v>
      </c>
      <c r="BK80" s="200">
        <f t="shared" si="17"/>
        <v>851</v>
      </c>
      <c r="BL80" s="200">
        <v>262</v>
      </c>
      <c r="BN80" s="222">
        <v>304</v>
      </c>
      <c r="BO80" s="222" t="s">
        <v>99</v>
      </c>
      <c r="BP80" s="222">
        <v>3047002</v>
      </c>
      <c r="BQ80" s="222">
        <v>150848</v>
      </c>
      <c r="BR80" s="222" t="s">
        <v>1238</v>
      </c>
      <c r="BS80" s="222" t="s">
        <v>245</v>
      </c>
      <c r="BT80" s="196" t="str">
        <f t="shared" si="13"/>
        <v>Academy</v>
      </c>
      <c r="BU80" s="212">
        <v>0</v>
      </c>
      <c r="BV80" s="212">
        <v>58</v>
      </c>
      <c r="BW80" s="201">
        <f t="shared" si="19"/>
        <v>3</v>
      </c>
      <c r="BX80" s="197" t="str">
        <f t="shared" si="18"/>
        <v>3043</v>
      </c>
      <c r="BY80" s="229">
        <v>806</v>
      </c>
      <c r="BZ80" s="229" t="s">
        <v>162</v>
      </c>
      <c r="CA80" s="230">
        <v>163.72999999999999</v>
      </c>
      <c r="CB80" s="230">
        <v>574.99</v>
      </c>
      <c r="CC80" s="230">
        <v>150.63</v>
      </c>
      <c r="CD80" s="230">
        <v>527.56999999999994</v>
      </c>
      <c r="CE80" s="230">
        <v>33.840000000000003</v>
      </c>
      <c r="CF80" s="230">
        <v>376</v>
      </c>
      <c r="CG80" s="230">
        <v>10</v>
      </c>
      <c r="CH80" s="230">
        <v>38</v>
      </c>
      <c r="CI80" s="230">
        <v>135</v>
      </c>
    </row>
    <row r="81" spans="1:87" ht="14.4" x14ac:dyDescent="0.3">
      <c r="A81" s="198">
        <v>887</v>
      </c>
      <c r="B81" s="199" t="s">
        <v>160</v>
      </c>
      <c r="C81" s="200">
        <v>25820</v>
      </c>
      <c r="D81" s="200">
        <v>18985</v>
      </c>
      <c r="E81" s="200">
        <v>0</v>
      </c>
      <c r="F81" s="200">
        <v>0</v>
      </c>
      <c r="G81" s="200">
        <v>0</v>
      </c>
      <c r="H81" s="200">
        <v>0</v>
      </c>
      <c r="I81" s="200">
        <v>0</v>
      </c>
      <c r="J81" s="200">
        <v>171.86666700000001</v>
      </c>
      <c r="K81" s="200">
        <v>89.5</v>
      </c>
      <c r="L81" s="200">
        <v>0</v>
      </c>
      <c r="M81" s="200">
        <v>0</v>
      </c>
      <c r="N81" s="200">
        <v>0</v>
      </c>
      <c r="O81" s="200">
        <v>0</v>
      </c>
      <c r="P81" s="200">
        <v>0</v>
      </c>
      <c r="Q81" s="200">
        <v>77.100002000000003</v>
      </c>
      <c r="R81" s="200">
        <v>768.23333400000001</v>
      </c>
      <c r="S81" s="200">
        <v>313.13333399999999</v>
      </c>
      <c r="T81" s="200">
        <v>7</v>
      </c>
      <c r="U81" s="200">
        <v>0</v>
      </c>
      <c r="V81" s="200">
        <v>1</v>
      </c>
      <c r="W81" s="200">
        <v>0</v>
      </c>
      <c r="X81" s="200">
        <v>452.72897799999998</v>
      </c>
      <c r="Y81" s="200">
        <v>2148.1785329999998</v>
      </c>
      <c r="Z81" s="200">
        <v>646.99419999999998</v>
      </c>
      <c r="AA81" s="200">
        <v>16.789432000000001</v>
      </c>
      <c r="AB81" s="200">
        <v>0</v>
      </c>
      <c r="AC81" s="200">
        <v>0</v>
      </c>
      <c r="AD81" s="200">
        <v>0</v>
      </c>
      <c r="AE81" s="200">
        <v>3</v>
      </c>
      <c r="AF81" s="200">
        <v>5</v>
      </c>
      <c r="AG81" s="200">
        <v>0</v>
      </c>
      <c r="AH81" s="200">
        <v>0</v>
      </c>
      <c r="AI81" s="200">
        <v>0</v>
      </c>
      <c r="AJ81" s="200">
        <v>0</v>
      </c>
      <c r="AK81" s="200">
        <v>93.733333999999999</v>
      </c>
      <c r="AL81" s="200">
        <v>46</v>
      </c>
      <c r="AM81" s="200">
        <v>0</v>
      </c>
      <c r="AN81" s="200">
        <v>0</v>
      </c>
      <c r="AO81" s="200">
        <v>0</v>
      </c>
      <c r="AP81" s="200">
        <v>220.93163999999999</v>
      </c>
      <c r="AQ81" s="200">
        <v>78.564885000000004</v>
      </c>
      <c r="AR81" s="200">
        <v>2.989474</v>
      </c>
      <c r="AS81" s="200">
        <v>0</v>
      </c>
      <c r="AT81" s="200">
        <v>0</v>
      </c>
      <c r="AU81" s="200">
        <v>0</v>
      </c>
      <c r="AV81" s="200">
        <v>46.75</v>
      </c>
      <c r="AW81" s="200">
        <v>23.25</v>
      </c>
      <c r="AX81" s="200">
        <v>0</v>
      </c>
      <c r="AY81" s="200">
        <v>0</v>
      </c>
      <c r="AZ81" s="200">
        <v>0</v>
      </c>
      <c r="BA81" s="200">
        <v>0</v>
      </c>
      <c r="BB81" s="200">
        <v>232.883332</v>
      </c>
      <c r="BC81" s="200">
        <v>112.46666500000001</v>
      </c>
      <c r="BD81" s="200">
        <v>4</v>
      </c>
      <c r="BE81" s="200">
        <v>1078.38123</v>
      </c>
      <c r="BF81" s="200">
        <v>341.83058799999998</v>
      </c>
      <c r="BG81" s="200">
        <v>6.3832909999999998</v>
      </c>
      <c r="BH81" s="200">
        <f t="shared" si="14"/>
        <v>102</v>
      </c>
      <c r="BI81" s="200">
        <f t="shared" si="15"/>
        <v>112</v>
      </c>
      <c r="BJ81" s="200">
        <f t="shared" si="16"/>
        <v>304</v>
      </c>
      <c r="BK81" s="200">
        <f t="shared" si="17"/>
        <v>586</v>
      </c>
      <c r="BL81" s="200">
        <v>311</v>
      </c>
      <c r="BN81" s="222">
        <v>304</v>
      </c>
      <c r="BO81" s="222" t="s">
        <v>99</v>
      </c>
      <c r="BP81" s="222">
        <v>3047005</v>
      </c>
      <c r="BQ81" s="222">
        <v>101581</v>
      </c>
      <c r="BR81" s="222" t="s">
        <v>298</v>
      </c>
      <c r="BS81" s="222" t="s">
        <v>231</v>
      </c>
      <c r="BT81" s="196" t="str">
        <f t="shared" si="13"/>
        <v>Maintained</v>
      </c>
      <c r="BU81" s="212">
        <v>55</v>
      </c>
      <c r="BV81" s="212">
        <v>0</v>
      </c>
      <c r="BW81" s="201">
        <f t="shared" si="19"/>
        <v>4</v>
      </c>
      <c r="BX81" s="197" t="str">
        <f t="shared" si="18"/>
        <v>3044</v>
      </c>
      <c r="BY81" s="229">
        <v>807</v>
      </c>
      <c r="BZ81" s="229" t="s">
        <v>182</v>
      </c>
      <c r="CA81" s="230">
        <v>157.21</v>
      </c>
      <c r="CB81" s="230">
        <v>552.09999999999991</v>
      </c>
      <c r="CC81" s="230">
        <v>144.63999999999999</v>
      </c>
      <c r="CD81" s="230">
        <v>506.55999999999995</v>
      </c>
      <c r="CE81" s="230">
        <v>16.96</v>
      </c>
      <c r="CF81" s="230">
        <v>188.47</v>
      </c>
      <c r="CG81" s="230">
        <v>11</v>
      </c>
      <c r="CH81" s="230">
        <v>38</v>
      </c>
      <c r="CI81" s="230">
        <v>127</v>
      </c>
    </row>
    <row r="82" spans="1:87" ht="14.4" x14ac:dyDescent="0.3">
      <c r="A82" s="198">
        <v>315</v>
      </c>
      <c r="B82" s="199" t="s">
        <v>161</v>
      </c>
      <c r="C82" s="200">
        <v>14541</v>
      </c>
      <c r="D82" s="200">
        <v>9163</v>
      </c>
      <c r="E82" s="200">
        <v>0</v>
      </c>
      <c r="F82" s="200">
        <v>0</v>
      </c>
      <c r="G82" s="200">
        <v>0</v>
      </c>
      <c r="H82" s="200">
        <v>0</v>
      </c>
      <c r="I82" s="200">
        <v>7</v>
      </c>
      <c r="J82" s="200">
        <v>948.8</v>
      </c>
      <c r="K82" s="200">
        <v>389.933333</v>
      </c>
      <c r="L82" s="200">
        <v>13</v>
      </c>
      <c r="M82" s="200">
        <v>0</v>
      </c>
      <c r="N82" s="200">
        <v>0</v>
      </c>
      <c r="O82" s="200">
        <v>0</v>
      </c>
      <c r="P82" s="200">
        <v>0</v>
      </c>
      <c r="Q82" s="200">
        <v>7</v>
      </c>
      <c r="R82" s="200">
        <v>107</v>
      </c>
      <c r="S82" s="200">
        <v>54</v>
      </c>
      <c r="T82" s="200">
        <v>2</v>
      </c>
      <c r="U82" s="200">
        <v>0</v>
      </c>
      <c r="V82" s="200">
        <v>0</v>
      </c>
      <c r="W82" s="200">
        <v>0</v>
      </c>
      <c r="X82" s="200">
        <v>206.03500099999999</v>
      </c>
      <c r="Y82" s="200">
        <v>1063.3343990000001</v>
      </c>
      <c r="Z82" s="200">
        <v>247.522143</v>
      </c>
      <c r="AA82" s="200">
        <v>48.973672999999998</v>
      </c>
      <c r="AB82" s="200">
        <v>0</v>
      </c>
      <c r="AC82" s="200">
        <v>0</v>
      </c>
      <c r="AD82" s="200">
        <v>0</v>
      </c>
      <c r="AE82" s="200">
        <v>93</v>
      </c>
      <c r="AF82" s="200">
        <v>54</v>
      </c>
      <c r="AG82" s="200">
        <v>1</v>
      </c>
      <c r="AH82" s="200">
        <v>0</v>
      </c>
      <c r="AI82" s="200">
        <v>0</v>
      </c>
      <c r="AJ82" s="200">
        <v>0</v>
      </c>
      <c r="AK82" s="200">
        <v>12</v>
      </c>
      <c r="AL82" s="200">
        <v>9</v>
      </c>
      <c r="AM82" s="200">
        <v>3</v>
      </c>
      <c r="AN82" s="200">
        <v>0</v>
      </c>
      <c r="AO82" s="200">
        <v>0</v>
      </c>
      <c r="AP82" s="200">
        <v>18.947368000000001</v>
      </c>
      <c r="AQ82" s="200">
        <v>5.947368</v>
      </c>
      <c r="AR82" s="200">
        <v>0</v>
      </c>
      <c r="AS82" s="200">
        <v>0</v>
      </c>
      <c r="AT82" s="200">
        <v>0</v>
      </c>
      <c r="AU82" s="200">
        <v>0</v>
      </c>
      <c r="AV82" s="200">
        <v>302.39999999999998</v>
      </c>
      <c r="AW82" s="200">
        <v>142.566666</v>
      </c>
      <c r="AX82" s="200">
        <v>4</v>
      </c>
      <c r="AY82" s="200">
        <v>0</v>
      </c>
      <c r="AZ82" s="200">
        <v>0</v>
      </c>
      <c r="BA82" s="200">
        <v>0</v>
      </c>
      <c r="BB82" s="200">
        <v>40</v>
      </c>
      <c r="BC82" s="200">
        <v>17</v>
      </c>
      <c r="BD82" s="200">
        <v>0</v>
      </c>
      <c r="BE82" s="200">
        <v>461.23373900000001</v>
      </c>
      <c r="BF82" s="200">
        <v>95.592106999999999</v>
      </c>
      <c r="BG82" s="200">
        <v>8.7105250000000005</v>
      </c>
      <c r="BH82" s="200">
        <f t="shared" si="14"/>
        <v>170</v>
      </c>
      <c r="BI82" s="200">
        <f t="shared" si="15"/>
        <v>370</v>
      </c>
      <c r="BJ82" s="200">
        <f t="shared" si="16"/>
        <v>0</v>
      </c>
      <c r="BK82" s="200">
        <f t="shared" si="17"/>
        <v>0</v>
      </c>
      <c r="BL82" s="200">
        <v>287</v>
      </c>
      <c r="BN82" s="222">
        <v>304</v>
      </c>
      <c r="BO82" s="222" t="s">
        <v>99</v>
      </c>
      <c r="BP82" s="222">
        <v>3047006</v>
      </c>
      <c r="BQ82" s="222">
        <v>144053</v>
      </c>
      <c r="BR82" s="222" t="s">
        <v>299</v>
      </c>
      <c r="BS82" s="222" t="s">
        <v>235</v>
      </c>
      <c r="BT82" s="196" t="str">
        <f t="shared" si="13"/>
        <v>Academy</v>
      </c>
      <c r="BU82" s="212">
        <v>204</v>
      </c>
      <c r="BV82" s="212">
        <v>0</v>
      </c>
      <c r="BW82" s="201">
        <f t="shared" si="19"/>
        <v>5</v>
      </c>
      <c r="BX82" s="197" t="str">
        <f t="shared" si="18"/>
        <v>3045</v>
      </c>
      <c r="BY82" s="229">
        <v>808</v>
      </c>
      <c r="BZ82" s="229" t="s">
        <v>202</v>
      </c>
      <c r="CA82" s="230">
        <v>306.44</v>
      </c>
      <c r="CB82" s="230">
        <v>1076.17</v>
      </c>
      <c r="CC82" s="230">
        <v>281.93</v>
      </c>
      <c r="CD82" s="230">
        <v>987.41000000000008</v>
      </c>
      <c r="CE82" s="230">
        <v>19.440000000000001</v>
      </c>
      <c r="CF82" s="230">
        <v>216</v>
      </c>
      <c r="CG82" s="230">
        <v>12</v>
      </c>
      <c r="CH82" s="230">
        <v>61</v>
      </c>
      <c r="CI82" s="230">
        <v>157</v>
      </c>
    </row>
    <row r="83" spans="1:87" ht="14.4" x14ac:dyDescent="0.3">
      <c r="A83" s="198">
        <v>806</v>
      </c>
      <c r="B83" s="199" t="s">
        <v>162</v>
      </c>
      <c r="C83" s="200">
        <v>13515</v>
      </c>
      <c r="D83" s="200">
        <v>8801.5</v>
      </c>
      <c r="E83" s="200">
        <v>0</v>
      </c>
      <c r="F83" s="200">
        <v>0</v>
      </c>
      <c r="G83" s="200">
        <v>0</v>
      </c>
      <c r="H83" s="200">
        <v>0</v>
      </c>
      <c r="I83" s="200">
        <v>73</v>
      </c>
      <c r="J83" s="200">
        <v>176</v>
      </c>
      <c r="K83" s="200">
        <v>83</v>
      </c>
      <c r="L83" s="200">
        <v>0</v>
      </c>
      <c r="M83" s="200">
        <v>0</v>
      </c>
      <c r="N83" s="200">
        <v>0</v>
      </c>
      <c r="O83" s="200">
        <v>0</v>
      </c>
      <c r="P83" s="200">
        <v>0</v>
      </c>
      <c r="Q83" s="200">
        <v>197</v>
      </c>
      <c r="R83" s="200">
        <v>1052.8</v>
      </c>
      <c r="S83" s="200">
        <v>405</v>
      </c>
      <c r="T83" s="200">
        <v>0</v>
      </c>
      <c r="U83" s="200">
        <v>0</v>
      </c>
      <c r="V83" s="200">
        <v>0</v>
      </c>
      <c r="W83" s="200">
        <v>0</v>
      </c>
      <c r="X83" s="200">
        <v>387.933333</v>
      </c>
      <c r="Y83" s="200">
        <v>476</v>
      </c>
      <c r="Z83" s="200">
        <v>128.6</v>
      </c>
      <c r="AA83" s="200">
        <v>0</v>
      </c>
      <c r="AB83" s="200">
        <v>0</v>
      </c>
      <c r="AC83" s="200">
        <v>0</v>
      </c>
      <c r="AD83" s="200">
        <v>0</v>
      </c>
      <c r="AE83" s="200">
        <v>104</v>
      </c>
      <c r="AF83" s="200">
        <v>39</v>
      </c>
      <c r="AG83" s="200">
        <v>0</v>
      </c>
      <c r="AH83" s="200">
        <v>0</v>
      </c>
      <c r="AI83" s="200">
        <v>0</v>
      </c>
      <c r="AJ83" s="200">
        <v>0</v>
      </c>
      <c r="AK83" s="200">
        <v>200</v>
      </c>
      <c r="AL83" s="200">
        <v>124</v>
      </c>
      <c r="AM83" s="200">
        <v>0</v>
      </c>
      <c r="AN83" s="200">
        <v>0</v>
      </c>
      <c r="AO83" s="200">
        <v>0</v>
      </c>
      <c r="AP83" s="200">
        <v>92</v>
      </c>
      <c r="AQ83" s="200">
        <v>34.6</v>
      </c>
      <c r="AR83" s="200">
        <v>0</v>
      </c>
      <c r="AS83" s="200">
        <v>0</v>
      </c>
      <c r="AT83" s="200">
        <v>0</v>
      </c>
      <c r="AU83" s="200">
        <v>0</v>
      </c>
      <c r="AV83" s="200">
        <v>25</v>
      </c>
      <c r="AW83" s="200">
        <v>14</v>
      </c>
      <c r="AX83" s="200">
        <v>0</v>
      </c>
      <c r="AY83" s="200">
        <v>0</v>
      </c>
      <c r="AZ83" s="200">
        <v>0</v>
      </c>
      <c r="BA83" s="200">
        <v>0</v>
      </c>
      <c r="BB83" s="200">
        <v>247</v>
      </c>
      <c r="BC83" s="200">
        <v>104</v>
      </c>
      <c r="BD83" s="200">
        <v>0</v>
      </c>
      <c r="BE83" s="200">
        <v>350.86666700000001</v>
      </c>
      <c r="BF83" s="200">
        <v>85.566666999999995</v>
      </c>
      <c r="BG83" s="200">
        <v>0</v>
      </c>
      <c r="BH83" s="200">
        <f t="shared" si="14"/>
        <v>253</v>
      </c>
      <c r="BI83" s="200">
        <f t="shared" si="15"/>
        <v>219</v>
      </c>
      <c r="BJ83" s="200">
        <f t="shared" si="16"/>
        <v>124</v>
      </c>
      <c r="BK83" s="200">
        <f t="shared" si="17"/>
        <v>134</v>
      </c>
      <c r="BL83" s="200">
        <v>110.5</v>
      </c>
      <c r="BN83" s="222">
        <v>304</v>
      </c>
      <c r="BO83" s="222" t="s">
        <v>99</v>
      </c>
      <c r="BP83" s="222">
        <v>3047009</v>
      </c>
      <c r="BQ83" s="222">
        <v>146212</v>
      </c>
      <c r="BR83" s="222" t="s">
        <v>300</v>
      </c>
      <c r="BS83" s="222" t="s">
        <v>235</v>
      </c>
      <c r="BT83" s="196" t="str">
        <f t="shared" si="13"/>
        <v>Academy</v>
      </c>
      <c r="BU83" s="212">
        <v>111</v>
      </c>
      <c r="BV83" s="212">
        <v>200</v>
      </c>
      <c r="BW83" s="201">
        <f t="shared" si="19"/>
        <v>6</v>
      </c>
      <c r="BX83" s="197" t="str">
        <f t="shared" si="18"/>
        <v>3046</v>
      </c>
      <c r="BY83" s="229">
        <v>810</v>
      </c>
      <c r="BZ83" s="229" t="s">
        <v>1299</v>
      </c>
      <c r="CA83" s="230">
        <v>282.61</v>
      </c>
      <c r="CB83" s="230">
        <v>992.49</v>
      </c>
      <c r="CC83" s="230">
        <v>260.01</v>
      </c>
      <c r="CD83" s="230">
        <v>910.62</v>
      </c>
      <c r="CE83" s="230">
        <v>26.73</v>
      </c>
      <c r="CF83" s="230">
        <v>297</v>
      </c>
      <c r="CG83" s="230">
        <v>19</v>
      </c>
      <c r="CH83" s="230">
        <v>58</v>
      </c>
      <c r="CI83" s="230">
        <v>218</v>
      </c>
    </row>
    <row r="84" spans="1:87" ht="14.4" x14ac:dyDescent="0.3">
      <c r="A84" s="198">
        <v>826</v>
      </c>
      <c r="B84" s="199" t="s">
        <v>163</v>
      </c>
      <c r="C84" s="200">
        <v>26780</v>
      </c>
      <c r="D84" s="200">
        <v>19263</v>
      </c>
      <c r="E84" s="200">
        <v>33</v>
      </c>
      <c r="F84" s="200">
        <v>51.466667000000001</v>
      </c>
      <c r="G84" s="200">
        <v>22</v>
      </c>
      <c r="H84" s="200">
        <v>0</v>
      </c>
      <c r="I84" s="200">
        <v>36</v>
      </c>
      <c r="J84" s="200">
        <v>494</v>
      </c>
      <c r="K84" s="200">
        <v>188.4</v>
      </c>
      <c r="L84" s="200">
        <v>2</v>
      </c>
      <c r="M84" s="200">
        <v>0</v>
      </c>
      <c r="N84" s="200">
        <v>0</v>
      </c>
      <c r="O84" s="200">
        <v>0</v>
      </c>
      <c r="P84" s="200">
        <v>0</v>
      </c>
      <c r="Q84" s="200">
        <v>8</v>
      </c>
      <c r="R84" s="200">
        <v>489.46666699999997</v>
      </c>
      <c r="S84" s="200">
        <v>225.566667</v>
      </c>
      <c r="T84" s="200">
        <v>2</v>
      </c>
      <c r="U84" s="200">
        <v>0</v>
      </c>
      <c r="V84" s="200">
        <v>0</v>
      </c>
      <c r="W84" s="200">
        <v>0</v>
      </c>
      <c r="X84" s="200">
        <v>461.44740100000001</v>
      </c>
      <c r="Y84" s="200">
        <v>2307.9688000000001</v>
      </c>
      <c r="Z84" s="200">
        <v>748.96381699999995</v>
      </c>
      <c r="AA84" s="200">
        <v>51.896873999999997</v>
      </c>
      <c r="AB84" s="200">
        <v>26.466667000000001</v>
      </c>
      <c r="AC84" s="200">
        <v>12</v>
      </c>
      <c r="AD84" s="200">
        <v>0</v>
      </c>
      <c r="AE84" s="200">
        <v>47.8</v>
      </c>
      <c r="AF84" s="200">
        <v>16</v>
      </c>
      <c r="AG84" s="200">
        <v>0</v>
      </c>
      <c r="AH84" s="200">
        <v>0</v>
      </c>
      <c r="AI84" s="200">
        <v>0</v>
      </c>
      <c r="AJ84" s="200">
        <v>0</v>
      </c>
      <c r="AK84" s="200">
        <v>68.666667000000004</v>
      </c>
      <c r="AL84" s="200">
        <v>40.866667</v>
      </c>
      <c r="AM84" s="200">
        <v>0</v>
      </c>
      <c r="AN84" s="200">
        <v>0</v>
      </c>
      <c r="AO84" s="200">
        <v>0</v>
      </c>
      <c r="AP84" s="200">
        <v>214.514321</v>
      </c>
      <c r="AQ84" s="200">
        <v>83.617547000000002</v>
      </c>
      <c r="AR84" s="200">
        <v>1</v>
      </c>
      <c r="AS84" s="200">
        <v>8</v>
      </c>
      <c r="AT84" s="200">
        <v>6</v>
      </c>
      <c r="AU84" s="200">
        <v>0</v>
      </c>
      <c r="AV84" s="200">
        <v>198.866668</v>
      </c>
      <c r="AW84" s="200">
        <v>82.6</v>
      </c>
      <c r="AX84" s="200">
        <v>1</v>
      </c>
      <c r="AY84" s="200">
        <v>0</v>
      </c>
      <c r="AZ84" s="200">
        <v>0</v>
      </c>
      <c r="BA84" s="200">
        <v>0</v>
      </c>
      <c r="BB84" s="200">
        <v>186.966666</v>
      </c>
      <c r="BC84" s="200">
        <v>92.633332999999993</v>
      </c>
      <c r="BD84" s="200">
        <v>1</v>
      </c>
      <c r="BE84" s="200">
        <v>1084.57448</v>
      </c>
      <c r="BF84" s="200">
        <v>352.28663399999999</v>
      </c>
      <c r="BG84" s="200">
        <v>9.9842099999999991</v>
      </c>
      <c r="BH84" s="200">
        <f t="shared" si="14"/>
        <v>310</v>
      </c>
      <c r="BI84" s="200">
        <f t="shared" si="15"/>
        <v>582</v>
      </c>
      <c r="BJ84" s="200">
        <f t="shared" si="16"/>
        <v>5</v>
      </c>
      <c r="BK84" s="200">
        <f t="shared" si="17"/>
        <v>110</v>
      </c>
      <c r="BL84" s="200">
        <v>84</v>
      </c>
      <c r="BN84" s="222">
        <v>305</v>
      </c>
      <c r="BO84" s="222" t="s">
        <v>103</v>
      </c>
      <c r="BP84" s="222">
        <v>3055950</v>
      </c>
      <c r="BQ84" s="222">
        <v>144893</v>
      </c>
      <c r="BR84" s="222" t="s">
        <v>301</v>
      </c>
      <c r="BS84" s="222" t="s">
        <v>235</v>
      </c>
      <c r="BT84" s="196" t="str">
        <f t="shared" si="13"/>
        <v>Academy</v>
      </c>
      <c r="BU84" s="212">
        <v>0</v>
      </c>
      <c r="BV84" s="212">
        <v>289</v>
      </c>
      <c r="BW84" s="201">
        <f t="shared" si="19"/>
        <v>1</v>
      </c>
      <c r="BX84" s="197" t="str">
        <f t="shared" si="18"/>
        <v>3051</v>
      </c>
      <c r="BY84" s="229">
        <v>811</v>
      </c>
      <c r="BZ84" s="229" t="s">
        <v>128</v>
      </c>
      <c r="CA84" s="230">
        <v>591.16</v>
      </c>
      <c r="CB84" s="230">
        <v>2076.0699999999997</v>
      </c>
      <c r="CC84" s="230">
        <v>543.88</v>
      </c>
      <c r="CD84" s="230">
        <v>1904.8199999999997</v>
      </c>
      <c r="CE84" s="230">
        <v>7.61</v>
      </c>
      <c r="CF84" s="230">
        <v>84.52</v>
      </c>
      <c r="CG84" s="230">
        <v>10</v>
      </c>
      <c r="CH84" s="230">
        <v>48</v>
      </c>
      <c r="CI84" s="230">
        <v>154</v>
      </c>
    </row>
    <row r="85" spans="1:87" ht="14.4" x14ac:dyDescent="0.3">
      <c r="A85" s="198">
        <v>391</v>
      </c>
      <c r="B85" s="199" t="s">
        <v>164</v>
      </c>
      <c r="C85" s="200">
        <v>22041</v>
      </c>
      <c r="D85" s="200">
        <v>14936</v>
      </c>
      <c r="E85" s="200">
        <v>73.8</v>
      </c>
      <c r="F85" s="200">
        <v>131.4</v>
      </c>
      <c r="G85" s="200">
        <v>51</v>
      </c>
      <c r="H85" s="200">
        <v>0</v>
      </c>
      <c r="I85" s="200">
        <v>31</v>
      </c>
      <c r="J85" s="200">
        <v>446.6</v>
      </c>
      <c r="K85" s="200">
        <v>209</v>
      </c>
      <c r="L85" s="200">
        <v>7</v>
      </c>
      <c r="M85" s="200">
        <v>0</v>
      </c>
      <c r="N85" s="200">
        <v>0</v>
      </c>
      <c r="O85" s="200">
        <v>0</v>
      </c>
      <c r="P85" s="200">
        <v>0</v>
      </c>
      <c r="Q85" s="200">
        <v>108.2</v>
      </c>
      <c r="R85" s="200">
        <v>769.8</v>
      </c>
      <c r="S85" s="200">
        <v>315.8</v>
      </c>
      <c r="T85" s="200">
        <v>4.4666670000000002</v>
      </c>
      <c r="U85" s="200">
        <v>0</v>
      </c>
      <c r="V85" s="200">
        <v>0</v>
      </c>
      <c r="W85" s="200">
        <v>0</v>
      </c>
      <c r="X85" s="200">
        <v>590.37232800000004</v>
      </c>
      <c r="Y85" s="200">
        <v>1451.628886</v>
      </c>
      <c r="Z85" s="200">
        <v>432.67078500000002</v>
      </c>
      <c r="AA85" s="200">
        <v>93.999140999999995</v>
      </c>
      <c r="AB85" s="200">
        <v>86</v>
      </c>
      <c r="AC85" s="200">
        <v>27</v>
      </c>
      <c r="AD85" s="200">
        <v>0</v>
      </c>
      <c r="AE85" s="200">
        <v>135</v>
      </c>
      <c r="AF85" s="200">
        <v>63</v>
      </c>
      <c r="AG85" s="200">
        <v>1</v>
      </c>
      <c r="AH85" s="200">
        <v>0</v>
      </c>
      <c r="AI85" s="200">
        <v>0</v>
      </c>
      <c r="AJ85" s="200">
        <v>0</v>
      </c>
      <c r="AK85" s="200">
        <v>299</v>
      </c>
      <c r="AL85" s="200">
        <v>107</v>
      </c>
      <c r="AM85" s="200">
        <v>3</v>
      </c>
      <c r="AN85" s="200">
        <v>0</v>
      </c>
      <c r="AO85" s="200">
        <v>0</v>
      </c>
      <c r="AP85" s="200">
        <v>417.17269299999998</v>
      </c>
      <c r="AQ85" s="200">
        <v>104.792458</v>
      </c>
      <c r="AR85" s="200">
        <v>4</v>
      </c>
      <c r="AS85" s="200">
        <v>26.6</v>
      </c>
      <c r="AT85" s="200">
        <v>16</v>
      </c>
      <c r="AU85" s="200">
        <v>0</v>
      </c>
      <c r="AV85" s="200">
        <v>127.6</v>
      </c>
      <c r="AW85" s="200">
        <v>71.599999999999994</v>
      </c>
      <c r="AX85" s="200">
        <v>4</v>
      </c>
      <c r="AY85" s="200">
        <v>0</v>
      </c>
      <c r="AZ85" s="200">
        <v>0</v>
      </c>
      <c r="BA85" s="200">
        <v>0</v>
      </c>
      <c r="BB85" s="200">
        <v>200.200005</v>
      </c>
      <c r="BC85" s="200">
        <v>114.33333500000001</v>
      </c>
      <c r="BD85" s="200">
        <v>1</v>
      </c>
      <c r="BE85" s="200">
        <v>726.66072399999996</v>
      </c>
      <c r="BF85" s="200">
        <v>234.627599</v>
      </c>
      <c r="BG85" s="200">
        <v>12.999281</v>
      </c>
      <c r="BH85" s="200">
        <f t="shared" si="14"/>
        <v>176</v>
      </c>
      <c r="BI85" s="200">
        <f t="shared" si="15"/>
        <v>209</v>
      </c>
      <c r="BJ85" s="200">
        <f t="shared" si="16"/>
        <v>271</v>
      </c>
      <c r="BK85" s="200">
        <f t="shared" si="17"/>
        <v>290</v>
      </c>
      <c r="BL85" s="200">
        <v>6</v>
      </c>
      <c r="BN85" s="222">
        <v>305</v>
      </c>
      <c r="BO85" s="222" t="s">
        <v>103</v>
      </c>
      <c r="BP85" s="222">
        <v>3057001</v>
      </c>
      <c r="BQ85" s="222">
        <v>141989</v>
      </c>
      <c r="BR85" s="222" t="s">
        <v>302</v>
      </c>
      <c r="BS85" s="222" t="s">
        <v>275</v>
      </c>
      <c r="BT85" s="196" t="str">
        <f t="shared" si="13"/>
        <v>Academy</v>
      </c>
      <c r="BU85" s="212">
        <v>40.5</v>
      </c>
      <c r="BV85" s="212">
        <v>124</v>
      </c>
      <c r="BW85" s="201">
        <f t="shared" si="19"/>
        <v>2</v>
      </c>
      <c r="BX85" s="197" t="str">
        <f t="shared" si="18"/>
        <v>3052</v>
      </c>
      <c r="BY85" s="229">
        <v>812</v>
      </c>
      <c r="BZ85" s="229" t="s">
        <v>167</v>
      </c>
      <c r="CA85" s="230">
        <v>186.68</v>
      </c>
      <c r="CB85" s="230">
        <v>655.62000000000012</v>
      </c>
      <c r="CC85" s="230">
        <v>171.75</v>
      </c>
      <c r="CD85" s="230">
        <v>601.54</v>
      </c>
      <c r="CE85" s="230">
        <v>18.059999999999999</v>
      </c>
      <c r="CF85" s="230">
        <v>200.67</v>
      </c>
      <c r="CG85" s="230">
        <v>11</v>
      </c>
      <c r="CH85" s="230">
        <v>36</v>
      </c>
      <c r="CI85" s="230">
        <v>106</v>
      </c>
    </row>
    <row r="86" spans="1:87" ht="14.4" x14ac:dyDescent="0.3">
      <c r="A86" s="198">
        <v>316</v>
      </c>
      <c r="B86" s="199" t="s">
        <v>165</v>
      </c>
      <c r="C86" s="200">
        <v>31651</v>
      </c>
      <c r="D86" s="200">
        <v>23021.5</v>
      </c>
      <c r="E86" s="200">
        <v>240</v>
      </c>
      <c r="F86" s="200">
        <v>587</v>
      </c>
      <c r="G86" s="200">
        <v>222</v>
      </c>
      <c r="H86" s="200">
        <v>5</v>
      </c>
      <c r="I86" s="200">
        <v>79</v>
      </c>
      <c r="J86" s="200">
        <v>963</v>
      </c>
      <c r="K86" s="200">
        <v>409</v>
      </c>
      <c r="L86" s="200">
        <v>2</v>
      </c>
      <c r="M86" s="200">
        <v>0</v>
      </c>
      <c r="N86" s="200">
        <v>0</v>
      </c>
      <c r="O86" s="200">
        <v>0</v>
      </c>
      <c r="P86" s="200">
        <v>0</v>
      </c>
      <c r="Q86" s="200">
        <v>94</v>
      </c>
      <c r="R86" s="200">
        <v>984</v>
      </c>
      <c r="S86" s="200">
        <v>437</v>
      </c>
      <c r="T86" s="200">
        <v>2</v>
      </c>
      <c r="U86" s="200">
        <v>0</v>
      </c>
      <c r="V86" s="200">
        <v>0</v>
      </c>
      <c r="W86" s="200">
        <v>0</v>
      </c>
      <c r="X86" s="200">
        <v>595.310565</v>
      </c>
      <c r="Y86" s="200">
        <v>1478.0256099999999</v>
      </c>
      <c r="Z86" s="200">
        <v>425.17372599999999</v>
      </c>
      <c r="AA86" s="200">
        <v>64.900001000000003</v>
      </c>
      <c r="AB86" s="200">
        <v>93</v>
      </c>
      <c r="AC86" s="200">
        <v>32</v>
      </c>
      <c r="AD86" s="200">
        <v>0</v>
      </c>
      <c r="AE86" s="200">
        <v>55</v>
      </c>
      <c r="AF86" s="200">
        <v>28</v>
      </c>
      <c r="AG86" s="200">
        <v>0</v>
      </c>
      <c r="AH86" s="200">
        <v>0</v>
      </c>
      <c r="AI86" s="200">
        <v>0</v>
      </c>
      <c r="AJ86" s="200">
        <v>0</v>
      </c>
      <c r="AK86" s="200">
        <v>91</v>
      </c>
      <c r="AL86" s="200">
        <v>50</v>
      </c>
      <c r="AM86" s="200">
        <v>0</v>
      </c>
      <c r="AN86" s="200">
        <v>0</v>
      </c>
      <c r="AO86" s="200">
        <v>0</v>
      </c>
      <c r="AP86" s="200">
        <v>52.452635999999998</v>
      </c>
      <c r="AQ86" s="200">
        <v>20.368421999999999</v>
      </c>
      <c r="AR86" s="200">
        <v>2</v>
      </c>
      <c r="AS86" s="200">
        <v>160</v>
      </c>
      <c r="AT86" s="200">
        <v>65</v>
      </c>
      <c r="AU86" s="200">
        <v>3</v>
      </c>
      <c r="AV86" s="200">
        <v>169</v>
      </c>
      <c r="AW86" s="200">
        <v>83</v>
      </c>
      <c r="AX86" s="200">
        <v>0</v>
      </c>
      <c r="AY86" s="200">
        <v>0</v>
      </c>
      <c r="AZ86" s="200">
        <v>0</v>
      </c>
      <c r="BA86" s="200">
        <v>0</v>
      </c>
      <c r="BB86" s="200">
        <v>204</v>
      </c>
      <c r="BC86" s="200">
        <v>95</v>
      </c>
      <c r="BD86" s="200">
        <v>2</v>
      </c>
      <c r="BE86" s="200">
        <v>669.93606999999997</v>
      </c>
      <c r="BF86" s="200">
        <v>160.21581699999999</v>
      </c>
      <c r="BG86" s="200">
        <v>13.913159</v>
      </c>
      <c r="BH86" s="200">
        <f t="shared" si="14"/>
        <v>0</v>
      </c>
      <c r="BI86" s="200">
        <f t="shared" si="15"/>
        <v>0</v>
      </c>
      <c r="BJ86" s="200">
        <f t="shared" si="16"/>
        <v>54</v>
      </c>
      <c r="BK86" s="200">
        <f t="shared" si="17"/>
        <v>238</v>
      </c>
      <c r="BL86" s="200">
        <v>23</v>
      </c>
      <c r="BN86" s="222">
        <v>305</v>
      </c>
      <c r="BO86" s="222" t="s">
        <v>103</v>
      </c>
      <c r="BP86" s="222">
        <v>3057005</v>
      </c>
      <c r="BQ86" s="222">
        <v>151016</v>
      </c>
      <c r="BR86" s="222" t="s">
        <v>303</v>
      </c>
      <c r="BS86" s="222" t="s">
        <v>235</v>
      </c>
      <c r="BT86" s="196" t="str">
        <f t="shared" si="13"/>
        <v>Academy</v>
      </c>
      <c r="BU86" s="212">
        <v>46</v>
      </c>
      <c r="BV86" s="212">
        <v>73</v>
      </c>
      <c r="BW86" s="201">
        <f t="shared" si="19"/>
        <v>3</v>
      </c>
      <c r="BX86" s="197" t="str">
        <f t="shared" si="18"/>
        <v>3053</v>
      </c>
      <c r="BY86" s="229">
        <v>813</v>
      </c>
      <c r="BZ86" s="229" t="s">
        <v>168</v>
      </c>
      <c r="CA86" s="230">
        <v>220.65</v>
      </c>
      <c r="CB86" s="230">
        <v>774.90000000000009</v>
      </c>
      <c r="CC86" s="230">
        <v>203</v>
      </c>
      <c r="CD86" s="230">
        <v>710.98</v>
      </c>
      <c r="CE86" s="230">
        <v>20.59</v>
      </c>
      <c r="CF86" s="230">
        <v>228.82</v>
      </c>
      <c r="CG86" s="230">
        <v>7</v>
      </c>
      <c r="CH86" s="230">
        <v>29</v>
      </c>
      <c r="CI86" s="230">
        <v>109</v>
      </c>
    </row>
    <row r="87" spans="1:87" ht="14.4" x14ac:dyDescent="0.3">
      <c r="A87" s="198">
        <v>926</v>
      </c>
      <c r="B87" s="199" t="s">
        <v>166</v>
      </c>
      <c r="C87" s="200">
        <v>61118.5</v>
      </c>
      <c r="D87" s="200">
        <v>45461</v>
      </c>
      <c r="E87" s="200">
        <v>51.666666999999997</v>
      </c>
      <c r="F87" s="200">
        <v>110.533333</v>
      </c>
      <c r="G87" s="200">
        <v>42.766666000000001</v>
      </c>
      <c r="H87" s="200">
        <v>0</v>
      </c>
      <c r="I87" s="200">
        <v>96.699999000000005</v>
      </c>
      <c r="J87" s="200">
        <v>728.35133099999996</v>
      </c>
      <c r="K87" s="200">
        <v>240.033333</v>
      </c>
      <c r="L87" s="200">
        <v>4</v>
      </c>
      <c r="M87" s="200">
        <v>0</v>
      </c>
      <c r="N87" s="200">
        <v>0</v>
      </c>
      <c r="O87" s="200">
        <v>0</v>
      </c>
      <c r="P87" s="200">
        <v>0</v>
      </c>
      <c r="Q87" s="200">
        <v>113.936668</v>
      </c>
      <c r="R87" s="200">
        <v>1018.643343</v>
      </c>
      <c r="S87" s="200">
        <v>432.60000200000002</v>
      </c>
      <c r="T87" s="200">
        <v>16</v>
      </c>
      <c r="U87" s="200">
        <v>0</v>
      </c>
      <c r="V87" s="200">
        <v>0</v>
      </c>
      <c r="W87" s="200">
        <v>0</v>
      </c>
      <c r="X87" s="200">
        <v>827.86408200000005</v>
      </c>
      <c r="Y87" s="200">
        <v>5592.036916</v>
      </c>
      <c r="Z87" s="200">
        <v>1870.9592680000001</v>
      </c>
      <c r="AA87" s="200">
        <v>145.93939399999999</v>
      </c>
      <c r="AB87" s="200">
        <v>21.8</v>
      </c>
      <c r="AC87" s="200">
        <v>13.8</v>
      </c>
      <c r="AD87" s="200">
        <v>0</v>
      </c>
      <c r="AE87" s="200">
        <v>127.433334</v>
      </c>
      <c r="AF87" s="200">
        <v>57.633333</v>
      </c>
      <c r="AG87" s="200">
        <v>1</v>
      </c>
      <c r="AH87" s="200">
        <v>0</v>
      </c>
      <c r="AI87" s="200">
        <v>0</v>
      </c>
      <c r="AJ87" s="200">
        <v>0</v>
      </c>
      <c r="AK87" s="200">
        <v>121.233333</v>
      </c>
      <c r="AL87" s="200">
        <v>52.7</v>
      </c>
      <c r="AM87" s="200">
        <v>1.8</v>
      </c>
      <c r="AN87" s="200">
        <v>0</v>
      </c>
      <c r="AO87" s="200">
        <v>0</v>
      </c>
      <c r="AP87" s="200">
        <v>576.45038599999998</v>
      </c>
      <c r="AQ87" s="200">
        <v>241.03622100000001</v>
      </c>
      <c r="AR87" s="200">
        <v>16.697368999999998</v>
      </c>
      <c r="AS87" s="200">
        <v>28.893332999999998</v>
      </c>
      <c r="AT87" s="200">
        <v>10.966666999999999</v>
      </c>
      <c r="AU87" s="200">
        <v>0</v>
      </c>
      <c r="AV87" s="200">
        <v>169.66399799999999</v>
      </c>
      <c r="AW87" s="200">
        <v>75.532003000000003</v>
      </c>
      <c r="AX87" s="200">
        <v>0.6</v>
      </c>
      <c r="AY87" s="200">
        <v>0</v>
      </c>
      <c r="AZ87" s="200">
        <v>0</v>
      </c>
      <c r="BA87" s="200">
        <v>0</v>
      </c>
      <c r="BB87" s="200">
        <v>244.509998</v>
      </c>
      <c r="BC87" s="200">
        <v>131.69666599999999</v>
      </c>
      <c r="BD87" s="200">
        <v>4.5999999999999996</v>
      </c>
      <c r="BE87" s="200">
        <v>2758.117585</v>
      </c>
      <c r="BF87" s="200">
        <v>939.56364699999995</v>
      </c>
      <c r="BG87" s="200">
        <v>35.809409000000002</v>
      </c>
      <c r="BH87" s="200">
        <f t="shared" si="14"/>
        <v>544</v>
      </c>
      <c r="BI87" s="200">
        <f t="shared" si="15"/>
        <v>891</v>
      </c>
      <c r="BJ87" s="200">
        <f t="shared" si="16"/>
        <v>357</v>
      </c>
      <c r="BK87" s="200">
        <f t="shared" si="17"/>
        <v>457</v>
      </c>
      <c r="BL87" s="200">
        <v>901</v>
      </c>
      <c r="BN87" s="222">
        <v>305</v>
      </c>
      <c r="BO87" s="222" t="s">
        <v>103</v>
      </c>
      <c r="BP87" s="222">
        <v>3057012</v>
      </c>
      <c r="BQ87" s="222">
        <v>135232</v>
      </c>
      <c r="BR87" s="222" t="s">
        <v>304</v>
      </c>
      <c r="BS87" s="222" t="s">
        <v>231</v>
      </c>
      <c r="BT87" s="196" t="str">
        <f t="shared" si="13"/>
        <v>Maintained</v>
      </c>
      <c r="BU87" s="212">
        <v>174</v>
      </c>
      <c r="BV87" s="212">
        <v>183</v>
      </c>
      <c r="BW87" s="201">
        <f t="shared" si="19"/>
        <v>4</v>
      </c>
      <c r="BX87" s="197" t="str">
        <f t="shared" si="18"/>
        <v>3054</v>
      </c>
      <c r="BY87" s="229">
        <v>815</v>
      </c>
      <c r="BZ87" s="229" t="s">
        <v>171</v>
      </c>
      <c r="CA87" s="230">
        <v>1085.74</v>
      </c>
      <c r="CB87" s="230">
        <v>3812.99</v>
      </c>
      <c r="CC87" s="230">
        <v>998.9</v>
      </c>
      <c r="CD87" s="230">
        <v>3498.4799999999996</v>
      </c>
      <c r="CE87" s="230">
        <v>22.47</v>
      </c>
      <c r="CF87" s="230">
        <v>249.7</v>
      </c>
      <c r="CG87" s="230">
        <v>21</v>
      </c>
      <c r="CH87" s="230">
        <v>88</v>
      </c>
      <c r="CI87" s="230">
        <v>252</v>
      </c>
    </row>
    <row r="88" spans="1:87" ht="14.4" x14ac:dyDescent="0.3">
      <c r="A88" s="198">
        <v>812</v>
      </c>
      <c r="B88" s="199" t="s">
        <v>167</v>
      </c>
      <c r="C88" s="200">
        <v>12852</v>
      </c>
      <c r="D88" s="200">
        <v>9019</v>
      </c>
      <c r="E88" s="200">
        <v>3</v>
      </c>
      <c r="F88" s="200">
        <v>54.266665000000003</v>
      </c>
      <c r="G88" s="200">
        <v>31.666665999999999</v>
      </c>
      <c r="H88" s="200">
        <v>0</v>
      </c>
      <c r="I88" s="200">
        <v>6.6</v>
      </c>
      <c r="J88" s="200">
        <v>73.400000000000006</v>
      </c>
      <c r="K88" s="200">
        <v>41</v>
      </c>
      <c r="L88" s="200">
        <v>2</v>
      </c>
      <c r="M88" s="200">
        <v>0</v>
      </c>
      <c r="N88" s="200">
        <v>0</v>
      </c>
      <c r="O88" s="200">
        <v>0</v>
      </c>
      <c r="P88" s="200">
        <v>0</v>
      </c>
      <c r="Q88" s="200">
        <v>44.933334000000002</v>
      </c>
      <c r="R88" s="200">
        <v>494.03333400000002</v>
      </c>
      <c r="S88" s="200">
        <v>221.8</v>
      </c>
      <c r="T88" s="200">
        <v>2</v>
      </c>
      <c r="U88" s="200">
        <v>0</v>
      </c>
      <c r="V88" s="200">
        <v>0</v>
      </c>
      <c r="W88" s="200">
        <v>0</v>
      </c>
      <c r="X88" s="200">
        <v>350.46140200000002</v>
      </c>
      <c r="Y88" s="200">
        <v>784.39999499999999</v>
      </c>
      <c r="Z88" s="200">
        <v>233.26666499999999</v>
      </c>
      <c r="AA88" s="200">
        <v>12</v>
      </c>
      <c r="AB88" s="200">
        <v>1</v>
      </c>
      <c r="AC88" s="200">
        <v>2</v>
      </c>
      <c r="AD88" s="200">
        <v>0</v>
      </c>
      <c r="AE88" s="200">
        <v>31.4</v>
      </c>
      <c r="AF88" s="200">
        <v>21.8</v>
      </c>
      <c r="AG88" s="200">
        <v>0</v>
      </c>
      <c r="AH88" s="200">
        <v>0</v>
      </c>
      <c r="AI88" s="200">
        <v>0</v>
      </c>
      <c r="AJ88" s="200">
        <v>0</v>
      </c>
      <c r="AK88" s="200">
        <v>88.6</v>
      </c>
      <c r="AL88" s="200">
        <v>49.8</v>
      </c>
      <c r="AM88" s="200">
        <v>0</v>
      </c>
      <c r="AN88" s="200">
        <v>0</v>
      </c>
      <c r="AO88" s="200">
        <v>0</v>
      </c>
      <c r="AP88" s="200">
        <v>185.33333400000001</v>
      </c>
      <c r="AQ88" s="200">
        <v>66.533332999999999</v>
      </c>
      <c r="AR88" s="200">
        <v>5</v>
      </c>
      <c r="AS88" s="200">
        <v>27.733336999999999</v>
      </c>
      <c r="AT88" s="200">
        <v>14.4</v>
      </c>
      <c r="AU88" s="200">
        <v>0</v>
      </c>
      <c r="AV88" s="200">
        <v>14</v>
      </c>
      <c r="AW88" s="200">
        <v>8.1999999999999993</v>
      </c>
      <c r="AX88" s="200">
        <v>0</v>
      </c>
      <c r="AY88" s="200">
        <v>0</v>
      </c>
      <c r="AZ88" s="200">
        <v>0</v>
      </c>
      <c r="BA88" s="200">
        <v>0</v>
      </c>
      <c r="BB88" s="200">
        <v>150.63333299999999</v>
      </c>
      <c r="BC88" s="200">
        <v>80.599999999999994</v>
      </c>
      <c r="BD88" s="200">
        <v>1</v>
      </c>
      <c r="BE88" s="200">
        <v>413.32368400000001</v>
      </c>
      <c r="BF88" s="200">
        <v>130.20351099999999</v>
      </c>
      <c r="BG88" s="200">
        <v>4.5999999999999996</v>
      </c>
      <c r="BH88" s="200">
        <f t="shared" si="14"/>
        <v>0</v>
      </c>
      <c r="BI88" s="200">
        <f t="shared" si="15"/>
        <v>0</v>
      </c>
      <c r="BJ88" s="200">
        <f t="shared" si="16"/>
        <v>165</v>
      </c>
      <c r="BK88" s="200">
        <f t="shared" si="17"/>
        <v>187</v>
      </c>
      <c r="BL88" s="200">
        <v>135</v>
      </c>
      <c r="BN88" s="222">
        <v>306</v>
      </c>
      <c r="BO88" s="222" t="s">
        <v>116</v>
      </c>
      <c r="BP88" s="222">
        <v>3065950</v>
      </c>
      <c r="BQ88" s="222">
        <v>148768</v>
      </c>
      <c r="BR88" s="222" t="s">
        <v>1115</v>
      </c>
      <c r="BS88" s="222" t="s">
        <v>235</v>
      </c>
      <c r="BT88" s="196" t="str">
        <f t="shared" si="13"/>
        <v>Academy</v>
      </c>
      <c r="BU88" s="212">
        <v>39</v>
      </c>
      <c r="BV88" s="212">
        <v>55</v>
      </c>
      <c r="BW88" s="201">
        <f t="shared" si="19"/>
        <v>1</v>
      </c>
      <c r="BX88" s="197" t="str">
        <f t="shared" si="18"/>
        <v>3061</v>
      </c>
      <c r="BY88" s="229">
        <v>816</v>
      </c>
      <c r="BZ88" s="229" t="s">
        <v>228</v>
      </c>
      <c r="CA88" s="230">
        <v>345.64</v>
      </c>
      <c r="CB88" s="230">
        <v>1213.8499999999999</v>
      </c>
      <c r="CC88" s="230">
        <v>317.99</v>
      </c>
      <c r="CD88" s="230">
        <v>1113.72</v>
      </c>
      <c r="CE88" s="230">
        <v>5.47</v>
      </c>
      <c r="CF88" s="230">
        <v>60.73</v>
      </c>
      <c r="CG88" s="230">
        <v>9</v>
      </c>
      <c r="CH88" s="230">
        <v>36</v>
      </c>
      <c r="CI88" s="230">
        <v>90</v>
      </c>
    </row>
    <row r="89" spans="1:87" ht="14.4" x14ac:dyDescent="0.3">
      <c r="A89" s="198">
        <v>813</v>
      </c>
      <c r="B89" s="199" t="s">
        <v>168</v>
      </c>
      <c r="C89" s="200">
        <v>12526</v>
      </c>
      <c r="D89" s="200">
        <v>10229.5</v>
      </c>
      <c r="E89" s="200">
        <v>0</v>
      </c>
      <c r="F89" s="200">
        <v>0</v>
      </c>
      <c r="G89" s="200">
        <v>0</v>
      </c>
      <c r="H89" s="200">
        <v>0</v>
      </c>
      <c r="I89" s="200">
        <v>6.2</v>
      </c>
      <c r="J89" s="200">
        <v>296.633332</v>
      </c>
      <c r="K89" s="200">
        <v>141.66666699999999</v>
      </c>
      <c r="L89" s="200">
        <v>0</v>
      </c>
      <c r="M89" s="200">
        <v>0</v>
      </c>
      <c r="N89" s="200">
        <v>0</v>
      </c>
      <c r="O89" s="200">
        <v>0</v>
      </c>
      <c r="P89" s="200">
        <v>0</v>
      </c>
      <c r="Q89" s="200">
        <v>0</v>
      </c>
      <c r="R89" s="200">
        <v>171.10000099999999</v>
      </c>
      <c r="S89" s="200">
        <v>63</v>
      </c>
      <c r="T89" s="200">
        <v>0</v>
      </c>
      <c r="U89" s="200">
        <v>0</v>
      </c>
      <c r="V89" s="200">
        <v>0</v>
      </c>
      <c r="W89" s="200">
        <v>0</v>
      </c>
      <c r="X89" s="200">
        <v>248.162353</v>
      </c>
      <c r="Y89" s="200">
        <v>1036.1194439999999</v>
      </c>
      <c r="Z89" s="200">
        <v>313.66316</v>
      </c>
      <c r="AA89" s="200">
        <v>7.2</v>
      </c>
      <c r="AB89" s="200">
        <v>0</v>
      </c>
      <c r="AC89" s="200">
        <v>0</v>
      </c>
      <c r="AD89" s="200">
        <v>0</v>
      </c>
      <c r="AE89" s="200">
        <v>83.8</v>
      </c>
      <c r="AF89" s="200">
        <v>55</v>
      </c>
      <c r="AG89" s="200">
        <v>0</v>
      </c>
      <c r="AH89" s="200">
        <v>0</v>
      </c>
      <c r="AI89" s="200">
        <v>0</v>
      </c>
      <c r="AJ89" s="200">
        <v>0</v>
      </c>
      <c r="AK89" s="200">
        <v>35</v>
      </c>
      <c r="AL89" s="200">
        <v>14</v>
      </c>
      <c r="AM89" s="200">
        <v>0</v>
      </c>
      <c r="AN89" s="200">
        <v>0</v>
      </c>
      <c r="AO89" s="200">
        <v>0</v>
      </c>
      <c r="AP89" s="200">
        <v>225.80000200000001</v>
      </c>
      <c r="AQ89" s="200">
        <v>66.261403999999999</v>
      </c>
      <c r="AR89" s="200">
        <v>1.8</v>
      </c>
      <c r="AS89" s="200">
        <v>0</v>
      </c>
      <c r="AT89" s="200">
        <v>0</v>
      </c>
      <c r="AU89" s="200">
        <v>0</v>
      </c>
      <c r="AV89" s="200">
        <v>68.799999</v>
      </c>
      <c r="AW89" s="200">
        <v>42.5</v>
      </c>
      <c r="AX89" s="200">
        <v>0</v>
      </c>
      <c r="AY89" s="200">
        <v>0</v>
      </c>
      <c r="AZ89" s="200">
        <v>0</v>
      </c>
      <c r="BA89" s="200">
        <v>0</v>
      </c>
      <c r="BB89" s="200">
        <v>45.333333000000003</v>
      </c>
      <c r="BC89" s="200">
        <v>27.5</v>
      </c>
      <c r="BD89" s="200">
        <v>0</v>
      </c>
      <c r="BE89" s="200">
        <v>569.03399200000001</v>
      </c>
      <c r="BF89" s="200">
        <v>191.61613800000001</v>
      </c>
      <c r="BG89" s="200">
        <v>2</v>
      </c>
      <c r="BH89" s="200">
        <f t="shared" si="14"/>
        <v>192</v>
      </c>
      <c r="BI89" s="200">
        <f t="shared" si="15"/>
        <v>159</v>
      </c>
      <c r="BJ89" s="200">
        <f t="shared" si="16"/>
        <v>0</v>
      </c>
      <c r="BK89" s="200">
        <f t="shared" si="17"/>
        <v>45</v>
      </c>
      <c r="BL89" s="200">
        <v>109</v>
      </c>
      <c r="BN89" s="222">
        <v>306</v>
      </c>
      <c r="BO89" s="222" t="s">
        <v>116</v>
      </c>
      <c r="BP89" s="222">
        <v>3065951</v>
      </c>
      <c r="BQ89" s="222">
        <v>148772</v>
      </c>
      <c r="BR89" s="222" t="s">
        <v>1116</v>
      </c>
      <c r="BS89" s="222" t="s">
        <v>235</v>
      </c>
      <c r="BT89" s="196" t="str">
        <f t="shared" si="13"/>
        <v>Academy</v>
      </c>
      <c r="BU89" s="212">
        <v>0</v>
      </c>
      <c r="BV89" s="212">
        <v>81.5</v>
      </c>
      <c r="BW89" s="201">
        <f t="shared" si="19"/>
        <v>2</v>
      </c>
      <c r="BX89" s="197" t="str">
        <f t="shared" si="18"/>
        <v>3062</v>
      </c>
      <c r="BY89" s="229">
        <v>821</v>
      </c>
      <c r="BZ89" s="229" t="s">
        <v>158</v>
      </c>
      <c r="CA89" s="230">
        <v>206.2</v>
      </c>
      <c r="CB89" s="230">
        <v>724.1400000000001</v>
      </c>
      <c r="CC89" s="230">
        <v>189.7</v>
      </c>
      <c r="CD89" s="230">
        <v>664.41</v>
      </c>
      <c r="CE89" s="230">
        <v>8.69</v>
      </c>
      <c r="CF89" s="230">
        <v>96.6</v>
      </c>
      <c r="CG89" s="230">
        <v>16</v>
      </c>
      <c r="CH89" s="230">
        <v>36</v>
      </c>
      <c r="CI89" s="230">
        <v>144</v>
      </c>
    </row>
    <row r="90" spans="1:87" ht="14.4" x14ac:dyDescent="0.3">
      <c r="A90" s="198">
        <v>802</v>
      </c>
      <c r="B90" s="199" t="s">
        <v>169</v>
      </c>
      <c r="C90" s="200">
        <v>16183.5</v>
      </c>
      <c r="D90" s="200">
        <v>12648.5</v>
      </c>
      <c r="E90" s="200">
        <v>0</v>
      </c>
      <c r="F90" s="200">
        <v>0</v>
      </c>
      <c r="G90" s="200">
        <v>0</v>
      </c>
      <c r="H90" s="200">
        <v>0</v>
      </c>
      <c r="I90" s="200">
        <v>0</v>
      </c>
      <c r="J90" s="200">
        <v>3</v>
      </c>
      <c r="K90" s="200">
        <v>5</v>
      </c>
      <c r="L90" s="200">
        <v>0</v>
      </c>
      <c r="M90" s="200">
        <v>0</v>
      </c>
      <c r="N90" s="200">
        <v>0</v>
      </c>
      <c r="O90" s="200">
        <v>0</v>
      </c>
      <c r="P90" s="200">
        <v>0</v>
      </c>
      <c r="Q90" s="200">
        <v>88.6</v>
      </c>
      <c r="R90" s="200">
        <v>376.86666600000001</v>
      </c>
      <c r="S90" s="200">
        <v>138.066667</v>
      </c>
      <c r="T90" s="200">
        <v>8.6666670000000003</v>
      </c>
      <c r="U90" s="200">
        <v>0</v>
      </c>
      <c r="V90" s="200">
        <v>0</v>
      </c>
      <c r="W90" s="200">
        <v>0</v>
      </c>
      <c r="X90" s="200">
        <v>177.401141</v>
      </c>
      <c r="Y90" s="200">
        <v>1670.2298020000001</v>
      </c>
      <c r="Z90" s="200">
        <v>532.912465</v>
      </c>
      <c r="AA90" s="200">
        <v>38.272373999999999</v>
      </c>
      <c r="AB90" s="200">
        <v>0</v>
      </c>
      <c r="AC90" s="200">
        <v>0</v>
      </c>
      <c r="AD90" s="200">
        <v>0</v>
      </c>
      <c r="AE90" s="200">
        <v>0</v>
      </c>
      <c r="AF90" s="200">
        <v>0</v>
      </c>
      <c r="AG90" s="200">
        <v>0</v>
      </c>
      <c r="AH90" s="200">
        <v>0</v>
      </c>
      <c r="AI90" s="200">
        <v>0</v>
      </c>
      <c r="AJ90" s="200">
        <v>0</v>
      </c>
      <c r="AK90" s="200">
        <v>38.733333000000002</v>
      </c>
      <c r="AL90" s="200">
        <v>17.600000000000001</v>
      </c>
      <c r="AM90" s="200">
        <v>1</v>
      </c>
      <c r="AN90" s="200">
        <v>0</v>
      </c>
      <c r="AO90" s="200">
        <v>0</v>
      </c>
      <c r="AP90" s="200">
        <v>146.270263</v>
      </c>
      <c r="AQ90" s="200">
        <v>54.074561000000003</v>
      </c>
      <c r="AR90" s="200">
        <v>0.4</v>
      </c>
      <c r="AS90" s="200">
        <v>0</v>
      </c>
      <c r="AT90" s="200">
        <v>0</v>
      </c>
      <c r="AU90" s="200">
        <v>0</v>
      </c>
      <c r="AV90" s="200">
        <v>0.2</v>
      </c>
      <c r="AW90" s="200">
        <v>2.8</v>
      </c>
      <c r="AX90" s="200">
        <v>0</v>
      </c>
      <c r="AY90" s="200">
        <v>0</v>
      </c>
      <c r="AZ90" s="200">
        <v>0</v>
      </c>
      <c r="BA90" s="200">
        <v>0</v>
      </c>
      <c r="BB90" s="200">
        <v>101.899997</v>
      </c>
      <c r="BC90" s="200">
        <v>48.999997999999998</v>
      </c>
      <c r="BD90" s="200">
        <v>4.8333329999999997</v>
      </c>
      <c r="BE90" s="200">
        <v>876.03735300000005</v>
      </c>
      <c r="BF90" s="200">
        <v>291.74448000000001</v>
      </c>
      <c r="BG90" s="200">
        <v>7.5622800000000003</v>
      </c>
      <c r="BH90" s="200">
        <f t="shared" si="14"/>
        <v>164</v>
      </c>
      <c r="BI90" s="200">
        <f t="shared" si="15"/>
        <v>275</v>
      </c>
      <c r="BJ90" s="200">
        <f t="shared" si="16"/>
        <v>12</v>
      </c>
      <c r="BK90" s="200">
        <f t="shared" si="17"/>
        <v>40</v>
      </c>
      <c r="BL90" s="200">
        <v>141</v>
      </c>
      <c r="BN90" s="222">
        <v>306</v>
      </c>
      <c r="BO90" s="222" t="s">
        <v>116</v>
      </c>
      <c r="BP90" s="222">
        <v>3067000</v>
      </c>
      <c r="BQ90" s="222">
        <v>101851</v>
      </c>
      <c r="BR90" s="222" t="s">
        <v>305</v>
      </c>
      <c r="BS90" s="222" t="s">
        <v>231</v>
      </c>
      <c r="BT90" s="196" t="str">
        <f t="shared" si="13"/>
        <v>Maintained</v>
      </c>
      <c r="BU90" s="212">
        <v>0</v>
      </c>
      <c r="BV90" s="212">
        <v>242</v>
      </c>
      <c r="BW90" s="201">
        <f t="shared" si="19"/>
        <v>3</v>
      </c>
      <c r="BX90" s="197" t="str">
        <f t="shared" si="18"/>
        <v>3063</v>
      </c>
      <c r="BY90" s="229">
        <v>822</v>
      </c>
      <c r="BZ90" s="229" t="s">
        <v>1300</v>
      </c>
      <c r="CA90" s="230">
        <v>277.42</v>
      </c>
      <c r="CB90" s="230">
        <v>974.27</v>
      </c>
      <c r="CC90" s="230">
        <v>255.23</v>
      </c>
      <c r="CD90" s="230">
        <v>893.89999999999986</v>
      </c>
      <c r="CE90" s="230">
        <v>14.61</v>
      </c>
      <c r="CF90" s="230">
        <v>162.30000000000001</v>
      </c>
      <c r="CG90" s="230">
        <v>11</v>
      </c>
      <c r="CH90" s="230">
        <v>26</v>
      </c>
      <c r="CI90" s="230">
        <v>107</v>
      </c>
    </row>
    <row r="91" spans="1:87" ht="14.4" x14ac:dyDescent="0.3">
      <c r="A91" s="198">
        <v>392</v>
      </c>
      <c r="B91" s="199" t="s">
        <v>170</v>
      </c>
      <c r="C91" s="200">
        <v>15709</v>
      </c>
      <c r="D91" s="200">
        <v>11070.5</v>
      </c>
      <c r="E91" s="200">
        <v>4.5999999999999996</v>
      </c>
      <c r="F91" s="200">
        <v>46</v>
      </c>
      <c r="G91" s="200">
        <v>21</v>
      </c>
      <c r="H91" s="200">
        <v>0</v>
      </c>
      <c r="I91" s="200">
        <v>38.4</v>
      </c>
      <c r="J91" s="200">
        <v>840.6</v>
      </c>
      <c r="K91" s="200">
        <v>382.66666700000002</v>
      </c>
      <c r="L91" s="200">
        <v>15</v>
      </c>
      <c r="M91" s="200">
        <v>0</v>
      </c>
      <c r="N91" s="200">
        <v>0</v>
      </c>
      <c r="O91" s="200">
        <v>0</v>
      </c>
      <c r="P91" s="200">
        <v>0</v>
      </c>
      <c r="Q91" s="200">
        <v>33</v>
      </c>
      <c r="R91" s="200">
        <v>291</v>
      </c>
      <c r="S91" s="200">
        <v>118</v>
      </c>
      <c r="T91" s="200">
        <v>2</v>
      </c>
      <c r="U91" s="200">
        <v>0</v>
      </c>
      <c r="V91" s="200">
        <v>0</v>
      </c>
      <c r="W91" s="200">
        <v>0</v>
      </c>
      <c r="X91" s="200">
        <v>232.59852599999999</v>
      </c>
      <c r="Y91" s="200">
        <v>971.87556199999995</v>
      </c>
      <c r="Z91" s="200">
        <v>253.88070200000001</v>
      </c>
      <c r="AA91" s="200">
        <v>9.6</v>
      </c>
      <c r="AB91" s="200">
        <v>3</v>
      </c>
      <c r="AC91" s="200">
        <v>5</v>
      </c>
      <c r="AD91" s="200">
        <v>0</v>
      </c>
      <c r="AE91" s="200">
        <v>100</v>
      </c>
      <c r="AF91" s="200">
        <v>48</v>
      </c>
      <c r="AG91" s="200">
        <v>1</v>
      </c>
      <c r="AH91" s="200">
        <v>0</v>
      </c>
      <c r="AI91" s="200">
        <v>0</v>
      </c>
      <c r="AJ91" s="200">
        <v>0</v>
      </c>
      <c r="AK91" s="200">
        <v>44</v>
      </c>
      <c r="AL91" s="200">
        <v>18</v>
      </c>
      <c r="AM91" s="200">
        <v>0</v>
      </c>
      <c r="AN91" s="200">
        <v>0</v>
      </c>
      <c r="AO91" s="200">
        <v>0</v>
      </c>
      <c r="AP91" s="200">
        <v>42.6</v>
      </c>
      <c r="AQ91" s="200">
        <v>13.6</v>
      </c>
      <c r="AR91" s="200">
        <v>1</v>
      </c>
      <c r="AS91" s="200">
        <v>36.733333999999999</v>
      </c>
      <c r="AT91" s="200">
        <v>16.8</v>
      </c>
      <c r="AU91" s="200">
        <v>0</v>
      </c>
      <c r="AV91" s="200">
        <v>246.01066499999999</v>
      </c>
      <c r="AW91" s="200">
        <v>138.18333200000001</v>
      </c>
      <c r="AX91" s="200">
        <v>5</v>
      </c>
      <c r="AY91" s="200">
        <v>0</v>
      </c>
      <c r="AZ91" s="200">
        <v>0</v>
      </c>
      <c r="BA91" s="200">
        <v>0</v>
      </c>
      <c r="BB91" s="200">
        <v>92</v>
      </c>
      <c r="BC91" s="200">
        <v>45</v>
      </c>
      <c r="BD91" s="200">
        <v>1</v>
      </c>
      <c r="BE91" s="200">
        <v>815.61263399999996</v>
      </c>
      <c r="BF91" s="200">
        <v>247.085925</v>
      </c>
      <c r="BG91" s="200">
        <v>6.4</v>
      </c>
      <c r="BH91" s="200">
        <f t="shared" si="14"/>
        <v>364</v>
      </c>
      <c r="BI91" s="200">
        <f t="shared" si="15"/>
        <v>448</v>
      </c>
      <c r="BJ91" s="200">
        <f t="shared" si="16"/>
        <v>0</v>
      </c>
      <c r="BK91" s="200">
        <f t="shared" si="17"/>
        <v>0</v>
      </c>
      <c r="BL91" s="200">
        <v>33</v>
      </c>
      <c r="BN91" s="222">
        <v>306</v>
      </c>
      <c r="BO91" s="222" t="s">
        <v>116</v>
      </c>
      <c r="BP91" s="222">
        <v>3067001</v>
      </c>
      <c r="BQ91" s="222">
        <v>101852</v>
      </c>
      <c r="BR91" s="222" t="s">
        <v>306</v>
      </c>
      <c r="BS91" s="222" t="s">
        <v>231</v>
      </c>
      <c r="BT91" s="196" t="str">
        <f t="shared" si="13"/>
        <v>Maintained</v>
      </c>
      <c r="BU91" s="212">
        <v>53</v>
      </c>
      <c r="BV91" s="212">
        <v>59</v>
      </c>
      <c r="BW91" s="201">
        <f t="shared" si="19"/>
        <v>4</v>
      </c>
      <c r="BX91" s="197" t="str">
        <f t="shared" si="18"/>
        <v>3064</v>
      </c>
      <c r="BY91" s="229">
        <v>823</v>
      </c>
      <c r="BZ91" s="229" t="s">
        <v>110</v>
      </c>
      <c r="CA91" s="230">
        <v>585.70000000000005</v>
      </c>
      <c r="CB91" s="230">
        <v>2056.94</v>
      </c>
      <c r="CC91" s="230">
        <v>538.86</v>
      </c>
      <c r="CD91" s="230">
        <v>1887.26</v>
      </c>
      <c r="CE91" s="230">
        <v>12.68</v>
      </c>
      <c r="CF91" s="230">
        <v>140.93</v>
      </c>
      <c r="CG91" s="230">
        <v>8</v>
      </c>
      <c r="CH91" s="230">
        <v>56</v>
      </c>
      <c r="CI91" s="230">
        <v>165</v>
      </c>
    </row>
    <row r="92" spans="1:87" ht="14.4" x14ac:dyDescent="0.3">
      <c r="A92" s="198">
        <v>815</v>
      </c>
      <c r="B92" s="199" t="s">
        <v>171</v>
      </c>
      <c r="C92" s="200">
        <v>40873.5</v>
      </c>
      <c r="D92" s="200">
        <v>32172</v>
      </c>
      <c r="E92" s="200">
        <v>14.533333000000001</v>
      </c>
      <c r="F92" s="200">
        <v>110.6</v>
      </c>
      <c r="G92" s="200">
        <v>30.8</v>
      </c>
      <c r="H92" s="200">
        <v>4</v>
      </c>
      <c r="I92" s="200">
        <v>35.466667000000001</v>
      </c>
      <c r="J92" s="200">
        <v>493.64266900000001</v>
      </c>
      <c r="K92" s="200">
        <v>207.171334</v>
      </c>
      <c r="L92" s="200">
        <v>3.3</v>
      </c>
      <c r="M92" s="200">
        <v>0</v>
      </c>
      <c r="N92" s="200">
        <v>0</v>
      </c>
      <c r="O92" s="200">
        <v>0</v>
      </c>
      <c r="P92" s="200">
        <v>0</v>
      </c>
      <c r="Q92" s="200">
        <v>51.199998999999998</v>
      </c>
      <c r="R92" s="200">
        <v>744.68866500000001</v>
      </c>
      <c r="S92" s="200">
        <v>289.13333299999999</v>
      </c>
      <c r="T92" s="200">
        <v>8</v>
      </c>
      <c r="U92" s="200">
        <v>0</v>
      </c>
      <c r="V92" s="200">
        <v>0</v>
      </c>
      <c r="W92" s="200">
        <v>0</v>
      </c>
      <c r="X92" s="200">
        <v>532.64533200000005</v>
      </c>
      <c r="Y92" s="200">
        <v>3968.0616289999998</v>
      </c>
      <c r="Z92" s="200">
        <v>1255.034672</v>
      </c>
      <c r="AA92" s="200">
        <v>100.8</v>
      </c>
      <c r="AB92" s="200">
        <v>36</v>
      </c>
      <c r="AC92" s="200">
        <v>14</v>
      </c>
      <c r="AD92" s="200">
        <v>3</v>
      </c>
      <c r="AE92" s="200">
        <v>68.983333999999999</v>
      </c>
      <c r="AF92" s="200">
        <v>25.266667000000002</v>
      </c>
      <c r="AG92" s="200">
        <v>1.3</v>
      </c>
      <c r="AH92" s="200">
        <v>0</v>
      </c>
      <c r="AI92" s="200">
        <v>0</v>
      </c>
      <c r="AJ92" s="200">
        <v>0</v>
      </c>
      <c r="AK92" s="200">
        <v>95.833332999999996</v>
      </c>
      <c r="AL92" s="200">
        <v>42.4</v>
      </c>
      <c r="AM92" s="200">
        <v>3</v>
      </c>
      <c r="AN92" s="200">
        <v>0</v>
      </c>
      <c r="AO92" s="200">
        <v>0</v>
      </c>
      <c r="AP92" s="200">
        <v>396.171335</v>
      </c>
      <c r="AQ92" s="200">
        <v>144.90866800000001</v>
      </c>
      <c r="AR92" s="200">
        <v>10</v>
      </c>
      <c r="AS92" s="200">
        <v>52.6</v>
      </c>
      <c r="AT92" s="200">
        <v>17.333333</v>
      </c>
      <c r="AU92" s="200">
        <v>1</v>
      </c>
      <c r="AV92" s="200">
        <v>219.533332</v>
      </c>
      <c r="AW92" s="200">
        <v>114.341998</v>
      </c>
      <c r="AX92" s="200">
        <v>0.2</v>
      </c>
      <c r="AY92" s="200">
        <v>0</v>
      </c>
      <c r="AZ92" s="200">
        <v>0</v>
      </c>
      <c r="BA92" s="200">
        <v>0</v>
      </c>
      <c r="BB92" s="200">
        <v>298.123333</v>
      </c>
      <c r="BC92" s="200">
        <v>119.066665</v>
      </c>
      <c r="BD92" s="200">
        <v>4.6666670000000003</v>
      </c>
      <c r="BE92" s="200">
        <v>2563.342877</v>
      </c>
      <c r="BF92" s="200">
        <v>809.10592899999995</v>
      </c>
      <c r="BG92" s="200">
        <v>28.308001000000001</v>
      </c>
      <c r="BH92" s="200">
        <f t="shared" si="14"/>
        <v>353</v>
      </c>
      <c r="BI92" s="200">
        <f t="shared" si="15"/>
        <v>474</v>
      </c>
      <c r="BJ92" s="200">
        <f t="shared" si="16"/>
        <v>123</v>
      </c>
      <c r="BK92" s="200">
        <f t="shared" si="17"/>
        <v>331</v>
      </c>
      <c r="BL92" s="200">
        <v>174</v>
      </c>
      <c r="BN92" s="222">
        <v>306</v>
      </c>
      <c r="BO92" s="222" t="s">
        <v>116</v>
      </c>
      <c r="BP92" s="222">
        <v>3067002</v>
      </c>
      <c r="BQ92" s="222">
        <v>147874</v>
      </c>
      <c r="BR92" s="222" t="s">
        <v>1075</v>
      </c>
      <c r="BS92" s="222" t="s">
        <v>245</v>
      </c>
      <c r="BT92" s="196" t="str">
        <f t="shared" si="13"/>
        <v>Academy</v>
      </c>
      <c r="BU92" s="212">
        <v>55</v>
      </c>
      <c r="BV92" s="212">
        <v>72.5</v>
      </c>
      <c r="BW92" s="201">
        <f t="shared" si="19"/>
        <v>5</v>
      </c>
      <c r="BX92" s="197" t="str">
        <f t="shared" si="18"/>
        <v>3065</v>
      </c>
      <c r="BY92" s="229">
        <v>825</v>
      </c>
      <c r="BZ92" s="229" t="s">
        <v>104</v>
      </c>
      <c r="CA92" s="230">
        <v>865.44</v>
      </c>
      <c r="CB92" s="230">
        <v>3039.34</v>
      </c>
      <c r="CC92" s="230">
        <v>796.23</v>
      </c>
      <c r="CD92" s="230">
        <v>2788.64</v>
      </c>
      <c r="CE92" s="230">
        <v>10.77</v>
      </c>
      <c r="CF92" s="230">
        <v>119.62</v>
      </c>
      <c r="CG92" s="230">
        <v>18</v>
      </c>
      <c r="CH92" s="230">
        <v>89</v>
      </c>
      <c r="CI92" s="230">
        <v>204</v>
      </c>
    </row>
    <row r="93" spans="1:87" ht="14.4" x14ac:dyDescent="0.3">
      <c r="A93" s="198">
        <v>940</v>
      </c>
      <c r="B93" s="199" t="s">
        <v>1071</v>
      </c>
      <c r="C93" s="200">
        <v>29374</v>
      </c>
      <c r="D93" s="200">
        <v>20955</v>
      </c>
      <c r="E93" s="200">
        <v>49.2</v>
      </c>
      <c r="F93" s="200">
        <v>235.50000700000001</v>
      </c>
      <c r="G93" s="200">
        <v>76.966667999999999</v>
      </c>
      <c r="H93" s="200">
        <v>9</v>
      </c>
      <c r="I93" s="200">
        <v>0</v>
      </c>
      <c r="J93" s="200">
        <v>115.483334</v>
      </c>
      <c r="K93" s="200">
        <v>65.249999000000003</v>
      </c>
      <c r="L93" s="200">
        <v>1</v>
      </c>
      <c r="M93" s="200">
        <v>0</v>
      </c>
      <c r="N93" s="200">
        <v>0</v>
      </c>
      <c r="O93" s="200">
        <v>0</v>
      </c>
      <c r="P93" s="200">
        <v>0</v>
      </c>
      <c r="Q93" s="200">
        <v>86.8</v>
      </c>
      <c r="R93" s="200">
        <v>597.198666</v>
      </c>
      <c r="S93" s="200">
        <v>222.066667</v>
      </c>
      <c r="T93" s="200">
        <v>5</v>
      </c>
      <c r="U93" s="200">
        <v>0</v>
      </c>
      <c r="V93" s="200">
        <v>0</v>
      </c>
      <c r="W93" s="200">
        <v>0</v>
      </c>
      <c r="X93" s="200">
        <v>339.42327499999999</v>
      </c>
      <c r="Y93" s="200">
        <v>2441.4017650000001</v>
      </c>
      <c r="Z93" s="200">
        <v>820.66635499999995</v>
      </c>
      <c r="AA93" s="200">
        <v>41.134652000000003</v>
      </c>
      <c r="AB93" s="200">
        <v>59.300001000000002</v>
      </c>
      <c r="AC93" s="200">
        <v>22.433333999999999</v>
      </c>
      <c r="AD93" s="200">
        <v>3</v>
      </c>
      <c r="AE93" s="200">
        <v>9.8833330000000004</v>
      </c>
      <c r="AF93" s="200">
        <v>4</v>
      </c>
      <c r="AG93" s="200">
        <v>1</v>
      </c>
      <c r="AH93" s="200">
        <v>0</v>
      </c>
      <c r="AI93" s="200">
        <v>0</v>
      </c>
      <c r="AJ93" s="200">
        <v>0</v>
      </c>
      <c r="AK93" s="200">
        <v>37.610666000000002</v>
      </c>
      <c r="AL93" s="200">
        <v>22.966667000000001</v>
      </c>
      <c r="AM93" s="200">
        <v>0</v>
      </c>
      <c r="AN93" s="200">
        <v>0</v>
      </c>
      <c r="AO93" s="200">
        <v>0</v>
      </c>
      <c r="AP93" s="200">
        <v>275.81538399999999</v>
      </c>
      <c r="AQ93" s="200">
        <v>119.433345</v>
      </c>
      <c r="AR93" s="200">
        <v>6.4789479999999999</v>
      </c>
      <c r="AS93" s="200">
        <v>77.900007000000002</v>
      </c>
      <c r="AT93" s="200">
        <v>30.200001</v>
      </c>
      <c r="AU93" s="200">
        <v>0</v>
      </c>
      <c r="AV93" s="200">
        <v>57.433332</v>
      </c>
      <c r="AW93" s="200">
        <v>34.066665999999998</v>
      </c>
      <c r="AX93" s="200">
        <v>0</v>
      </c>
      <c r="AY93" s="200">
        <v>0</v>
      </c>
      <c r="AZ93" s="200">
        <v>0</v>
      </c>
      <c r="BA93" s="200">
        <v>0</v>
      </c>
      <c r="BB93" s="200">
        <v>220.955333</v>
      </c>
      <c r="BC93" s="200">
        <v>91.333332999999996</v>
      </c>
      <c r="BD93" s="200">
        <v>1.2</v>
      </c>
      <c r="BE93" s="200">
        <v>1359.180521</v>
      </c>
      <c r="BF93" s="200">
        <v>432.084721</v>
      </c>
      <c r="BG93" s="200">
        <v>14.62237</v>
      </c>
      <c r="BH93" s="200">
        <f t="shared" si="14"/>
        <v>270</v>
      </c>
      <c r="BI93" s="200">
        <f t="shared" si="15"/>
        <v>0</v>
      </c>
      <c r="BJ93" s="200">
        <f t="shared" si="16"/>
        <v>261</v>
      </c>
      <c r="BK93" s="200">
        <f t="shared" si="17"/>
        <v>770.5</v>
      </c>
      <c r="BL93" s="200">
        <v>21</v>
      </c>
      <c r="BN93" s="222">
        <v>306</v>
      </c>
      <c r="BO93" s="222" t="s">
        <v>116</v>
      </c>
      <c r="BP93" s="222">
        <v>3067004</v>
      </c>
      <c r="BQ93" s="222">
        <v>145591</v>
      </c>
      <c r="BR93" s="222" t="s">
        <v>1117</v>
      </c>
      <c r="BS93" s="222" t="s">
        <v>235</v>
      </c>
      <c r="BT93" s="196" t="str">
        <f t="shared" si="13"/>
        <v>Academy</v>
      </c>
      <c r="BU93" s="212">
        <v>35</v>
      </c>
      <c r="BV93" s="212">
        <v>73</v>
      </c>
      <c r="BW93" s="201">
        <f t="shared" si="19"/>
        <v>6</v>
      </c>
      <c r="BX93" s="197" t="str">
        <f t="shared" si="18"/>
        <v>3066</v>
      </c>
      <c r="BY93" s="229">
        <v>826</v>
      </c>
      <c r="BZ93" s="229" t="s">
        <v>163</v>
      </c>
      <c r="CA93" s="230">
        <v>431.89</v>
      </c>
      <c r="CB93" s="230">
        <v>1516.7400000000002</v>
      </c>
      <c r="CC93" s="230">
        <v>397.34</v>
      </c>
      <c r="CD93" s="230">
        <v>1391.64</v>
      </c>
      <c r="CE93" s="230">
        <v>18.87</v>
      </c>
      <c r="CF93" s="230">
        <v>209.65</v>
      </c>
      <c r="CG93" s="230">
        <v>8</v>
      </c>
      <c r="CH93" s="230">
        <v>57</v>
      </c>
      <c r="CI93" s="230">
        <v>167</v>
      </c>
    </row>
    <row r="94" spans="1:87" ht="14.4" x14ac:dyDescent="0.3">
      <c r="A94" s="198">
        <v>929</v>
      </c>
      <c r="B94" s="199" t="s">
        <v>172</v>
      </c>
      <c r="C94" s="200">
        <v>21716</v>
      </c>
      <c r="D94" s="200">
        <v>16229</v>
      </c>
      <c r="E94" s="200">
        <v>0</v>
      </c>
      <c r="F94" s="200">
        <v>0</v>
      </c>
      <c r="G94" s="200">
        <v>0</v>
      </c>
      <c r="H94" s="200">
        <v>0</v>
      </c>
      <c r="I94" s="200">
        <v>88.4</v>
      </c>
      <c r="J94" s="200">
        <v>847.70066499999996</v>
      </c>
      <c r="K94" s="200">
        <v>316.95</v>
      </c>
      <c r="L94" s="200">
        <v>7</v>
      </c>
      <c r="M94" s="200">
        <v>0</v>
      </c>
      <c r="N94" s="200">
        <v>0</v>
      </c>
      <c r="O94" s="200">
        <v>0</v>
      </c>
      <c r="P94" s="200">
        <v>0</v>
      </c>
      <c r="Q94" s="200">
        <v>98.266666999999998</v>
      </c>
      <c r="R94" s="200">
        <v>731.36133500000005</v>
      </c>
      <c r="S94" s="200">
        <v>257.76666699999998</v>
      </c>
      <c r="T94" s="200">
        <v>10.566667000000001</v>
      </c>
      <c r="U94" s="200">
        <v>0</v>
      </c>
      <c r="V94" s="200">
        <v>0</v>
      </c>
      <c r="W94" s="200">
        <v>0</v>
      </c>
      <c r="X94" s="200">
        <v>313.392178</v>
      </c>
      <c r="Y94" s="200">
        <v>1303.116888</v>
      </c>
      <c r="Z94" s="200">
        <v>361.100933</v>
      </c>
      <c r="AA94" s="200">
        <v>33.673685999999996</v>
      </c>
      <c r="AB94" s="200">
        <v>0</v>
      </c>
      <c r="AC94" s="200">
        <v>0</v>
      </c>
      <c r="AD94" s="200">
        <v>0</v>
      </c>
      <c r="AE94" s="200">
        <v>197.3</v>
      </c>
      <c r="AF94" s="200">
        <v>76</v>
      </c>
      <c r="AG94" s="200">
        <v>0</v>
      </c>
      <c r="AH94" s="200">
        <v>0</v>
      </c>
      <c r="AI94" s="200">
        <v>0</v>
      </c>
      <c r="AJ94" s="200">
        <v>0</v>
      </c>
      <c r="AK94" s="200">
        <v>176.5</v>
      </c>
      <c r="AL94" s="200">
        <v>53.4</v>
      </c>
      <c r="AM94" s="200">
        <v>2</v>
      </c>
      <c r="AN94" s="200">
        <v>0</v>
      </c>
      <c r="AO94" s="200">
        <v>0</v>
      </c>
      <c r="AP94" s="200">
        <v>229.59549100000001</v>
      </c>
      <c r="AQ94" s="200">
        <v>54.793140999999999</v>
      </c>
      <c r="AR94" s="200">
        <v>4.8</v>
      </c>
      <c r="AS94" s="200">
        <v>0</v>
      </c>
      <c r="AT94" s="200">
        <v>0</v>
      </c>
      <c r="AU94" s="200">
        <v>0</v>
      </c>
      <c r="AV94" s="200">
        <v>418.599334</v>
      </c>
      <c r="AW94" s="200">
        <v>170.05</v>
      </c>
      <c r="AX94" s="200">
        <v>4</v>
      </c>
      <c r="AY94" s="200">
        <v>0</v>
      </c>
      <c r="AZ94" s="200">
        <v>0</v>
      </c>
      <c r="BA94" s="200">
        <v>0</v>
      </c>
      <c r="BB94" s="200">
        <v>316.87800099999998</v>
      </c>
      <c r="BC94" s="200">
        <v>110.933334</v>
      </c>
      <c r="BD94" s="200">
        <v>0.9</v>
      </c>
      <c r="BE94" s="200">
        <v>780.20909300000005</v>
      </c>
      <c r="BF94" s="200">
        <v>246.68320800000001</v>
      </c>
      <c r="BG94" s="200">
        <v>8.8356139999999996</v>
      </c>
      <c r="BH94" s="200">
        <f t="shared" si="14"/>
        <v>405</v>
      </c>
      <c r="BI94" s="200">
        <f t="shared" si="15"/>
        <v>697</v>
      </c>
      <c r="BJ94" s="200">
        <f t="shared" si="16"/>
        <v>167</v>
      </c>
      <c r="BK94" s="200">
        <f t="shared" si="17"/>
        <v>162</v>
      </c>
      <c r="BL94" s="200">
        <v>129.5</v>
      </c>
      <c r="BN94" s="222">
        <v>306</v>
      </c>
      <c r="BO94" s="222" t="s">
        <v>116</v>
      </c>
      <c r="BP94" s="222">
        <v>3067005</v>
      </c>
      <c r="BQ94" s="222">
        <v>101854</v>
      </c>
      <c r="BR94" s="222" t="s">
        <v>307</v>
      </c>
      <c r="BS94" s="222" t="s">
        <v>231</v>
      </c>
      <c r="BT94" s="196" t="str">
        <f t="shared" si="13"/>
        <v>Maintained</v>
      </c>
      <c r="BU94" s="212">
        <v>277</v>
      </c>
      <c r="BV94" s="212">
        <v>0</v>
      </c>
      <c r="BW94" s="201">
        <f t="shared" si="19"/>
        <v>7</v>
      </c>
      <c r="BX94" s="197" t="str">
        <f t="shared" si="18"/>
        <v>3067</v>
      </c>
      <c r="BY94" s="229">
        <v>830</v>
      </c>
      <c r="BZ94" s="229" t="s">
        <v>120</v>
      </c>
      <c r="CA94" s="230">
        <v>1227.26</v>
      </c>
      <c r="CB94" s="230">
        <v>4310</v>
      </c>
      <c r="CC94" s="230">
        <v>1129.1099999999999</v>
      </c>
      <c r="CD94" s="230">
        <v>3954.4900000000007</v>
      </c>
      <c r="CE94" s="230">
        <v>23.72</v>
      </c>
      <c r="CF94" s="230">
        <v>263.52999999999997</v>
      </c>
      <c r="CG94" s="230">
        <v>48</v>
      </c>
      <c r="CH94" s="230">
        <v>124</v>
      </c>
      <c r="CI94" s="230">
        <v>450</v>
      </c>
    </row>
    <row r="95" spans="1:87" ht="14.4" x14ac:dyDescent="0.3">
      <c r="A95" s="198">
        <v>892</v>
      </c>
      <c r="B95" s="199" t="s">
        <v>173</v>
      </c>
      <c r="C95" s="200">
        <v>26172</v>
      </c>
      <c r="D95" s="200">
        <v>17987</v>
      </c>
      <c r="E95" s="200">
        <v>43</v>
      </c>
      <c r="F95" s="200">
        <v>40</v>
      </c>
      <c r="G95" s="200">
        <v>13</v>
      </c>
      <c r="H95" s="200">
        <v>0</v>
      </c>
      <c r="I95" s="200">
        <v>5</v>
      </c>
      <c r="J95" s="200">
        <v>718.16666699999996</v>
      </c>
      <c r="K95" s="200">
        <v>292.33333299999998</v>
      </c>
      <c r="L95" s="200">
        <v>3</v>
      </c>
      <c r="M95" s="200">
        <v>0</v>
      </c>
      <c r="N95" s="200">
        <v>0</v>
      </c>
      <c r="O95" s="200">
        <v>0</v>
      </c>
      <c r="P95" s="200">
        <v>0</v>
      </c>
      <c r="Q95" s="200">
        <v>61</v>
      </c>
      <c r="R95" s="200">
        <v>912.26666699999998</v>
      </c>
      <c r="S95" s="200">
        <v>397</v>
      </c>
      <c r="T95" s="200">
        <v>1</v>
      </c>
      <c r="U95" s="200">
        <v>0</v>
      </c>
      <c r="V95" s="200">
        <v>0</v>
      </c>
      <c r="W95" s="200">
        <v>0</v>
      </c>
      <c r="X95" s="200">
        <v>669.46667300000001</v>
      </c>
      <c r="Y95" s="200">
        <v>1465.9853410000001</v>
      </c>
      <c r="Z95" s="200">
        <v>377.32</v>
      </c>
      <c r="AA95" s="200">
        <v>51</v>
      </c>
      <c r="AB95" s="200">
        <v>11</v>
      </c>
      <c r="AC95" s="200">
        <v>5</v>
      </c>
      <c r="AD95" s="200">
        <v>0</v>
      </c>
      <c r="AE95" s="200">
        <v>109.666667</v>
      </c>
      <c r="AF95" s="200">
        <v>57.333333000000003</v>
      </c>
      <c r="AG95" s="200">
        <v>0</v>
      </c>
      <c r="AH95" s="200">
        <v>0</v>
      </c>
      <c r="AI95" s="200">
        <v>0</v>
      </c>
      <c r="AJ95" s="200">
        <v>0</v>
      </c>
      <c r="AK95" s="200">
        <v>209.26666700000001</v>
      </c>
      <c r="AL95" s="200">
        <v>107</v>
      </c>
      <c r="AM95" s="200">
        <v>0</v>
      </c>
      <c r="AN95" s="200">
        <v>0</v>
      </c>
      <c r="AO95" s="200">
        <v>0</v>
      </c>
      <c r="AP95" s="200">
        <v>536.74800400000004</v>
      </c>
      <c r="AQ95" s="200">
        <v>119.88333299999999</v>
      </c>
      <c r="AR95" s="200">
        <v>14</v>
      </c>
      <c r="AS95" s="200">
        <v>5</v>
      </c>
      <c r="AT95" s="200">
        <v>4</v>
      </c>
      <c r="AU95" s="200">
        <v>0</v>
      </c>
      <c r="AV95" s="200">
        <v>157</v>
      </c>
      <c r="AW95" s="200">
        <v>94</v>
      </c>
      <c r="AX95" s="200">
        <v>2</v>
      </c>
      <c r="AY95" s="200">
        <v>0</v>
      </c>
      <c r="AZ95" s="200">
        <v>0</v>
      </c>
      <c r="BA95" s="200">
        <v>0</v>
      </c>
      <c r="BB95" s="200">
        <v>206</v>
      </c>
      <c r="BC95" s="200">
        <v>78</v>
      </c>
      <c r="BD95" s="200">
        <v>0</v>
      </c>
      <c r="BE95" s="200">
        <v>670.01666299999999</v>
      </c>
      <c r="BF95" s="200">
        <v>175.87200100000001</v>
      </c>
      <c r="BG95" s="200">
        <v>22</v>
      </c>
      <c r="BH95" s="200">
        <f t="shared" si="14"/>
        <v>92</v>
      </c>
      <c r="BI95" s="200">
        <f t="shared" si="15"/>
        <v>184</v>
      </c>
      <c r="BJ95" s="200">
        <f t="shared" si="16"/>
        <v>76</v>
      </c>
      <c r="BK95" s="200">
        <f t="shared" si="17"/>
        <v>304</v>
      </c>
      <c r="BL95" s="200">
        <v>35</v>
      </c>
      <c r="BN95" s="222">
        <v>306</v>
      </c>
      <c r="BO95" s="222" t="s">
        <v>116</v>
      </c>
      <c r="BP95" s="222">
        <v>3067006</v>
      </c>
      <c r="BQ95" s="222">
        <v>101855</v>
      </c>
      <c r="BR95" s="222" t="s">
        <v>308</v>
      </c>
      <c r="BS95" s="222" t="s">
        <v>231</v>
      </c>
      <c r="BT95" s="196" t="str">
        <f t="shared" si="13"/>
        <v>Maintained</v>
      </c>
      <c r="BU95" s="212">
        <v>161</v>
      </c>
      <c r="BV95" s="212">
        <v>0</v>
      </c>
      <c r="BW95" s="201">
        <f t="shared" si="19"/>
        <v>8</v>
      </c>
      <c r="BX95" s="197" t="str">
        <f t="shared" si="18"/>
        <v>3068</v>
      </c>
      <c r="BY95" s="229">
        <v>831</v>
      </c>
      <c r="BZ95" s="229" t="s">
        <v>118</v>
      </c>
      <c r="CA95" s="230">
        <v>338.72</v>
      </c>
      <c r="CB95" s="230">
        <v>1189.56</v>
      </c>
      <c r="CC95" s="230">
        <v>311.63</v>
      </c>
      <c r="CD95" s="230">
        <v>1091.4299999999998</v>
      </c>
      <c r="CE95" s="230">
        <v>25.68</v>
      </c>
      <c r="CF95" s="230">
        <v>285.33</v>
      </c>
      <c r="CG95" s="230">
        <v>17</v>
      </c>
      <c r="CH95" s="230">
        <v>62</v>
      </c>
      <c r="CI95" s="230">
        <v>230</v>
      </c>
    </row>
    <row r="96" spans="1:87" ht="14.4" x14ac:dyDescent="0.3">
      <c r="A96" s="198">
        <v>891</v>
      </c>
      <c r="B96" s="199" t="s">
        <v>174</v>
      </c>
      <c r="C96" s="200">
        <v>65704.5</v>
      </c>
      <c r="D96" s="200">
        <v>48005</v>
      </c>
      <c r="E96" s="200">
        <v>0</v>
      </c>
      <c r="F96" s="200">
        <v>0</v>
      </c>
      <c r="G96" s="200">
        <v>0</v>
      </c>
      <c r="H96" s="200">
        <v>0</v>
      </c>
      <c r="I96" s="200">
        <v>20.9</v>
      </c>
      <c r="J96" s="200">
        <v>1675.153333</v>
      </c>
      <c r="K96" s="200">
        <v>661.47733400000004</v>
      </c>
      <c r="L96" s="200">
        <v>7</v>
      </c>
      <c r="M96" s="200">
        <v>0</v>
      </c>
      <c r="N96" s="200">
        <v>0</v>
      </c>
      <c r="O96" s="200">
        <v>0</v>
      </c>
      <c r="P96" s="200">
        <v>0</v>
      </c>
      <c r="Q96" s="200">
        <v>139.6</v>
      </c>
      <c r="R96" s="200">
        <v>1998.321999</v>
      </c>
      <c r="S96" s="200">
        <v>832.8</v>
      </c>
      <c r="T96" s="200">
        <v>11</v>
      </c>
      <c r="U96" s="200">
        <v>0</v>
      </c>
      <c r="V96" s="200">
        <v>0</v>
      </c>
      <c r="W96" s="200">
        <v>0</v>
      </c>
      <c r="X96" s="200">
        <v>966.68667300000004</v>
      </c>
      <c r="Y96" s="200">
        <v>4488.2821489999997</v>
      </c>
      <c r="Z96" s="200">
        <v>1255.071089</v>
      </c>
      <c r="AA96" s="200">
        <v>97.066665999999998</v>
      </c>
      <c r="AB96" s="200">
        <v>0</v>
      </c>
      <c r="AC96" s="200">
        <v>0</v>
      </c>
      <c r="AD96" s="200">
        <v>0</v>
      </c>
      <c r="AE96" s="200">
        <v>219.87733299999999</v>
      </c>
      <c r="AF96" s="200">
        <v>109.533333</v>
      </c>
      <c r="AG96" s="200">
        <v>0</v>
      </c>
      <c r="AH96" s="200">
        <v>0</v>
      </c>
      <c r="AI96" s="200">
        <v>0</v>
      </c>
      <c r="AJ96" s="200">
        <v>0</v>
      </c>
      <c r="AK96" s="200">
        <v>391.933333</v>
      </c>
      <c r="AL96" s="200">
        <v>177.4</v>
      </c>
      <c r="AM96" s="200">
        <v>1</v>
      </c>
      <c r="AN96" s="200">
        <v>0</v>
      </c>
      <c r="AO96" s="200">
        <v>0</v>
      </c>
      <c r="AP96" s="200">
        <v>509.89638500000001</v>
      </c>
      <c r="AQ96" s="200">
        <v>146.131089</v>
      </c>
      <c r="AR96" s="200">
        <v>9</v>
      </c>
      <c r="AS96" s="200">
        <v>0</v>
      </c>
      <c r="AT96" s="200">
        <v>0</v>
      </c>
      <c r="AU96" s="200">
        <v>0</v>
      </c>
      <c r="AV96" s="200">
        <v>729.37267199999997</v>
      </c>
      <c r="AW96" s="200">
        <v>319.582671</v>
      </c>
      <c r="AX96" s="200">
        <v>2.6</v>
      </c>
      <c r="AY96" s="200">
        <v>0</v>
      </c>
      <c r="AZ96" s="200">
        <v>0</v>
      </c>
      <c r="BA96" s="200">
        <v>0</v>
      </c>
      <c r="BB96" s="200">
        <v>822.09999900000003</v>
      </c>
      <c r="BC96" s="200">
        <v>399.03333400000002</v>
      </c>
      <c r="BD96" s="200">
        <v>6</v>
      </c>
      <c r="BE96" s="200">
        <v>3027.14597</v>
      </c>
      <c r="BF96" s="200">
        <v>842.99532499999998</v>
      </c>
      <c r="BG96" s="200">
        <v>37.545332999999999</v>
      </c>
      <c r="BH96" s="200">
        <f t="shared" si="14"/>
        <v>204</v>
      </c>
      <c r="BI96" s="200">
        <f t="shared" si="15"/>
        <v>358</v>
      </c>
      <c r="BJ96" s="200">
        <f t="shared" si="16"/>
        <v>249</v>
      </c>
      <c r="BK96" s="200">
        <f t="shared" si="17"/>
        <v>497</v>
      </c>
      <c r="BL96" s="200">
        <v>314</v>
      </c>
      <c r="BN96" s="222">
        <v>306</v>
      </c>
      <c r="BO96" s="222" t="s">
        <v>116</v>
      </c>
      <c r="BP96" s="222">
        <v>3067008</v>
      </c>
      <c r="BQ96" s="222">
        <v>101856</v>
      </c>
      <c r="BR96" s="222" t="s">
        <v>309</v>
      </c>
      <c r="BS96" s="222" t="s">
        <v>231</v>
      </c>
      <c r="BT96" s="196" t="str">
        <f t="shared" si="13"/>
        <v>Maintained</v>
      </c>
      <c r="BU96" s="212">
        <v>0</v>
      </c>
      <c r="BV96" s="212">
        <v>140</v>
      </c>
      <c r="BW96" s="201">
        <f t="shared" si="19"/>
        <v>9</v>
      </c>
      <c r="BX96" s="197" t="str">
        <f t="shared" si="18"/>
        <v>3069</v>
      </c>
      <c r="BY96" s="231">
        <v>838</v>
      </c>
      <c r="BZ96" s="231" t="s">
        <v>123</v>
      </c>
      <c r="CA96" s="230">
        <v>542.69000000000005</v>
      </c>
      <c r="CB96" s="230">
        <v>1905.86</v>
      </c>
      <c r="CC96" s="230">
        <v>499.29</v>
      </c>
      <c r="CD96" s="230">
        <v>1748.66</v>
      </c>
      <c r="CE96" s="230">
        <v>20.52</v>
      </c>
      <c r="CF96" s="230">
        <v>228.02</v>
      </c>
      <c r="CG96" s="230">
        <v>10</v>
      </c>
      <c r="CH96" s="230">
        <v>59</v>
      </c>
      <c r="CI96" s="230">
        <v>179</v>
      </c>
    </row>
    <row r="97" spans="1:87" ht="14.4" x14ac:dyDescent="0.3">
      <c r="A97" s="198">
        <v>353</v>
      </c>
      <c r="B97" s="199" t="s">
        <v>175</v>
      </c>
      <c r="C97" s="200">
        <v>23657</v>
      </c>
      <c r="D97" s="200">
        <v>17652</v>
      </c>
      <c r="E97" s="200">
        <v>0</v>
      </c>
      <c r="F97" s="200">
        <v>0</v>
      </c>
      <c r="G97" s="200">
        <v>0</v>
      </c>
      <c r="H97" s="200">
        <v>0</v>
      </c>
      <c r="I97" s="200">
        <v>0</v>
      </c>
      <c r="J97" s="200">
        <v>694.94999900000005</v>
      </c>
      <c r="K97" s="200">
        <v>312</v>
      </c>
      <c r="L97" s="200">
        <v>0</v>
      </c>
      <c r="M97" s="200">
        <v>0</v>
      </c>
      <c r="N97" s="200">
        <v>0</v>
      </c>
      <c r="O97" s="200">
        <v>0</v>
      </c>
      <c r="P97" s="200">
        <v>0</v>
      </c>
      <c r="Q97" s="200">
        <v>142.80000000000001</v>
      </c>
      <c r="R97" s="200">
        <v>727</v>
      </c>
      <c r="S97" s="200">
        <v>329</v>
      </c>
      <c r="T97" s="200">
        <v>0</v>
      </c>
      <c r="U97" s="200">
        <v>0</v>
      </c>
      <c r="V97" s="200">
        <v>0</v>
      </c>
      <c r="W97" s="200">
        <v>0</v>
      </c>
      <c r="X97" s="200">
        <v>689.15806999999995</v>
      </c>
      <c r="Y97" s="200">
        <v>1450.1440359999999</v>
      </c>
      <c r="Z97" s="200">
        <v>410.17866700000002</v>
      </c>
      <c r="AA97" s="200">
        <v>40</v>
      </c>
      <c r="AB97" s="200">
        <v>0</v>
      </c>
      <c r="AC97" s="200">
        <v>0</v>
      </c>
      <c r="AD97" s="200">
        <v>0</v>
      </c>
      <c r="AE97" s="200">
        <v>78</v>
      </c>
      <c r="AF97" s="200">
        <v>55</v>
      </c>
      <c r="AG97" s="200">
        <v>0</v>
      </c>
      <c r="AH97" s="200">
        <v>0</v>
      </c>
      <c r="AI97" s="200">
        <v>0</v>
      </c>
      <c r="AJ97" s="200">
        <v>0</v>
      </c>
      <c r="AK97" s="200">
        <v>137</v>
      </c>
      <c r="AL97" s="200">
        <v>84</v>
      </c>
      <c r="AM97" s="200">
        <v>0</v>
      </c>
      <c r="AN97" s="200">
        <v>0</v>
      </c>
      <c r="AO97" s="200">
        <v>0</v>
      </c>
      <c r="AP97" s="200">
        <v>411.73333400000001</v>
      </c>
      <c r="AQ97" s="200">
        <v>91</v>
      </c>
      <c r="AR97" s="200">
        <v>9</v>
      </c>
      <c r="AS97" s="200">
        <v>0</v>
      </c>
      <c r="AT97" s="200">
        <v>0</v>
      </c>
      <c r="AU97" s="200">
        <v>0</v>
      </c>
      <c r="AV97" s="200">
        <v>245.13333499999999</v>
      </c>
      <c r="AW97" s="200">
        <v>122.766668</v>
      </c>
      <c r="AX97" s="200">
        <v>0</v>
      </c>
      <c r="AY97" s="200">
        <v>0</v>
      </c>
      <c r="AZ97" s="200">
        <v>0</v>
      </c>
      <c r="BA97" s="200">
        <v>0</v>
      </c>
      <c r="BB97" s="200">
        <v>116</v>
      </c>
      <c r="BC97" s="200">
        <v>71</v>
      </c>
      <c r="BD97" s="200">
        <v>0</v>
      </c>
      <c r="BE97" s="200">
        <v>757.52734299999997</v>
      </c>
      <c r="BF97" s="200">
        <v>224.358001</v>
      </c>
      <c r="BG97" s="200">
        <v>11.2</v>
      </c>
      <c r="BH97" s="200">
        <f t="shared" si="14"/>
        <v>0</v>
      </c>
      <c r="BI97" s="200">
        <f t="shared" si="15"/>
        <v>0</v>
      </c>
      <c r="BJ97" s="200">
        <f t="shared" si="16"/>
        <v>456</v>
      </c>
      <c r="BK97" s="200">
        <f t="shared" si="17"/>
        <v>1101</v>
      </c>
      <c r="BL97" s="200">
        <v>6</v>
      </c>
      <c r="BN97" s="222">
        <v>307</v>
      </c>
      <c r="BO97" s="222" t="s">
        <v>126</v>
      </c>
      <c r="BP97" s="222">
        <v>3077005</v>
      </c>
      <c r="BQ97" s="222">
        <v>101965</v>
      </c>
      <c r="BR97" s="222" t="s">
        <v>310</v>
      </c>
      <c r="BS97" s="222" t="s">
        <v>231</v>
      </c>
      <c r="BT97" s="196" t="str">
        <f t="shared" si="13"/>
        <v>Maintained</v>
      </c>
      <c r="BU97" s="212">
        <v>0</v>
      </c>
      <c r="BV97" s="212">
        <v>230</v>
      </c>
      <c r="BW97" s="201">
        <f t="shared" si="19"/>
        <v>1</v>
      </c>
      <c r="BX97" s="197" t="str">
        <f t="shared" si="18"/>
        <v>3071</v>
      </c>
      <c r="BY97" s="231">
        <v>839</v>
      </c>
      <c r="BZ97" s="231" t="s">
        <v>1301</v>
      </c>
      <c r="CA97" s="230">
        <v>561.98</v>
      </c>
      <c r="CB97" s="230">
        <v>1973.6</v>
      </c>
      <c r="CC97" s="230">
        <v>517.03</v>
      </c>
      <c r="CD97" s="230">
        <v>1810.81</v>
      </c>
      <c r="CE97" s="230">
        <v>11.77</v>
      </c>
      <c r="CF97" s="230">
        <v>130.82</v>
      </c>
      <c r="CG97" s="230">
        <v>13</v>
      </c>
      <c r="CH97" s="230">
        <v>52</v>
      </c>
      <c r="CI97" s="230">
        <v>179</v>
      </c>
    </row>
    <row r="98" spans="1:87" ht="14.4" x14ac:dyDescent="0.3">
      <c r="A98" s="198">
        <v>931</v>
      </c>
      <c r="B98" s="199" t="s">
        <v>176</v>
      </c>
      <c r="C98" s="200">
        <v>52588.5</v>
      </c>
      <c r="D98" s="200">
        <v>36836.5</v>
      </c>
      <c r="E98" s="200">
        <v>18</v>
      </c>
      <c r="F98" s="200">
        <v>276</v>
      </c>
      <c r="G98" s="200">
        <v>104.8</v>
      </c>
      <c r="H98" s="200">
        <v>7.8</v>
      </c>
      <c r="I98" s="200">
        <v>13</v>
      </c>
      <c r="J98" s="200">
        <v>767.46666800000003</v>
      </c>
      <c r="K98" s="200">
        <v>316.60000000000002</v>
      </c>
      <c r="L98" s="200">
        <v>10</v>
      </c>
      <c r="M98" s="200">
        <v>0</v>
      </c>
      <c r="N98" s="200">
        <v>0</v>
      </c>
      <c r="O98" s="200">
        <v>0</v>
      </c>
      <c r="P98" s="200">
        <v>0</v>
      </c>
      <c r="Q98" s="200">
        <v>161.98866699999999</v>
      </c>
      <c r="R98" s="200">
        <v>1574.850001</v>
      </c>
      <c r="S98" s="200">
        <v>629.53333299999997</v>
      </c>
      <c r="T98" s="200">
        <v>13.666667</v>
      </c>
      <c r="U98" s="200">
        <v>0</v>
      </c>
      <c r="V98" s="200">
        <v>0</v>
      </c>
      <c r="W98" s="200">
        <v>0</v>
      </c>
      <c r="X98" s="200">
        <v>520.08200299999999</v>
      </c>
      <c r="Y98" s="200">
        <v>4281.7400660000003</v>
      </c>
      <c r="Z98" s="200">
        <v>1330.257333</v>
      </c>
      <c r="AA98" s="200">
        <v>161.4</v>
      </c>
      <c r="AB98" s="200">
        <v>58</v>
      </c>
      <c r="AC98" s="200">
        <v>9.8000000000000007</v>
      </c>
      <c r="AD98" s="200">
        <v>2</v>
      </c>
      <c r="AE98" s="200">
        <v>64.733333000000002</v>
      </c>
      <c r="AF98" s="200">
        <v>36</v>
      </c>
      <c r="AG98" s="200">
        <v>2</v>
      </c>
      <c r="AH98" s="200">
        <v>0</v>
      </c>
      <c r="AI98" s="200">
        <v>0</v>
      </c>
      <c r="AJ98" s="200">
        <v>0</v>
      </c>
      <c r="AK98" s="200">
        <v>254.033334</v>
      </c>
      <c r="AL98" s="200">
        <v>102</v>
      </c>
      <c r="AM98" s="200">
        <v>1</v>
      </c>
      <c r="AN98" s="200">
        <v>0</v>
      </c>
      <c r="AO98" s="200">
        <v>0</v>
      </c>
      <c r="AP98" s="200">
        <v>286.35600199999999</v>
      </c>
      <c r="AQ98" s="200">
        <v>71.266666000000001</v>
      </c>
      <c r="AR98" s="200">
        <v>1</v>
      </c>
      <c r="AS98" s="200">
        <v>118.2</v>
      </c>
      <c r="AT98" s="200">
        <v>54.6</v>
      </c>
      <c r="AU98" s="200">
        <v>3</v>
      </c>
      <c r="AV98" s="200">
        <v>311.81666799999999</v>
      </c>
      <c r="AW98" s="200">
        <v>135.466667</v>
      </c>
      <c r="AX98" s="200">
        <v>4.2</v>
      </c>
      <c r="AY98" s="200">
        <v>0</v>
      </c>
      <c r="AZ98" s="200">
        <v>0</v>
      </c>
      <c r="BA98" s="200">
        <v>0</v>
      </c>
      <c r="BB98" s="200">
        <v>546.01066600000001</v>
      </c>
      <c r="BC98" s="200">
        <v>253.496666</v>
      </c>
      <c r="BD98" s="200">
        <v>7.4</v>
      </c>
      <c r="BE98" s="200">
        <v>2543.0984330000001</v>
      </c>
      <c r="BF98" s="200">
        <v>748.74223700000005</v>
      </c>
      <c r="BG98" s="200">
        <v>45.053333000000002</v>
      </c>
      <c r="BH98" s="200">
        <f t="shared" si="14"/>
        <v>124</v>
      </c>
      <c r="BI98" s="200">
        <f t="shared" si="15"/>
        <v>189</v>
      </c>
      <c r="BJ98" s="200">
        <f t="shared" si="16"/>
        <v>415</v>
      </c>
      <c r="BK98" s="200">
        <f t="shared" si="17"/>
        <v>697</v>
      </c>
      <c r="BL98" s="200">
        <v>344</v>
      </c>
      <c r="BN98" s="222">
        <v>307</v>
      </c>
      <c r="BO98" s="222" t="s">
        <v>126</v>
      </c>
      <c r="BP98" s="222">
        <v>3077007</v>
      </c>
      <c r="BQ98" s="222">
        <v>101966</v>
      </c>
      <c r="BR98" s="222" t="s">
        <v>311</v>
      </c>
      <c r="BS98" s="222" t="s">
        <v>231</v>
      </c>
      <c r="BT98" s="196" t="str">
        <f t="shared" si="13"/>
        <v>Maintained</v>
      </c>
      <c r="BU98" s="212">
        <v>184</v>
      </c>
      <c r="BV98" s="212">
        <v>0</v>
      </c>
      <c r="BW98" s="201">
        <f t="shared" si="19"/>
        <v>2</v>
      </c>
      <c r="BX98" s="197" t="str">
        <f t="shared" si="18"/>
        <v>3072</v>
      </c>
      <c r="BY98" s="231">
        <v>840</v>
      </c>
      <c r="BZ98" s="231" t="s">
        <v>125</v>
      </c>
      <c r="CA98" s="230">
        <v>674.37</v>
      </c>
      <c r="CB98" s="230">
        <v>2368.3100000000004</v>
      </c>
      <c r="CC98" s="230">
        <v>620.42999999999995</v>
      </c>
      <c r="CD98" s="230">
        <v>2172.96</v>
      </c>
      <c r="CE98" s="230">
        <v>57.24</v>
      </c>
      <c r="CF98" s="230">
        <v>636</v>
      </c>
      <c r="CG98" s="230">
        <v>34</v>
      </c>
      <c r="CH98" s="230">
        <v>114</v>
      </c>
      <c r="CI98" s="230">
        <v>418</v>
      </c>
    </row>
    <row r="99" spans="1:87" ht="14.4" x14ac:dyDescent="0.3">
      <c r="A99" s="198">
        <v>874</v>
      </c>
      <c r="B99" s="199" t="s">
        <v>177</v>
      </c>
      <c r="C99" s="200">
        <v>21247.5</v>
      </c>
      <c r="D99" s="200">
        <v>15742.5</v>
      </c>
      <c r="E99" s="200">
        <v>16.7</v>
      </c>
      <c r="F99" s="200">
        <v>53.733333000000002</v>
      </c>
      <c r="G99" s="200">
        <v>17</v>
      </c>
      <c r="H99" s="200">
        <v>0</v>
      </c>
      <c r="I99" s="200">
        <v>21</v>
      </c>
      <c r="J99" s="200">
        <v>57.800001000000002</v>
      </c>
      <c r="K99" s="200">
        <v>28</v>
      </c>
      <c r="L99" s="200">
        <v>0</v>
      </c>
      <c r="M99" s="200">
        <v>0</v>
      </c>
      <c r="N99" s="200">
        <v>0</v>
      </c>
      <c r="O99" s="200">
        <v>0</v>
      </c>
      <c r="P99" s="200">
        <v>0</v>
      </c>
      <c r="Q99" s="200">
        <v>27</v>
      </c>
      <c r="R99" s="200">
        <v>191.366668</v>
      </c>
      <c r="S99" s="200">
        <v>75.366665999999995</v>
      </c>
      <c r="T99" s="200">
        <v>0</v>
      </c>
      <c r="U99" s="200">
        <v>0</v>
      </c>
      <c r="V99" s="200">
        <v>0</v>
      </c>
      <c r="W99" s="200">
        <v>0</v>
      </c>
      <c r="X99" s="200">
        <v>470.17281600000001</v>
      </c>
      <c r="Y99" s="200">
        <v>2148.0546359999998</v>
      </c>
      <c r="Z99" s="200">
        <v>763.033726</v>
      </c>
      <c r="AA99" s="200">
        <v>20</v>
      </c>
      <c r="AB99" s="200">
        <v>21.933333000000001</v>
      </c>
      <c r="AC99" s="200">
        <v>9</v>
      </c>
      <c r="AD99" s="200">
        <v>0</v>
      </c>
      <c r="AE99" s="200">
        <v>28.733333999999999</v>
      </c>
      <c r="AF99" s="200">
        <v>6</v>
      </c>
      <c r="AG99" s="200">
        <v>0</v>
      </c>
      <c r="AH99" s="200">
        <v>0</v>
      </c>
      <c r="AI99" s="200">
        <v>0</v>
      </c>
      <c r="AJ99" s="200">
        <v>0</v>
      </c>
      <c r="AK99" s="200">
        <v>35.100000999999999</v>
      </c>
      <c r="AL99" s="200">
        <v>14.533333000000001</v>
      </c>
      <c r="AM99" s="200">
        <v>0</v>
      </c>
      <c r="AN99" s="200">
        <v>0</v>
      </c>
      <c r="AO99" s="200">
        <v>0</v>
      </c>
      <c r="AP99" s="200">
        <v>498.04663699999998</v>
      </c>
      <c r="AQ99" s="200">
        <v>214.58868799999999</v>
      </c>
      <c r="AR99" s="200">
        <v>1</v>
      </c>
      <c r="AS99" s="200">
        <v>29.866667</v>
      </c>
      <c r="AT99" s="200">
        <v>8.6</v>
      </c>
      <c r="AU99" s="200">
        <v>0</v>
      </c>
      <c r="AV99" s="200">
        <v>4</v>
      </c>
      <c r="AW99" s="200">
        <v>5</v>
      </c>
      <c r="AX99" s="200">
        <v>0</v>
      </c>
      <c r="AY99" s="200">
        <v>0</v>
      </c>
      <c r="AZ99" s="200">
        <v>0</v>
      </c>
      <c r="BA99" s="200">
        <v>0</v>
      </c>
      <c r="BB99" s="200">
        <v>61.766666999999998</v>
      </c>
      <c r="BC99" s="200">
        <v>26.433333000000001</v>
      </c>
      <c r="BD99" s="200">
        <v>0</v>
      </c>
      <c r="BE99" s="200">
        <v>991.091409</v>
      </c>
      <c r="BF99" s="200">
        <v>343.61064699999997</v>
      </c>
      <c r="BG99" s="200">
        <v>2.0333329999999998</v>
      </c>
      <c r="BH99" s="200">
        <f t="shared" si="14"/>
        <v>133</v>
      </c>
      <c r="BI99" s="200">
        <f t="shared" si="15"/>
        <v>271</v>
      </c>
      <c r="BJ99" s="200">
        <f t="shared" si="16"/>
        <v>132</v>
      </c>
      <c r="BK99" s="200">
        <f t="shared" si="17"/>
        <v>199</v>
      </c>
      <c r="BL99" s="200">
        <v>113</v>
      </c>
      <c r="BN99" s="222">
        <v>307</v>
      </c>
      <c r="BO99" s="222" t="s">
        <v>126</v>
      </c>
      <c r="BP99" s="222">
        <v>3077010</v>
      </c>
      <c r="BQ99" s="222">
        <v>101968</v>
      </c>
      <c r="BR99" s="222" t="s">
        <v>312</v>
      </c>
      <c r="BS99" s="222" t="s">
        <v>231</v>
      </c>
      <c r="BT99" s="196" t="str">
        <f t="shared" si="13"/>
        <v>Maintained</v>
      </c>
      <c r="BU99" s="212">
        <v>187</v>
      </c>
      <c r="BV99" s="212">
        <v>0</v>
      </c>
      <c r="BW99" s="201">
        <f t="shared" si="19"/>
        <v>3</v>
      </c>
      <c r="BX99" s="197" t="str">
        <f t="shared" si="18"/>
        <v>3073</v>
      </c>
      <c r="BY99" s="229">
        <v>841</v>
      </c>
      <c r="BZ99" s="229" t="s">
        <v>117</v>
      </c>
      <c r="CA99" s="230">
        <v>153.44999999999999</v>
      </c>
      <c r="CB99" s="230">
        <v>538.92000000000007</v>
      </c>
      <c r="CC99" s="230">
        <v>141.18</v>
      </c>
      <c r="CD99" s="230">
        <v>494.46000000000004</v>
      </c>
      <c r="CE99" s="230">
        <v>10.14</v>
      </c>
      <c r="CF99" s="230">
        <v>112.72</v>
      </c>
      <c r="CG99" s="230">
        <v>4</v>
      </c>
      <c r="CH99" s="230">
        <v>32</v>
      </c>
      <c r="CI99" s="230">
        <v>71</v>
      </c>
    </row>
    <row r="100" spans="1:87" ht="14.4" x14ac:dyDescent="0.3">
      <c r="A100" s="198">
        <v>879</v>
      </c>
      <c r="B100" s="199" t="s">
        <v>178</v>
      </c>
      <c r="C100" s="200">
        <v>19172</v>
      </c>
      <c r="D100" s="200">
        <v>15216.5</v>
      </c>
      <c r="E100" s="200">
        <v>22.6</v>
      </c>
      <c r="F100" s="200">
        <v>79.599999999999994</v>
      </c>
      <c r="G100" s="200">
        <v>31</v>
      </c>
      <c r="H100" s="200">
        <v>0</v>
      </c>
      <c r="I100" s="200">
        <v>5</v>
      </c>
      <c r="J100" s="200">
        <v>13</v>
      </c>
      <c r="K100" s="200">
        <v>10</v>
      </c>
      <c r="L100" s="200">
        <v>0</v>
      </c>
      <c r="M100" s="200">
        <v>0</v>
      </c>
      <c r="N100" s="200">
        <v>0</v>
      </c>
      <c r="O100" s="200">
        <v>0</v>
      </c>
      <c r="P100" s="200">
        <v>0</v>
      </c>
      <c r="Q100" s="200">
        <v>99.6</v>
      </c>
      <c r="R100" s="200">
        <v>563.383331</v>
      </c>
      <c r="S100" s="200">
        <v>220.63333</v>
      </c>
      <c r="T100" s="200">
        <v>2</v>
      </c>
      <c r="U100" s="200">
        <v>0</v>
      </c>
      <c r="V100" s="200">
        <v>0</v>
      </c>
      <c r="W100" s="200">
        <v>0</v>
      </c>
      <c r="X100" s="200">
        <v>271.383332</v>
      </c>
      <c r="Y100" s="200">
        <v>1742.049994</v>
      </c>
      <c r="Z100" s="200">
        <v>555.133331</v>
      </c>
      <c r="AA100" s="200">
        <v>17.266667000000002</v>
      </c>
      <c r="AB100" s="200">
        <v>6.9</v>
      </c>
      <c r="AC100" s="200">
        <v>5</v>
      </c>
      <c r="AD100" s="200">
        <v>0</v>
      </c>
      <c r="AE100" s="200">
        <v>5</v>
      </c>
      <c r="AF100" s="200">
        <v>3</v>
      </c>
      <c r="AG100" s="200">
        <v>0</v>
      </c>
      <c r="AH100" s="200">
        <v>0</v>
      </c>
      <c r="AI100" s="200">
        <v>0</v>
      </c>
      <c r="AJ100" s="200">
        <v>0</v>
      </c>
      <c r="AK100" s="200">
        <v>101.816666</v>
      </c>
      <c r="AL100" s="200">
        <v>54.599998999999997</v>
      </c>
      <c r="AM100" s="200">
        <v>0</v>
      </c>
      <c r="AN100" s="200">
        <v>0</v>
      </c>
      <c r="AO100" s="200">
        <v>0</v>
      </c>
      <c r="AP100" s="200">
        <v>214.42499699999999</v>
      </c>
      <c r="AQ100" s="200">
        <v>83.083333999999994</v>
      </c>
      <c r="AR100" s="200">
        <v>3</v>
      </c>
      <c r="AS100" s="200">
        <v>24.033334</v>
      </c>
      <c r="AT100" s="200">
        <v>11.566667000000001</v>
      </c>
      <c r="AU100" s="200">
        <v>0</v>
      </c>
      <c r="AV100" s="200">
        <v>2</v>
      </c>
      <c r="AW100" s="200">
        <v>4</v>
      </c>
      <c r="AX100" s="200">
        <v>0</v>
      </c>
      <c r="AY100" s="200">
        <v>0</v>
      </c>
      <c r="AZ100" s="200">
        <v>0</v>
      </c>
      <c r="BA100" s="200">
        <v>0</v>
      </c>
      <c r="BB100" s="200">
        <v>186.276003</v>
      </c>
      <c r="BC100" s="200">
        <v>71.777334999999994</v>
      </c>
      <c r="BD100" s="200">
        <v>0</v>
      </c>
      <c r="BE100" s="200">
        <v>875.46783700000003</v>
      </c>
      <c r="BF100" s="200">
        <v>293.175005</v>
      </c>
      <c r="BG100" s="200">
        <v>3.9999989999999999</v>
      </c>
      <c r="BH100" s="200">
        <f t="shared" si="14"/>
        <v>188</v>
      </c>
      <c r="BI100" s="200">
        <f t="shared" si="15"/>
        <v>347</v>
      </c>
      <c r="BJ100" s="200">
        <f t="shared" si="16"/>
        <v>133</v>
      </c>
      <c r="BK100" s="200">
        <f t="shared" si="17"/>
        <v>76</v>
      </c>
      <c r="BL100" s="200">
        <v>84</v>
      </c>
      <c r="BN100" s="222">
        <v>307</v>
      </c>
      <c r="BO100" s="222" t="s">
        <v>126</v>
      </c>
      <c r="BP100" s="222">
        <v>3077012</v>
      </c>
      <c r="BQ100" s="222">
        <v>101969</v>
      </c>
      <c r="BR100" s="222" t="s">
        <v>313</v>
      </c>
      <c r="BS100" s="222" t="s">
        <v>231</v>
      </c>
      <c r="BT100" s="196" t="str">
        <f t="shared" si="13"/>
        <v>Maintained</v>
      </c>
      <c r="BU100" s="212">
        <v>66</v>
      </c>
      <c r="BV100" s="212">
        <v>94</v>
      </c>
      <c r="BW100" s="201">
        <f t="shared" si="19"/>
        <v>4</v>
      </c>
      <c r="BX100" s="197" t="str">
        <f t="shared" si="18"/>
        <v>3074</v>
      </c>
      <c r="BY100" s="229">
        <v>845</v>
      </c>
      <c r="BZ100" s="229" t="s">
        <v>129</v>
      </c>
      <c r="CA100" s="230">
        <v>679.62</v>
      </c>
      <c r="CB100" s="230">
        <v>2386.7399999999998</v>
      </c>
      <c r="CC100" s="230">
        <v>625.26</v>
      </c>
      <c r="CD100" s="230">
        <v>2189.87</v>
      </c>
      <c r="CE100" s="230">
        <v>33.380000000000003</v>
      </c>
      <c r="CF100" s="230">
        <v>370.84</v>
      </c>
      <c r="CG100" s="230">
        <v>22</v>
      </c>
      <c r="CH100" s="230">
        <v>93</v>
      </c>
      <c r="CI100" s="230">
        <v>271</v>
      </c>
    </row>
    <row r="101" spans="1:87" ht="14.4" x14ac:dyDescent="0.3">
      <c r="A101" s="198">
        <v>851</v>
      </c>
      <c r="B101" s="199" t="s">
        <v>179</v>
      </c>
      <c r="C101" s="200">
        <v>15769</v>
      </c>
      <c r="D101" s="200">
        <v>10765.5</v>
      </c>
      <c r="E101" s="200">
        <v>0</v>
      </c>
      <c r="F101" s="200">
        <v>0</v>
      </c>
      <c r="G101" s="200">
        <v>0</v>
      </c>
      <c r="H101" s="200">
        <v>0</v>
      </c>
      <c r="I101" s="200">
        <v>18.933333000000001</v>
      </c>
      <c r="J101" s="200">
        <v>76.266666000000001</v>
      </c>
      <c r="K101" s="200">
        <v>34</v>
      </c>
      <c r="L101" s="200">
        <v>0</v>
      </c>
      <c r="M101" s="200">
        <v>0</v>
      </c>
      <c r="N101" s="200">
        <v>0</v>
      </c>
      <c r="O101" s="200">
        <v>0</v>
      </c>
      <c r="P101" s="200">
        <v>0</v>
      </c>
      <c r="Q101" s="200">
        <v>40</v>
      </c>
      <c r="R101" s="200">
        <v>215.1</v>
      </c>
      <c r="S101" s="200">
        <v>86.4</v>
      </c>
      <c r="T101" s="200">
        <v>1</v>
      </c>
      <c r="U101" s="200">
        <v>0</v>
      </c>
      <c r="V101" s="200">
        <v>0</v>
      </c>
      <c r="W101" s="200">
        <v>0</v>
      </c>
      <c r="X101" s="200">
        <v>313.98890699999998</v>
      </c>
      <c r="Y101" s="200">
        <v>1768.799006</v>
      </c>
      <c r="Z101" s="200">
        <v>592.42327299999999</v>
      </c>
      <c r="AA101" s="200">
        <v>25.838595999999999</v>
      </c>
      <c r="AB101" s="200">
        <v>0</v>
      </c>
      <c r="AC101" s="200">
        <v>0</v>
      </c>
      <c r="AD101" s="200">
        <v>0</v>
      </c>
      <c r="AE101" s="200">
        <v>19</v>
      </c>
      <c r="AF101" s="200">
        <v>9</v>
      </c>
      <c r="AG101" s="200">
        <v>0</v>
      </c>
      <c r="AH101" s="200">
        <v>0</v>
      </c>
      <c r="AI101" s="200">
        <v>0</v>
      </c>
      <c r="AJ101" s="200">
        <v>0</v>
      </c>
      <c r="AK101" s="200">
        <v>39.200000000000003</v>
      </c>
      <c r="AL101" s="200">
        <v>15</v>
      </c>
      <c r="AM101" s="200">
        <v>1</v>
      </c>
      <c r="AN101" s="200">
        <v>0</v>
      </c>
      <c r="AO101" s="200">
        <v>0</v>
      </c>
      <c r="AP101" s="200">
        <v>120.762388</v>
      </c>
      <c r="AQ101" s="200">
        <v>47.258367999999997</v>
      </c>
      <c r="AR101" s="200">
        <v>1</v>
      </c>
      <c r="AS101" s="200">
        <v>0</v>
      </c>
      <c r="AT101" s="200">
        <v>0</v>
      </c>
      <c r="AU101" s="200">
        <v>0</v>
      </c>
      <c r="AV101" s="200">
        <v>20.600000999999999</v>
      </c>
      <c r="AW101" s="200">
        <v>10.600001000000001</v>
      </c>
      <c r="AX101" s="200">
        <v>0</v>
      </c>
      <c r="AY101" s="200">
        <v>0</v>
      </c>
      <c r="AZ101" s="200">
        <v>0</v>
      </c>
      <c r="BA101" s="200">
        <v>0</v>
      </c>
      <c r="BB101" s="200">
        <v>29.566666000000001</v>
      </c>
      <c r="BC101" s="200">
        <v>17.033332000000001</v>
      </c>
      <c r="BD101" s="200">
        <v>0</v>
      </c>
      <c r="BE101" s="200">
        <v>902.38507500000003</v>
      </c>
      <c r="BF101" s="200">
        <v>322.47333800000001</v>
      </c>
      <c r="BG101" s="200">
        <v>8.4385969999999997</v>
      </c>
      <c r="BH101" s="200">
        <f t="shared" si="14"/>
        <v>0</v>
      </c>
      <c r="BI101" s="200">
        <f t="shared" si="15"/>
        <v>0</v>
      </c>
      <c r="BJ101" s="200">
        <f t="shared" si="16"/>
        <v>309</v>
      </c>
      <c r="BK101" s="200">
        <f t="shared" si="17"/>
        <v>446.5</v>
      </c>
      <c r="BL101" s="200">
        <v>20</v>
      </c>
      <c r="BN101" s="222">
        <v>307</v>
      </c>
      <c r="BO101" s="222" t="s">
        <v>126</v>
      </c>
      <c r="BP101" s="222">
        <v>3077013</v>
      </c>
      <c r="BQ101" s="222">
        <v>101970</v>
      </c>
      <c r="BR101" s="222" t="s">
        <v>314</v>
      </c>
      <c r="BS101" s="222" t="s">
        <v>231</v>
      </c>
      <c r="BT101" s="196" t="str">
        <f t="shared" si="13"/>
        <v>Maintained</v>
      </c>
      <c r="BU101" s="212">
        <v>61</v>
      </c>
      <c r="BV101" s="212">
        <v>102</v>
      </c>
      <c r="BW101" s="201">
        <f t="shared" si="19"/>
        <v>5</v>
      </c>
      <c r="BX101" s="197" t="str">
        <f t="shared" si="18"/>
        <v>3075</v>
      </c>
      <c r="BY101" s="229">
        <v>846</v>
      </c>
      <c r="BZ101" s="229" t="s">
        <v>101</v>
      </c>
      <c r="CA101" s="230">
        <v>393.28</v>
      </c>
      <c r="CB101" s="230">
        <v>1381.15</v>
      </c>
      <c r="CC101" s="230">
        <v>361.82</v>
      </c>
      <c r="CD101" s="230">
        <v>1267.23</v>
      </c>
      <c r="CE101" s="230">
        <v>23.66</v>
      </c>
      <c r="CF101" s="230">
        <v>262.87</v>
      </c>
      <c r="CG101" s="230">
        <v>6</v>
      </c>
      <c r="CH101" s="230">
        <v>44</v>
      </c>
      <c r="CI101" s="230">
        <v>116</v>
      </c>
    </row>
    <row r="102" spans="1:87" ht="14.4" x14ac:dyDescent="0.3">
      <c r="A102" s="198">
        <v>870</v>
      </c>
      <c r="B102" s="199" t="s">
        <v>180</v>
      </c>
      <c r="C102" s="200">
        <v>13102</v>
      </c>
      <c r="D102" s="200">
        <v>8192</v>
      </c>
      <c r="E102" s="200">
        <v>60</v>
      </c>
      <c r="F102" s="200">
        <v>236</v>
      </c>
      <c r="G102" s="200">
        <v>77</v>
      </c>
      <c r="H102" s="200">
        <v>6</v>
      </c>
      <c r="I102" s="200">
        <v>3</v>
      </c>
      <c r="J102" s="200">
        <v>371</v>
      </c>
      <c r="K102" s="200">
        <v>157</v>
      </c>
      <c r="L102" s="200">
        <v>1</v>
      </c>
      <c r="M102" s="200">
        <v>0</v>
      </c>
      <c r="N102" s="200">
        <v>0</v>
      </c>
      <c r="O102" s="200">
        <v>0</v>
      </c>
      <c r="P102" s="200">
        <v>0</v>
      </c>
      <c r="Q102" s="200">
        <v>0</v>
      </c>
      <c r="R102" s="200">
        <v>181</v>
      </c>
      <c r="S102" s="200">
        <v>83</v>
      </c>
      <c r="T102" s="200">
        <v>2</v>
      </c>
      <c r="U102" s="200">
        <v>0</v>
      </c>
      <c r="V102" s="200">
        <v>0</v>
      </c>
      <c r="W102" s="200">
        <v>0</v>
      </c>
      <c r="X102" s="200">
        <v>142.99373199999999</v>
      </c>
      <c r="Y102" s="200">
        <v>1077.390985</v>
      </c>
      <c r="Z102" s="200">
        <v>323.63972899999999</v>
      </c>
      <c r="AA102" s="200">
        <v>47.129323999999997</v>
      </c>
      <c r="AB102" s="200">
        <v>59</v>
      </c>
      <c r="AC102" s="200">
        <v>16</v>
      </c>
      <c r="AD102" s="200">
        <v>3</v>
      </c>
      <c r="AE102" s="200">
        <v>42</v>
      </c>
      <c r="AF102" s="200">
        <v>27</v>
      </c>
      <c r="AG102" s="200">
        <v>0</v>
      </c>
      <c r="AH102" s="200">
        <v>0</v>
      </c>
      <c r="AI102" s="200">
        <v>0</v>
      </c>
      <c r="AJ102" s="200">
        <v>0</v>
      </c>
      <c r="AK102" s="200">
        <v>28</v>
      </c>
      <c r="AL102" s="200">
        <v>15</v>
      </c>
      <c r="AM102" s="200">
        <v>0</v>
      </c>
      <c r="AN102" s="200">
        <v>0</v>
      </c>
      <c r="AO102" s="200">
        <v>0</v>
      </c>
      <c r="AP102" s="200">
        <v>127.890282</v>
      </c>
      <c r="AQ102" s="200">
        <v>40.363985999999997</v>
      </c>
      <c r="AR102" s="200">
        <v>5</v>
      </c>
      <c r="AS102" s="200">
        <v>81.466667000000001</v>
      </c>
      <c r="AT102" s="200">
        <v>28.4</v>
      </c>
      <c r="AU102" s="200">
        <v>3</v>
      </c>
      <c r="AV102" s="200">
        <v>69</v>
      </c>
      <c r="AW102" s="200">
        <v>26</v>
      </c>
      <c r="AX102" s="200">
        <v>1</v>
      </c>
      <c r="AY102" s="200">
        <v>0</v>
      </c>
      <c r="AZ102" s="200">
        <v>0</v>
      </c>
      <c r="BA102" s="200">
        <v>0</v>
      </c>
      <c r="BB102" s="200">
        <v>24</v>
      </c>
      <c r="BC102" s="200">
        <v>17</v>
      </c>
      <c r="BD102" s="200">
        <v>1</v>
      </c>
      <c r="BE102" s="200">
        <v>530.525982</v>
      </c>
      <c r="BF102" s="200">
        <v>162.37692799999999</v>
      </c>
      <c r="BG102" s="200">
        <v>11.495911</v>
      </c>
      <c r="BH102" s="200">
        <f t="shared" ref="BH102:BH133" si="20">SUMIFS(BU:BU,$BN:$BN,$A102,$BT:$BT,"Maintained")</f>
        <v>29</v>
      </c>
      <c r="BI102" s="200">
        <f t="shared" ref="BI102:BI133" si="21">SUMIFS(BV:BV,$BN:$BN,$A102,$BT:$BT,"Maintained")</f>
        <v>0</v>
      </c>
      <c r="BJ102" s="200">
        <f t="shared" ref="BJ102:BJ133" si="22">SUMIFS(BU:BU,$BN:$BN,$A102,$BT:$BT,"Academy")</f>
        <v>96.5</v>
      </c>
      <c r="BK102" s="200">
        <f t="shared" ref="BK102:BK133" si="23">SUMIFS(BV:BV,$BN:$BN,$A102,$BT:$BT,"Academy")</f>
        <v>276</v>
      </c>
      <c r="BL102" s="200">
        <v>95</v>
      </c>
      <c r="BN102" s="222">
        <v>307</v>
      </c>
      <c r="BO102" s="222" t="s">
        <v>126</v>
      </c>
      <c r="BP102" s="222">
        <v>3077014</v>
      </c>
      <c r="BQ102" s="222">
        <v>101971</v>
      </c>
      <c r="BR102" s="222" t="s">
        <v>315</v>
      </c>
      <c r="BS102" s="222" t="s">
        <v>231</v>
      </c>
      <c r="BT102" s="196" t="str">
        <f t="shared" si="13"/>
        <v>Maintained</v>
      </c>
      <c r="BU102" s="212">
        <v>0</v>
      </c>
      <c r="BV102" s="212">
        <v>123</v>
      </c>
      <c r="BW102" s="201">
        <f t="shared" si="19"/>
        <v>6</v>
      </c>
      <c r="BX102" s="197" t="str">
        <f t="shared" si="18"/>
        <v>3076</v>
      </c>
      <c r="BY102" s="229">
        <v>850</v>
      </c>
      <c r="BZ102" s="229" t="s">
        <v>136</v>
      </c>
      <c r="CA102" s="230">
        <v>2292.54</v>
      </c>
      <c r="CB102" s="230">
        <v>8051.18</v>
      </c>
      <c r="CC102" s="230">
        <v>2109.19</v>
      </c>
      <c r="CD102" s="230">
        <v>7387.07</v>
      </c>
      <c r="CE102" s="230">
        <v>63.2</v>
      </c>
      <c r="CF102" s="230">
        <v>702.25</v>
      </c>
      <c r="CG102" s="230">
        <v>58</v>
      </c>
      <c r="CH102" s="230">
        <v>203</v>
      </c>
      <c r="CI102" s="230">
        <v>735</v>
      </c>
    </row>
    <row r="103" spans="1:87" ht="14.4" x14ac:dyDescent="0.3">
      <c r="A103" s="198">
        <v>317</v>
      </c>
      <c r="B103" s="199" t="s">
        <v>181</v>
      </c>
      <c r="C103" s="200">
        <v>28994</v>
      </c>
      <c r="D103" s="200">
        <v>20063</v>
      </c>
      <c r="E103" s="200">
        <v>0</v>
      </c>
      <c r="F103" s="200">
        <v>0</v>
      </c>
      <c r="G103" s="200">
        <v>0</v>
      </c>
      <c r="H103" s="200">
        <v>0</v>
      </c>
      <c r="I103" s="200">
        <v>0</v>
      </c>
      <c r="J103" s="200">
        <v>1228.8</v>
      </c>
      <c r="K103" s="200">
        <v>552.20000000000005</v>
      </c>
      <c r="L103" s="200">
        <v>9</v>
      </c>
      <c r="M103" s="200">
        <v>0</v>
      </c>
      <c r="N103" s="200">
        <v>0</v>
      </c>
      <c r="O103" s="200">
        <v>0</v>
      </c>
      <c r="P103" s="200">
        <v>0</v>
      </c>
      <c r="Q103" s="200">
        <v>3</v>
      </c>
      <c r="R103" s="200">
        <v>284.60000000000002</v>
      </c>
      <c r="S103" s="200">
        <v>126</v>
      </c>
      <c r="T103" s="200">
        <v>2</v>
      </c>
      <c r="U103" s="200">
        <v>0</v>
      </c>
      <c r="V103" s="200">
        <v>0</v>
      </c>
      <c r="W103" s="200">
        <v>0</v>
      </c>
      <c r="X103" s="200">
        <v>491.43667199999999</v>
      </c>
      <c r="Y103" s="200">
        <v>2310.716801</v>
      </c>
      <c r="Z103" s="200">
        <v>706.92174199999999</v>
      </c>
      <c r="AA103" s="200">
        <v>59.638316000000003</v>
      </c>
      <c r="AB103" s="200">
        <v>0</v>
      </c>
      <c r="AC103" s="200">
        <v>0</v>
      </c>
      <c r="AD103" s="200">
        <v>0</v>
      </c>
      <c r="AE103" s="200">
        <v>114</v>
      </c>
      <c r="AF103" s="200">
        <v>60.6</v>
      </c>
      <c r="AG103" s="200">
        <v>1</v>
      </c>
      <c r="AH103" s="200">
        <v>0</v>
      </c>
      <c r="AI103" s="200">
        <v>0</v>
      </c>
      <c r="AJ103" s="200">
        <v>0</v>
      </c>
      <c r="AK103" s="200">
        <v>19</v>
      </c>
      <c r="AL103" s="200">
        <v>8</v>
      </c>
      <c r="AM103" s="200">
        <v>0</v>
      </c>
      <c r="AN103" s="200">
        <v>0</v>
      </c>
      <c r="AO103" s="200">
        <v>0</v>
      </c>
      <c r="AP103" s="200">
        <v>149.563211</v>
      </c>
      <c r="AQ103" s="200">
        <v>57.765807000000002</v>
      </c>
      <c r="AR103" s="200">
        <v>8</v>
      </c>
      <c r="AS103" s="200">
        <v>0</v>
      </c>
      <c r="AT103" s="200">
        <v>0</v>
      </c>
      <c r="AU103" s="200">
        <v>0</v>
      </c>
      <c r="AV103" s="200">
        <v>271.60000000000002</v>
      </c>
      <c r="AW103" s="200">
        <v>138</v>
      </c>
      <c r="AX103" s="200">
        <v>2</v>
      </c>
      <c r="AY103" s="200">
        <v>0</v>
      </c>
      <c r="AZ103" s="200">
        <v>0</v>
      </c>
      <c r="BA103" s="200">
        <v>0</v>
      </c>
      <c r="BB103" s="200">
        <v>47.266666999999998</v>
      </c>
      <c r="BC103" s="200">
        <v>32</v>
      </c>
      <c r="BD103" s="200">
        <v>0</v>
      </c>
      <c r="BE103" s="200">
        <v>961.78643299999999</v>
      </c>
      <c r="BF103" s="200">
        <v>319.04978299999999</v>
      </c>
      <c r="BG103" s="200">
        <v>20.933631999999999</v>
      </c>
      <c r="BH103" s="200">
        <f t="shared" si="20"/>
        <v>212</v>
      </c>
      <c r="BI103" s="200">
        <f t="shared" si="21"/>
        <v>290</v>
      </c>
      <c r="BJ103" s="200">
        <f t="shared" si="22"/>
        <v>142</v>
      </c>
      <c r="BK103" s="200">
        <f t="shared" si="23"/>
        <v>107</v>
      </c>
      <c r="BL103" s="200">
        <v>30</v>
      </c>
      <c r="BN103" s="222">
        <v>308</v>
      </c>
      <c r="BO103" s="222" t="s">
        <v>130</v>
      </c>
      <c r="BP103" s="222">
        <v>3087000</v>
      </c>
      <c r="BQ103" s="222">
        <v>102066</v>
      </c>
      <c r="BR103" s="222" t="s">
        <v>316</v>
      </c>
      <c r="BS103" s="222" t="s">
        <v>231</v>
      </c>
      <c r="BT103" s="196" t="str">
        <f t="shared" si="13"/>
        <v>Maintained</v>
      </c>
      <c r="BU103" s="212">
        <v>0</v>
      </c>
      <c r="BV103" s="212">
        <v>200</v>
      </c>
      <c r="BW103" s="201">
        <f t="shared" si="19"/>
        <v>1</v>
      </c>
      <c r="BX103" s="197" t="str">
        <f t="shared" si="18"/>
        <v>3081</v>
      </c>
      <c r="BY103" s="229">
        <v>851</v>
      </c>
      <c r="BZ103" s="229" t="s">
        <v>179</v>
      </c>
      <c r="CA103" s="230">
        <v>306.69</v>
      </c>
      <c r="CB103" s="230">
        <v>1077.05</v>
      </c>
      <c r="CC103" s="230">
        <v>282.16000000000003</v>
      </c>
      <c r="CD103" s="230">
        <v>988.21999999999991</v>
      </c>
      <c r="CE103" s="230">
        <v>4.95</v>
      </c>
      <c r="CF103" s="230">
        <v>55</v>
      </c>
      <c r="CG103" s="230">
        <v>13</v>
      </c>
      <c r="CH103" s="230">
        <v>43</v>
      </c>
      <c r="CI103" s="230">
        <v>181</v>
      </c>
    </row>
    <row r="104" spans="1:87" ht="14.4" x14ac:dyDescent="0.3">
      <c r="A104" s="198">
        <v>807</v>
      </c>
      <c r="B104" s="199" t="s">
        <v>182</v>
      </c>
      <c r="C104" s="200">
        <v>10185</v>
      </c>
      <c r="D104" s="200">
        <v>8208.5</v>
      </c>
      <c r="E104" s="200">
        <v>0</v>
      </c>
      <c r="F104" s="200">
        <v>0</v>
      </c>
      <c r="G104" s="200">
        <v>0</v>
      </c>
      <c r="H104" s="200">
        <v>0</v>
      </c>
      <c r="I104" s="200">
        <v>29</v>
      </c>
      <c r="J104" s="200">
        <v>168.6</v>
      </c>
      <c r="K104" s="200">
        <v>44</v>
      </c>
      <c r="L104" s="200">
        <v>0</v>
      </c>
      <c r="M104" s="200">
        <v>0</v>
      </c>
      <c r="N104" s="200">
        <v>0</v>
      </c>
      <c r="O104" s="200">
        <v>0</v>
      </c>
      <c r="P104" s="200">
        <v>0</v>
      </c>
      <c r="Q104" s="200">
        <v>81</v>
      </c>
      <c r="R104" s="200">
        <v>883.66666699999996</v>
      </c>
      <c r="S104" s="200">
        <v>324</v>
      </c>
      <c r="T104" s="200">
        <v>4</v>
      </c>
      <c r="U104" s="200">
        <v>0</v>
      </c>
      <c r="V104" s="200">
        <v>0</v>
      </c>
      <c r="W104" s="200">
        <v>0</v>
      </c>
      <c r="X104" s="200">
        <v>244.8</v>
      </c>
      <c r="Y104" s="200">
        <v>178.66666699999999</v>
      </c>
      <c r="Z104" s="200">
        <v>37.5</v>
      </c>
      <c r="AA104" s="200">
        <v>1</v>
      </c>
      <c r="AB104" s="200">
        <v>0</v>
      </c>
      <c r="AC104" s="200">
        <v>0</v>
      </c>
      <c r="AD104" s="200">
        <v>0</v>
      </c>
      <c r="AE104" s="200">
        <v>35</v>
      </c>
      <c r="AF104" s="200">
        <v>8</v>
      </c>
      <c r="AG104" s="200">
        <v>0</v>
      </c>
      <c r="AH104" s="200">
        <v>0</v>
      </c>
      <c r="AI104" s="200">
        <v>0</v>
      </c>
      <c r="AJ104" s="200">
        <v>0</v>
      </c>
      <c r="AK104" s="200">
        <v>216</v>
      </c>
      <c r="AL104" s="200">
        <v>99</v>
      </c>
      <c r="AM104" s="200">
        <v>4</v>
      </c>
      <c r="AN104" s="200">
        <v>0</v>
      </c>
      <c r="AO104" s="200">
        <v>0</v>
      </c>
      <c r="AP104" s="200">
        <v>43.666666999999997</v>
      </c>
      <c r="AQ104" s="200">
        <v>9</v>
      </c>
      <c r="AR104" s="200">
        <v>1</v>
      </c>
      <c r="AS104" s="200">
        <v>0</v>
      </c>
      <c r="AT104" s="200">
        <v>0</v>
      </c>
      <c r="AU104" s="200">
        <v>0</v>
      </c>
      <c r="AV104" s="200">
        <v>30.8</v>
      </c>
      <c r="AW104" s="200">
        <v>9.4</v>
      </c>
      <c r="AX104" s="200">
        <v>0</v>
      </c>
      <c r="AY104" s="200">
        <v>0</v>
      </c>
      <c r="AZ104" s="200">
        <v>0</v>
      </c>
      <c r="BA104" s="200">
        <v>0</v>
      </c>
      <c r="BB104" s="200">
        <v>179.98333199999999</v>
      </c>
      <c r="BC104" s="200">
        <v>100.266666</v>
      </c>
      <c r="BD104" s="200">
        <v>0</v>
      </c>
      <c r="BE104" s="200">
        <v>362.633332</v>
      </c>
      <c r="BF104" s="200">
        <v>93.9</v>
      </c>
      <c r="BG104" s="200">
        <v>1</v>
      </c>
      <c r="BH104" s="200">
        <f t="shared" si="20"/>
        <v>93</v>
      </c>
      <c r="BI104" s="200">
        <f t="shared" si="21"/>
        <v>109</v>
      </c>
      <c r="BJ104" s="200">
        <f t="shared" si="22"/>
        <v>118</v>
      </c>
      <c r="BK104" s="200">
        <f t="shared" si="23"/>
        <v>220</v>
      </c>
      <c r="BL104" s="200">
        <v>112</v>
      </c>
      <c r="BN104" s="222">
        <v>308</v>
      </c>
      <c r="BO104" s="222" t="s">
        <v>130</v>
      </c>
      <c r="BP104" s="222">
        <v>3087001</v>
      </c>
      <c r="BQ104" s="222">
        <v>145232</v>
      </c>
      <c r="BR104" s="222" t="s">
        <v>317</v>
      </c>
      <c r="BS104" s="222" t="s">
        <v>275</v>
      </c>
      <c r="BT104" s="196" t="str">
        <f t="shared" si="13"/>
        <v>Academy</v>
      </c>
      <c r="BU104" s="212">
        <v>31</v>
      </c>
      <c r="BV104" s="212">
        <v>31</v>
      </c>
      <c r="BW104" s="201">
        <f t="shared" si="19"/>
        <v>2</v>
      </c>
      <c r="BX104" s="197" t="str">
        <f t="shared" si="18"/>
        <v>3082</v>
      </c>
      <c r="BY104" s="229">
        <v>852</v>
      </c>
      <c r="BZ104" s="229" t="s">
        <v>197</v>
      </c>
      <c r="CA104" s="230">
        <v>256.58</v>
      </c>
      <c r="CB104" s="230">
        <v>901.06</v>
      </c>
      <c r="CC104" s="230">
        <v>236.06</v>
      </c>
      <c r="CD104" s="230">
        <v>826.74</v>
      </c>
      <c r="CE104" s="230">
        <v>32.21</v>
      </c>
      <c r="CF104" s="230">
        <v>357.87</v>
      </c>
      <c r="CG104" s="230">
        <v>15</v>
      </c>
      <c r="CH104" s="230">
        <v>51</v>
      </c>
      <c r="CI104" s="230">
        <v>205</v>
      </c>
    </row>
    <row r="105" spans="1:87" ht="14.4" x14ac:dyDescent="0.3">
      <c r="A105" s="198">
        <v>318</v>
      </c>
      <c r="B105" s="199" t="s">
        <v>183</v>
      </c>
      <c r="C105" s="200">
        <v>15366</v>
      </c>
      <c r="D105" s="200">
        <v>10454</v>
      </c>
      <c r="E105" s="200">
        <v>15</v>
      </c>
      <c r="F105" s="200">
        <v>45</v>
      </c>
      <c r="G105" s="200">
        <v>16</v>
      </c>
      <c r="H105" s="200">
        <v>3</v>
      </c>
      <c r="I105" s="200">
        <v>7</v>
      </c>
      <c r="J105" s="200">
        <v>439.8</v>
      </c>
      <c r="K105" s="200">
        <v>192.066667</v>
      </c>
      <c r="L105" s="200">
        <v>7</v>
      </c>
      <c r="M105" s="200">
        <v>0</v>
      </c>
      <c r="N105" s="200">
        <v>0</v>
      </c>
      <c r="O105" s="200">
        <v>0</v>
      </c>
      <c r="P105" s="200">
        <v>0</v>
      </c>
      <c r="Q105" s="200">
        <v>0</v>
      </c>
      <c r="R105" s="200">
        <v>0</v>
      </c>
      <c r="S105" s="200">
        <v>0</v>
      </c>
      <c r="T105" s="200">
        <v>0</v>
      </c>
      <c r="U105" s="200">
        <v>0</v>
      </c>
      <c r="V105" s="200">
        <v>0</v>
      </c>
      <c r="W105" s="200">
        <v>0</v>
      </c>
      <c r="X105" s="200">
        <v>114.742983</v>
      </c>
      <c r="Y105" s="200">
        <v>1533.885479</v>
      </c>
      <c r="Z105" s="200">
        <v>475.505267</v>
      </c>
      <c r="AA105" s="200">
        <v>201.977193</v>
      </c>
      <c r="AB105" s="200">
        <v>0</v>
      </c>
      <c r="AC105" s="200">
        <v>0</v>
      </c>
      <c r="AD105" s="200">
        <v>0</v>
      </c>
      <c r="AE105" s="200">
        <v>45</v>
      </c>
      <c r="AF105" s="200">
        <v>19</v>
      </c>
      <c r="AG105" s="200">
        <v>1</v>
      </c>
      <c r="AH105" s="200">
        <v>0</v>
      </c>
      <c r="AI105" s="200">
        <v>0</v>
      </c>
      <c r="AJ105" s="200">
        <v>0</v>
      </c>
      <c r="AK105" s="200">
        <v>0</v>
      </c>
      <c r="AL105" s="200">
        <v>0</v>
      </c>
      <c r="AM105" s="200">
        <v>0</v>
      </c>
      <c r="AN105" s="200">
        <v>0</v>
      </c>
      <c r="AO105" s="200">
        <v>0</v>
      </c>
      <c r="AP105" s="200">
        <v>71.394737000000006</v>
      </c>
      <c r="AQ105" s="200">
        <v>22.736841999999999</v>
      </c>
      <c r="AR105" s="200">
        <v>4.8684209999999997</v>
      </c>
      <c r="AS105" s="200">
        <v>0</v>
      </c>
      <c r="AT105" s="200">
        <v>0</v>
      </c>
      <c r="AU105" s="200">
        <v>0</v>
      </c>
      <c r="AV105" s="200">
        <v>95.8</v>
      </c>
      <c r="AW105" s="200">
        <v>52.333333000000003</v>
      </c>
      <c r="AX105" s="200">
        <v>0</v>
      </c>
      <c r="AY105" s="200">
        <v>0</v>
      </c>
      <c r="AZ105" s="200">
        <v>0</v>
      </c>
      <c r="BA105" s="200">
        <v>0</v>
      </c>
      <c r="BB105" s="200">
        <v>0</v>
      </c>
      <c r="BC105" s="200">
        <v>0</v>
      </c>
      <c r="BD105" s="200">
        <v>0</v>
      </c>
      <c r="BE105" s="200">
        <v>543.38252799999998</v>
      </c>
      <c r="BF105" s="200">
        <v>166.30171999999999</v>
      </c>
      <c r="BG105" s="200">
        <v>16.396280999999998</v>
      </c>
      <c r="BH105" s="200">
        <f t="shared" si="20"/>
        <v>0</v>
      </c>
      <c r="BI105" s="200">
        <f t="shared" si="21"/>
        <v>0</v>
      </c>
      <c r="BJ105" s="200">
        <f t="shared" si="22"/>
        <v>146</v>
      </c>
      <c r="BK105" s="200">
        <f t="shared" si="23"/>
        <v>220</v>
      </c>
      <c r="BL105" s="200">
        <v>185</v>
      </c>
      <c r="BN105" s="222">
        <v>308</v>
      </c>
      <c r="BO105" s="222" t="s">
        <v>130</v>
      </c>
      <c r="BP105" s="222">
        <v>3087002</v>
      </c>
      <c r="BQ105" s="222">
        <v>102067</v>
      </c>
      <c r="BR105" s="222" t="s">
        <v>318</v>
      </c>
      <c r="BS105" s="222" t="s">
        <v>253</v>
      </c>
      <c r="BT105" s="196" t="str">
        <f t="shared" si="13"/>
        <v>Maintained</v>
      </c>
      <c r="BU105" s="212">
        <v>117</v>
      </c>
      <c r="BV105" s="212">
        <v>352</v>
      </c>
      <c r="BW105" s="201">
        <f t="shared" si="19"/>
        <v>3</v>
      </c>
      <c r="BX105" s="197" t="str">
        <f t="shared" si="18"/>
        <v>3083</v>
      </c>
      <c r="BY105" s="229">
        <v>855</v>
      </c>
      <c r="BZ105" s="229" t="s">
        <v>155</v>
      </c>
      <c r="CA105" s="230">
        <v>1368.89</v>
      </c>
      <c r="CB105" s="230">
        <v>4807.41</v>
      </c>
      <c r="CC105" s="230">
        <v>1259.4100000000001</v>
      </c>
      <c r="CD105" s="230">
        <v>4410.87</v>
      </c>
      <c r="CE105" s="230">
        <v>15.07</v>
      </c>
      <c r="CF105" s="230">
        <v>167.41</v>
      </c>
      <c r="CG105" s="230">
        <v>34</v>
      </c>
      <c r="CH105" s="230">
        <v>94</v>
      </c>
      <c r="CI105" s="230">
        <v>379</v>
      </c>
    </row>
    <row r="106" spans="1:87" ht="14.4" x14ac:dyDescent="0.3">
      <c r="A106" s="198">
        <v>354</v>
      </c>
      <c r="B106" s="199" t="s">
        <v>184</v>
      </c>
      <c r="C106" s="200">
        <v>21311</v>
      </c>
      <c r="D106" s="200">
        <v>14398.5</v>
      </c>
      <c r="E106" s="200">
        <v>23</v>
      </c>
      <c r="F106" s="200">
        <v>66.666667000000004</v>
      </c>
      <c r="G106" s="200">
        <v>27</v>
      </c>
      <c r="H106" s="200">
        <v>0</v>
      </c>
      <c r="I106" s="200">
        <v>36</v>
      </c>
      <c r="J106" s="200">
        <v>750.89466600000003</v>
      </c>
      <c r="K106" s="200">
        <v>345.2</v>
      </c>
      <c r="L106" s="200">
        <v>2</v>
      </c>
      <c r="M106" s="200">
        <v>0</v>
      </c>
      <c r="N106" s="200">
        <v>0</v>
      </c>
      <c r="O106" s="200">
        <v>0</v>
      </c>
      <c r="P106" s="200">
        <v>0</v>
      </c>
      <c r="Q106" s="200">
        <v>0</v>
      </c>
      <c r="R106" s="200">
        <v>155.33333400000001</v>
      </c>
      <c r="S106" s="200">
        <v>73.733333999999999</v>
      </c>
      <c r="T106" s="200">
        <v>0</v>
      </c>
      <c r="U106" s="200">
        <v>0</v>
      </c>
      <c r="V106" s="200">
        <v>0</v>
      </c>
      <c r="W106" s="200">
        <v>0</v>
      </c>
      <c r="X106" s="200">
        <v>608.9</v>
      </c>
      <c r="Y106" s="200">
        <v>1590.866669</v>
      </c>
      <c r="Z106" s="200">
        <v>483.40000099999997</v>
      </c>
      <c r="AA106" s="200">
        <v>19</v>
      </c>
      <c r="AB106" s="200">
        <v>15.666667</v>
      </c>
      <c r="AC106" s="200">
        <v>7</v>
      </c>
      <c r="AD106" s="200">
        <v>0</v>
      </c>
      <c r="AE106" s="200">
        <v>131.933333</v>
      </c>
      <c r="AF106" s="200">
        <v>74</v>
      </c>
      <c r="AG106" s="200">
        <v>1</v>
      </c>
      <c r="AH106" s="200">
        <v>0</v>
      </c>
      <c r="AI106" s="200">
        <v>0</v>
      </c>
      <c r="AJ106" s="200">
        <v>0</v>
      </c>
      <c r="AK106" s="200">
        <v>33.733333999999999</v>
      </c>
      <c r="AL106" s="200">
        <v>20.866667</v>
      </c>
      <c r="AM106" s="200">
        <v>0</v>
      </c>
      <c r="AN106" s="200">
        <v>0</v>
      </c>
      <c r="AO106" s="200">
        <v>0</v>
      </c>
      <c r="AP106" s="200">
        <v>452.3</v>
      </c>
      <c r="AQ106" s="200">
        <v>135</v>
      </c>
      <c r="AR106" s="200">
        <v>3</v>
      </c>
      <c r="AS106" s="200">
        <v>22.733332999999998</v>
      </c>
      <c r="AT106" s="200">
        <v>14.2</v>
      </c>
      <c r="AU106" s="200">
        <v>0</v>
      </c>
      <c r="AV106" s="200">
        <v>228.716668</v>
      </c>
      <c r="AW106" s="200">
        <v>126.749999</v>
      </c>
      <c r="AX106" s="200">
        <v>1</v>
      </c>
      <c r="AY106" s="200">
        <v>0</v>
      </c>
      <c r="AZ106" s="200">
        <v>0</v>
      </c>
      <c r="BA106" s="200">
        <v>0</v>
      </c>
      <c r="BB106" s="200">
        <v>37.799999999999997</v>
      </c>
      <c r="BC106" s="200">
        <v>17.933333000000001</v>
      </c>
      <c r="BD106" s="200">
        <v>0</v>
      </c>
      <c r="BE106" s="200">
        <v>803.30000099999995</v>
      </c>
      <c r="BF106" s="200">
        <v>249.4</v>
      </c>
      <c r="BG106" s="200">
        <v>8</v>
      </c>
      <c r="BH106" s="200">
        <f t="shared" si="20"/>
        <v>295</v>
      </c>
      <c r="BI106" s="200">
        <f t="shared" si="21"/>
        <v>412</v>
      </c>
      <c r="BJ106" s="200">
        <f t="shared" si="22"/>
        <v>0</v>
      </c>
      <c r="BK106" s="200">
        <f t="shared" si="23"/>
        <v>0</v>
      </c>
      <c r="BL106" s="200">
        <v>108</v>
      </c>
      <c r="BN106" s="222">
        <v>308</v>
      </c>
      <c r="BO106" s="222" t="s">
        <v>130</v>
      </c>
      <c r="BP106" s="222">
        <v>3087003</v>
      </c>
      <c r="BQ106" s="222">
        <v>149100</v>
      </c>
      <c r="BR106" s="222" t="s">
        <v>1162</v>
      </c>
      <c r="BS106" s="222" t="s">
        <v>245</v>
      </c>
      <c r="BT106" s="196" t="str">
        <f t="shared" si="13"/>
        <v>Academy</v>
      </c>
      <c r="BU106" s="212">
        <v>0</v>
      </c>
      <c r="BV106" s="212">
        <v>62</v>
      </c>
      <c r="BW106" s="201">
        <f t="shared" si="19"/>
        <v>4</v>
      </c>
      <c r="BX106" s="197" t="str">
        <f t="shared" si="18"/>
        <v>3084</v>
      </c>
      <c r="BY106" s="229">
        <v>856</v>
      </c>
      <c r="BZ106" s="229" t="s">
        <v>154</v>
      </c>
      <c r="CA106" s="230">
        <v>299.36</v>
      </c>
      <c r="CB106" s="230">
        <v>1051.32</v>
      </c>
      <c r="CC106" s="230">
        <v>275.42</v>
      </c>
      <c r="CD106" s="230">
        <v>964.60000000000014</v>
      </c>
      <c r="CE106" s="230">
        <v>47.05</v>
      </c>
      <c r="CF106" s="230">
        <v>522.77</v>
      </c>
      <c r="CG106" s="230">
        <v>24</v>
      </c>
      <c r="CH106" s="230">
        <v>48</v>
      </c>
      <c r="CI106" s="230">
        <v>195</v>
      </c>
    </row>
    <row r="107" spans="1:87" ht="14.4" x14ac:dyDescent="0.3">
      <c r="A107" s="198">
        <v>372</v>
      </c>
      <c r="B107" s="199" t="s">
        <v>185</v>
      </c>
      <c r="C107" s="200">
        <v>22248.5</v>
      </c>
      <c r="D107" s="200">
        <v>17549</v>
      </c>
      <c r="E107" s="200">
        <v>93.466667999999999</v>
      </c>
      <c r="F107" s="200">
        <v>208.033333</v>
      </c>
      <c r="G107" s="200">
        <v>75.599999999999994</v>
      </c>
      <c r="H107" s="200">
        <v>0</v>
      </c>
      <c r="I107" s="200">
        <v>0</v>
      </c>
      <c r="J107" s="200">
        <v>172.33333300000001</v>
      </c>
      <c r="K107" s="200">
        <v>87</v>
      </c>
      <c r="L107" s="200">
        <v>0</v>
      </c>
      <c r="M107" s="200">
        <v>0</v>
      </c>
      <c r="N107" s="200">
        <v>0</v>
      </c>
      <c r="O107" s="200">
        <v>0</v>
      </c>
      <c r="P107" s="200">
        <v>0</v>
      </c>
      <c r="Q107" s="200">
        <v>136.933333</v>
      </c>
      <c r="R107" s="200">
        <v>1143.666667</v>
      </c>
      <c r="S107" s="200">
        <v>477</v>
      </c>
      <c r="T107" s="200">
        <v>3</v>
      </c>
      <c r="U107" s="200">
        <v>0</v>
      </c>
      <c r="V107" s="200">
        <v>0</v>
      </c>
      <c r="W107" s="200">
        <v>0</v>
      </c>
      <c r="X107" s="200">
        <v>562.34384899999998</v>
      </c>
      <c r="Y107" s="200">
        <v>1232.754171</v>
      </c>
      <c r="Z107" s="200">
        <v>329.671941</v>
      </c>
      <c r="AA107" s="200">
        <v>15.983158</v>
      </c>
      <c r="AB107" s="200">
        <v>67</v>
      </c>
      <c r="AC107" s="200">
        <v>24</v>
      </c>
      <c r="AD107" s="200">
        <v>0</v>
      </c>
      <c r="AE107" s="200">
        <v>61.333333000000003</v>
      </c>
      <c r="AF107" s="200">
        <v>21</v>
      </c>
      <c r="AG107" s="200">
        <v>0</v>
      </c>
      <c r="AH107" s="200">
        <v>0</v>
      </c>
      <c r="AI107" s="200">
        <v>0</v>
      </c>
      <c r="AJ107" s="200">
        <v>0</v>
      </c>
      <c r="AK107" s="200">
        <v>287.60000000000002</v>
      </c>
      <c r="AL107" s="200">
        <v>136</v>
      </c>
      <c r="AM107" s="200">
        <v>0</v>
      </c>
      <c r="AN107" s="200">
        <v>0</v>
      </c>
      <c r="AO107" s="200">
        <v>0</v>
      </c>
      <c r="AP107" s="200">
        <v>222.27418</v>
      </c>
      <c r="AQ107" s="200">
        <v>79.044561999999999</v>
      </c>
      <c r="AR107" s="200">
        <v>7</v>
      </c>
      <c r="AS107" s="200">
        <v>96.466666000000004</v>
      </c>
      <c r="AT107" s="200">
        <v>37.433332</v>
      </c>
      <c r="AU107" s="200">
        <v>0</v>
      </c>
      <c r="AV107" s="200">
        <v>55.4</v>
      </c>
      <c r="AW107" s="200">
        <v>31.6</v>
      </c>
      <c r="AX107" s="200">
        <v>0</v>
      </c>
      <c r="AY107" s="200">
        <v>0</v>
      </c>
      <c r="AZ107" s="200">
        <v>0</v>
      </c>
      <c r="BA107" s="200">
        <v>0</v>
      </c>
      <c r="BB107" s="200">
        <v>455.68333200000001</v>
      </c>
      <c r="BC107" s="200">
        <v>218.64933300000001</v>
      </c>
      <c r="BD107" s="200">
        <v>3</v>
      </c>
      <c r="BE107" s="200">
        <v>660.67331200000001</v>
      </c>
      <c r="BF107" s="200">
        <v>210.59390400000001</v>
      </c>
      <c r="BG107" s="200">
        <v>5.9831580000000004</v>
      </c>
      <c r="BH107" s="200">
        <f t="shared" si="20"/>
        <v>0</v>
      </c>
      <c r="BI107" s="200">
        <f t="shared" si="21"/>
        <v>0</v>
      </c>
      <c r="BJ107" s="200">
        <f t="shared" si="22"/>
        <v>414</v>
      </c>
      <c r="BK107" s="200">
        <f t="shared" si="23"/>
        <v>858</v>
      </c>
      <c r="BL107" s="200">
        <v>120</v>
      </c>
      <c r="BN107" s="222">
        <v>308</v>
      </c>
      <c r="BO107" s="222" t="s">
        <v>130</v>
      </c>
      <c r="BP107" s="222">
        <v>3087005</v>
      </c>
      <c r="BQ107" s="222">
        <v>102069</v>
      </c>
      <c r="BR107" s="222" t="s">
        <v>319</v>
      </c>
      <c r="BS107" s="222" t="s">
        <v>231</v>
      </c>
      <c r="BT107" s="196" t="str">
        <f t="shared" si="13"/>
        <v>Maintained</v>
      </c>
      <c r="BU107" s="212">
        <v>12</v>
      </c>
      <c r="BV107" s="212">
        <v>130</v>
      </c>
      <c r="BW107" s="201">
        <f t="shared" si="19"/>
        <v>5</v>
      </c>
      <c r="BX107" s="197" t="str">
        <f t="shared" si="18"/>
        <v>3085</v>
      </c>
      <c r="BY107" s="229">
        <v>857</v>
      </c>
      <c r="BZ107" s="229" t="s">
        <v>186</v>
      </c>
      <c r="CA107" s="230">
        <v>47.64</v>
      </c>
      <c r="CB107" s="230">
        <v>167.3</v>
      </c>
      <c r="CC107" s="230">
        <v>43.83</v>
      </c>
      <c r="CD107" s="230">
        <v>153.5</v>
      </c>
      <c r="CE107" s="230">
        <v>0.23</v>
      </c>
      <c r="CF107" s="230">
        <v>2.61</v>
      </c>
      <c r="CG107" s="230">
        <v>3</v>
      </c>
      <c r="CH107" s="230">
        <v>5</v>
      </c>
      <c r="CI107" s="230">
        <v>16</v>
      </c>
    </row>
    <row r="108" spans="1:87" ht="14.4" x14ac:dyDescent="0.3">
      <c r="A108" s="198">
        <v>857</v>
      </c>
      <c r="B108" s="199" t="s">
        <v>186</v>
      </c>
      <c r="C108" s="200">
        <v>2591</v>
      </c>
      <c r="D108" s="200">
        <v>2919</v>
      </c>
      <c r="E108" s="200">
        <v>0</v>
      </c>
      <c r="F108" s="200">
        <v>0</v>
      </c>
      <c r="G108" s="200">
        <v>0</v>
      </c>
      <c r="H108" s="200">
        <v>0</v>
      </c>
      <c r="I108" s="200">
        <v>0.86666699999999997</v>
      </c>
      <c r="J108" s="200">
        <v>12.233333</v>
      </c>
      <c r="K108" s="200">
        <v>1</v>
      </c>
      <c r="L108" s="200">
        <v>0</v>
      </c>
      <c r="M108" s="200">
        <v>0</v>
      </c>
      <c r="N108" s="200">
        <v>0</v>
      </c>
      <c r="O108" s="200">
        <v>0</v>
      </c>
      <c r="P108" s="200">
        <v>0</v>
      </c>
      <c r="Q108" s="200">
        <v>1.8333330000000001</v>
      </c>
      <c r="R108" s="200">
        <v>21.5</v>
      </c>
      <c r="S108" s="200">
        <v>8.766667</v>
      </c>
      <c r="T108" s="200">
        <v>0</v>
      </c>
      <c r="U108" s="200">
        <v>0</v>
      </c>
      <c r="V108" s="200">
        <v>0</v>
      </c>
      <c r="W108" s="200">
        <v>0</v>
      </c>
      <c r="X108" s="200">
        <v>21.092403999999998</v>
      </c>
      <c r="Y108" s="200">
        <v>227.403401</v>
      </c>
      <c r="Z108" s="200">
        <v>77.928218000000001</v>
      </c>
      <c r="AA108" s="200">
        <v>10.866667</v>
      </c>
      <c r="AB108" s="200">
        <v>0</v>
      </c>
      <c r="AC108" s="200">
        <v>0</v>
      </c>
      <c r="AD108" s="200">
        <v>0</v>
      </c>
      <c r="AE108" s="200">
        <v>1</v>
      </c>
      <c r="AF108" s="200">
        <v>0</v>
      </c>
      <c r="AG108" s="200">
        <v>0</v>
      </c>
      <c r="AH108" s="200">
        <v>0</v>
      </c>
      <c r="AI108" s="200">
        <v>0</v>
      </c>
      <c r="AJ108" s="200">
        <v>0</v>
      </c>
      <c r="AK108" s="200">
        <v>0</v>
      </c>
      <c r="AL108" s="200">
        <v>1</v>
      </c>
      <c r="AM108" s="200">
        <v>0</v>
      </c>
      <c r="AN108" s="200">
        <v>0</v>
      </c>
      <c r="AO108" s="200">
        <v>0</v>
      </c>
      <c r="AP108" s="200">
        <v>13.508196</v>
      </c>
      <c r="AQ108" s="200">
        <v>4.913106</v>
      </c>
      <c r="AR108" s="200">
        <v>1</v>
      </c>
      <c r="AS108" s="200">
        <v>0</v>
      </c>
      <c r="AT108" s="200">
        <v>0</v>
      </c>
      <c r="AU108" s="200">
        <v>0</v>
      </c>
      <c r="AV108" s="200">
        <v>5.2333319999999999</v>
      </c>
      <c r="AW108" s="200">
        <v>1</v>
      </c>
      <c r="AX108" s="200">
        <v>0</v>
      </c>
      <c r="AY108" s="200">
        <v>0</v>
      </c>
      <c r="AZ108" s="200">
        <v>0</v>
      </c>
      <c r="BA108" s="200">
        <v>0</v>
      </c>
      <c r="BB108" s="200">
        <v>5.7633320000000001</v>
      </c>
      <c r="BC108" s="200">
        <v>3.716666</v>
      </c>
      <c r="BD108" s="200">
        <v>0</v>
      </c>
      <c r="BE108" s="200">
        <v>131.84114600000001</v>
      </c>
      <c r="BF108" s="200">
        <v>50.932934000000003</v>
      </c>
      <c r="BG108" s="200">
        <v>0</v>
      </c>
      <c r="BH108" s="200">
        <f t="shared" si="20"/>
        <v>0</v>
      </c>
      <c r="BI108" s="200">
        <f t="shared" si="21"/>
        <v>0</v>
      </c>
      <c r="BJ108" s="200">
        <f t="shared" si="22"/>
        <v>0</v>
      </c>
      <c r="BK108" s="200">
        <f t="shared" si="23"/>
        <v>0</v>
      </c>
      <c r="BL108" s="200">
        <v>24</v>
      </c>
      <c r="BN108" s="222">
        <v>308</v>
      </c>
      <c r="BO108" s="222" t="s">
        <v>130</v>
      </c>
      <c r="BP108" s="222">
        <v>3087007</v>
      </c>
      <c r="BQ108" s="222">
        <v>102070</v>
      </c>
      <c r="BR108" s="222" t="s">
        <v>320</v>
      </c>
      <c r="BS108" s="222" t="s">
        <v>231</v>
      </c>
      <c r="BT108" s="196" t="str">
        <f t="shared" si="13"/>
        <v>Maintained</v>
      </c>
      <c r="BU108" s="212">
        <v>88</v>
      </c>
      <c r="BV108" s="212">
        <v>74</v>
      </c>
      <c r="BW108" s="201">
        <f t="shared" si="19"/>
        <v>6</v>
      </c>
      <c r="BX108" s="197" t="str">
        <f t="shared" si="18"/>
        <v>3086</v>
      </c>
      <c r="BY108" s="229">
        <v>860</v>
      </c>
      <c r="BZ108" s="229" t="s">
        <v>200</v>
      </c>
      <c r="CA108" s="230">
        <v>1481.73</v>
      </c>
      <c r="CB108" s="230">
        <v>5203.68</v>
      </c>
      <c r="CC108" s="230">
        <v>1363.22</v>
      </c>
      <c r="CD108" s="230">
        <v>4774.46</v>
      </c>
      <c r="CE108" s="230">
        <v>71.56</v>
      </c>
      <c r="CF108" s="230">
        <v>795.13</v>
      </c>
      <c r="CG108" s="230">
        <v>45</v>
      </c>
      <c r="CH108" s="230">
        <v>120</v>
      </c>
      <c r="CI108" s="230">
        <v>470</v>
      </c>
    </row>
    <row r="109" spans="1:87" ht="14.4" x14ac:dyDescent="0.3">
      <c r="A109" s="198">
        <v>355</v>
      </c>
      <c r="B109" s="199" t="s">
        <v>187</v>
      </c>
      <c r="C109" s="200">
        <v>21741.5</v>
      </c>
      <c r="D109" s="200">
        <v>13471</v>
      </c>
      <c r="E109" s="200">
        <v>0</v>
      </c>
      <c r="F109" s="200">
        <v>0</v>
      </c>
      <c r="G109" s="200">
        <v>0</v>
      </c>
      <c r="H109" s="200">
        <v>0</v>
      </c>
      <c r="I109" s="200">
        <v>0</v>
      </c>
      <c r="J109" s="200">
        <v>1149</v>
      </c>
      <c r="K109" s="200">
        <v>610</v>
      </c>
      <c r="L109" s="200">
        <v>1</v>
      </c>
      <c r="M109" s="200">
        <v>0</v>
      </c>
      <c r="N109" s="200">
        <v>0</v>
      </c>
      <c r="O109" s="200">
        <v>0</v>
      </c>
      <c r="P109" s="200">
        <v>0</v>
      </c>
      <c r="Q109" s="200">
        <v>0</v>
      </c>
      <c r="R109" s="200">
        <v>274</v>
      </c>
      <c r="S109" s="200">
        <v>155</v>
      </c>
      <c r="T109" s="200">
        <v>0</v>
      </c>
      <c r="U109" s="200">
        <v>0</v>
      </c>
      <c r="V109" s="200">
        <v>0</v>
      </c>
      <c r="W109" s="200">
        <v>0</v>
      </c>
      <c r="X109" s="200">
        <v>788.828667</v>
      </c>
      <c r="Y109" s="200">
        <v>1786.4440010000001</v>
      </c>
      <c r="Z109" s="200">
        <v>359</v>
      </c>
      <c r="AA109" s="200">
        <v>350</v>
      </c>
      <c r="AB109" s="200">
        <v>0</v>
      </c>
      <c r="AC109" s="200">
        <v>0</v>
      </c>
      <c r="AD109" s="200">
        <v>0</v>
      </c>
      <c r="AE109" s="200">
        <v>341</v>
      </c>
      <c r="AF109" s="200">
        <v>183</v>
      </c>
      <c r="AG109" s="200">
        <v>0</v>
      </c>
      <c r="AH109" s="200">
        <v>0</v>
      </c>
      <c r="AI109" s="200">
        <v>0</v>
      </c>
      <c r="AJ109" s="200">
        <v>0</v>
      </c>
      <c r="AK109" s="200">
        <v>80</v>
      </c>
      <c r="AL109" s="200">
        <v>36</v>
      </c>
      <c r="AM109" s="200">
        <v>0</v>
      </c>
      <c r="AN109" s="200">
        <v>0</v>
      </c>
      <c r="AO109" s="200">
        <v>0</v>
      </c>
      <c r="AP109" s="200">
        <v>261.06</v>
      </c>
      <c r="AQ109" s="200">
        <v>60</v>
      </c>
      <c r="AR109" s="200">
        <v>56</v>
      </c>
      <c r="AS109" s="200">
        <v>0</v>
      </c>
      <c r="AT109" s="200">
        <v>0</v>
      </c>
      <c r="AU109" s="200">
        <v>0</v>
      </c>
      <c r="AV109" s="200">
        <v>251</v>
      </c>
      <c r="AW109" s="200">
        <v>138</v>
      </c>
      <c r="AX109" s="200">
        <v>1</v>
      </c>
      <c r="AY109" s="200">
        <v>0</v>
      </c>
      <c r="AZ109" s="200">
        <v>0</v>
      </c>
      <c r="BA109" s="200">
        <v>0</v>
      </c>
      <c r="BB109" s="200">
        <v>115</v>
      </c>
      <c r="BC109" s="200">
        <v>64</v>
      </c>
      <c r="BD109" s="200">
        <v>0</v>
      </c>
      <c r="BE109" s="200">
        <v>1006.867341</v>
      </c>
      <c r="BF109" s="200">
        <v>225.210667</v>
      </c>
      <c r="BG109" s="200">
        <v>202.63333299999999</v>
      </c>
      <c r="BH109" s="200">
        <f t="shared" si="20"/>
        <v>0</v>
      </c>
      <c r="BI109" s="200">
        <f t="shared" si="21"/>
        <v>0</v>
      </c>
      <c r="BJ109" s="200">
        <f t="shared" si="22"/>
        <v>380</v>
      </c>
      <c r="BK109" s="200">
        <f t="shared" si="23"/>
        <v>668</v>
      </c>
      <c r="BL109" s="200">
        <v>167</v>
      </c>
      <c r="BN109" s="222">
        <v>308</v>
      </c>
      <c r="BO109" s="222" t="s">
        <v>130</v>
      </c>
      <c r="BP109" s="222">
        <v>3087008</v>
      </c>
      <c r="BQ109" s="222">
        <v>130958</v>
      </c>
      <c r="BR109" s="222" t="s">
        <v>321</v>
      </c>
      <c r="BS109" s="222" t="s">
        <v>231</v>
      </c>
      <c r="BT109" s="196" t="str">
        <f t="shared" si="13"/>
        <v>Maintained</v>
      </c>
      <c r="BU109" s="212">
        <v>144</v>
      </c>
      <c r="BV109" s="212">
        <v>0</v>
      </c>
      <c r="BW109" s="201">
        <f t="shared" si="19"/>
        <v>7</v>
      </c>
      <c r="BX109" s="197" t="str">
        <f t="shared" si="18"/>
        <v>3087</v>
      </c>
      <c r="BY109" s="229">
        <v>861</v>
      </c>
      <c r="BZ109" s="229" t="s">
        <v>203</v>
      </c>
      <c r="CA109" s="230">
        <v>248.68</v>
      </c>
      <c r="CB109" s="230">
        <v>873.31999999999994</v>
      </c>
      <c r="CC109" s="230">
        <v>228.79</v>
      </c>
      <c r="CD109" s="230">
        <v>801.28</v>
      </c>
      <c r="CE109" s="230">
        <v>36.21</v>
      </c>
      <c r="CF109" s="230">
        <v>402.33</v>
      </c>
      <c r="CG109" s="230">
        <v>20</v>
      </c>
      <c r="CH109" s="230">
        <v>43</v>
      </c>
      <c r="CI109" s="230">
        <v>210</v>
      </c>
    </row>
    <row r="110" spans="1:87" ht="14.4" x14ac:dyDescent="0.3">
      <c r="A110" s="198">
        <v>333</v>
      </c>
      <c r="B110" s="199" t="s">
        <v>188</v>
      </c>
      <c r="C110" s="200">
        <v>33258</v>
      </c>
      <c r="D110" s="200">
        <v>23804</v>
      </c>
      <c r="E110" s="200">
        <v>0</v>
      </c>
      <c r="F110" s="200">
        <v>0</v>
      </c>
      <c r="G110" s="200">
        <v>0</v>
      </c>
      <c r="H110" s="200">
        <v>0</v>
      </c>
      <c r="I110" s="200">
        <v>13</v>
      </c>
      <c r="J110" s="200">
        <v>1479.4</v>
      </c>
      <c r="K110" s="200">
        <v>636.6</v>
      </c>
      <c r="L110" s="200">
        <v>3</v>
      </c>
      <c r="M110" s="200">
        <v>0</v>
      </c>
      <c r="N110" s="200">
        <v>0</v>
      </c>
      <c r="O110" s="200">
        <v>0</v>
      </c>
      <c r="P110" s="200">
        <v>0</v>
      </c>
      <c r="Q110" s="200">
        <v>14</v>
      </c>
      <c r="R110" s="200">
        <v>541</v>
      </c>
      <c r="S110" s="200">
        <v>234</v>
      </c>
      <c r="T110" s="200">
        <v>1</v>
      </c>
      <c r="U110" s="200">
        <v>0</v>
      </c>
      <c r="V110" s="200">
        <v>0</v>
      </c>
      <c r="W110" s="200">
        <v>0</v>
      </c>
      <c r="X110" s="200">
        <v>783.13333299999999</v>
      </c>
      <c r="Y110" s="200">
        <v>1927.161335</v>
      </c>
      <c r="Z110" s="200">
        <v>586.79999999999995</v>
      </c>
      <c r="AA110" s="200">
        <v>13</v>
      </c>
      <c r="AB110" s="200">
        <v>0</v>
      </c>
      <c r="AC110" s="200">
        <v>0</v>
      </c>
      <c r="AD110" s="200">
        <v>0</v>
      </c>
      <c r="AE110" s="200">
        <v>189.6</v>
      </c>
      <c r="AF110" s="200">
        <v>95</v>
      </c>
      <c r="AG110" s="200">
        <v>1</v>
      </c>
      <c r="AH110" s="200">
        <v>0</v>
      </c>
      <c r="AI110" s="200">
        <v>0</v>
      </c>
      <c r="AJ110" s="200">
        <v>0</v>
      </c>
      <c r="AK110" s="200">
        <v>83</v>
      </c>
      <c r="AL110" s="200">
        <v>39</v>
      </c>
      <c r="AM110" s="200">
        <v>0</v>
      </c>
      <c r="AN110" s="200">
        <v>0</v>
      </c>
      <c r="AO110" s="200">
        <v>0</v>
      </c>
      <c r="AP110" s="200">
        <v>369.69466699999998</v>
      </c>
      <c r="AQ110" s="200">
        <v>115</v>
      </c>
      <c r="AR110" s="200">
        <v>4</v>
      </c>
      <c r="AS110" s="200">
        <v>0</v>
      </c>
      <c r="AT110" s="200">
        <v>0</v>
      </c>
      <c r="AU110" s="200">
        <v>0</v>
      </c>
      <c r="AV110" s="200">
        <v>249.2</v>
      </c>
      <c r="AW110" s="200">
        <v>111.8</v>
      </c>
      <c r="AX110" s="200">
        <v>1</v>
      </c>
      <c r="AY110" s="200">
        <v>0</v>
      </c>
      <c r="AZ110" s="200">
        <v>0</v>
      </c>
      <c r="BA110" s="200">
        <v>0</v>
      </c>
      <c r="BB110" s="200">
        <v>84</v>
      </c>
      <c r="BC110" s="200">
        <v>42.533332999999999</v>
      </c>
      <c r="BD110" s="200">
        <v>0</v>
      </c>
      <c r="BE110" s="200">
        <v>919.99999800000001</v>
      </c>
      <c r="BF110" s="200">
        <v>294.2</v>
      </c>
      <c r="BG110" s="200">
        <v>5</v>
      </c>
      <c r="BH110" s="200">
        <f t="shared" si="20"/>
        <v>157</v>
      </c>
      <c r="BI110" s="200">
        <f t="shared" si="21"/>
        <v>485</v>
      </c>
      <c r="BJ110" s="200">
        <f t="shared" si="22"/>
        <v>146</v>
      </c>
      <c r="BK110" s="200">
        <f t="shared" si="23"/>
        <v>164</v>
      </c>
      <c r="BL110" s="200">
        <v>191</v>
      </c>
      <c r="BN110" s="222">
        <v>309</v>
      </c>
      <c r="BO110" s="222" t="s">
        <v>137</v>
      </c>
      <c r="BP110" s="222">
        <v>3097000</v>
      </c>
      <c r="BQ110" s="222">
        <v>102175</v>
      </c>
      <c r="BR110" s="222" t="s">
        <v>322</v>
      </c>
      <c r="BS110" s="222" t="s">
        <v>231</v>
      </c>
      <c r="BT110" s="196" t="str">
        <f t="shared" si="13"/>
        <v>Maintained</v>
      </c>
      <c r="BU110" s="212">
        <v>26</v>
      </c>
      <c r="BV110" s="212">
        <v>56</v>
      </c>
      <c r="BW110" s="201">
        <f t="shared" si="19"/>
        <v>1</v>
      </c>
      <c r="BX110" s="197" t="str">
        <f t="shared" si="18"/>
        <v>3091</v>
      </c>
      <c r="BY110" s="229">
        <v>865</v>
      </c>
      <c r="BZ110" s="229" t="s">
        <v>222</v>
      </c>
      <c r="CA110" s="230">
        <v>881.75</v>
      </c>
      <c r="CB110" s="230">
        <v>3096.62</v>
      </c>
      <c r="CC110" s="230">
        <v>811.23</v>
      </c>
      <c r="CD110" s="230">
        <v>2841.19</v>
      </c>
      <c r="CE110" s="230">
        <v>8.58</v>
      </c>
      <c r="CF110" s="230">
        <v>95.37</v>
      </c>
      <c r="CG110" s="230">
        <v>18</v>
      </c>
      <c r="CH110" s="230">
        <v>83</v>
      </c>
      <c r="CI110" s="230">
        <v>295</v>
      </c>
    </row>
    <row r="111" spans="1:87" ht="14.4" x14ac:dyDescent="0.3">
      <c r="A111" s="198">
        <v>343</v>
      </c>
      <c r="B111" s="199" t="s">
        <v>189</v>
      </c>
      <c r="C111" s="200">
        <v>20447</v>
      </c>
      <c r="D111" s="200">
        <v>15565</v>
      </c>
      <c r="E111" s="200">
        <v>41</v>
      </c>
      <c r="F111" s="200">
        <v>112.2</v>
      </c>
      <c r="G111" s="200">
        <v>47.8</v>
      </c>
      <c r="H111" s="200">
        <v>3</v>
      </c>
      <c r="I111" s="200">
        <v>76.2</v>
      </c>
      <c r="J111" s="200">
        <v>749.36666600000001</v>
      </c>
      <c r="K111" s="200">
        <v>315.5</v>
      </c>
      <c r="L111" s="200">
        <v>7</v>
      </c>
      <c r="M111" s="200">
        <v>0</v>
      </c>
      <c r="N111" s="200">
        <v>0</v>
      </c>
      <c r="O111" s="200">
        <v>0</v>
      </c>
      <c r="P111" s="200">
        <v>0</v>
      </c>
      <c r="Q111" s="200">
        <v>71.466667000000001</v>
      </c>
      <c r="R111" s="200">
        <v>357.33333199999998</v>
      </c>
      <c r="S111" s="200">
        <v>129.26666599999999</v>
      </c>
      <c r="T111" s="200">
        <v>7</v>
      </c>
      <c r="U111" s="200">
        <v>0</v>
      </c>
      <c r="V111" s="200">
        <v>0</v>
      </c>
      <c r="W111" s="200">
        <v>0</v>
      </c>
      <c r="X111" s="200">
        <v>331.42200500000001</v>
      </c>
      <c r="Y111" s="200">
        <v>1384.2806680000001</v>
      </c>
      <c r="Z111" s="200">
        <v>367.645332</v>
      </c>
      <c r="AA111" s="200">
        <v>5</v>
      </c>
      <c r="AB111" s="200">
        <v>35.4</v>
      </c>
      <c r="AC111" s="200">
        <v>23</v>
      </c>
      <c r="AD111" s="200">
        <v>1</v>
      </c>
      <c r="AE111" s="200">
        <v>136.6</v>
      </c>
      <c r="AF111" s="200">
        <v>70</v>
      </c>
      <c r="AG111" s="200">
        <v>3</v>
      </c>
      <c r="AH111" s="200">
        <v>0</v>
      </c>
      <c r="AI111" s="200">
        <v>0</v>
      </c>
      <c r="AJ111" s="200">
        <v>0</v>
      </c>
      <c r="AK111" s="200">
        <v>101.533333</v>
      </c>
      <c r="AL111" s="200">
        <v>35.733333000000002</v>
      </c>
      <c r="AM111" s="200">
        <v>4</v>
      </c>
      <c r="AN111" s="200">
        <v>0</v>
      </c>
      <c r="AO111" s="200">
        <v>0</v>
      </c>
      <c r="AP111" s="200">
        <v>133.83333400000001</v>
      </c>
      <c r="AQ111" s="200">
        <v>39.266666999999998</v>
      </c>
      <c r="AR111" s="200">
        <v>0</v>
      </c>
      <c r="AS111" s="200">
        <v>32.783332999999999</v>
      </c>
      <c r="AT111" s="200">
        <v>9.1</v>
      </c>
      <c r="AU111" s="200">
        <v>0</v>
      </c>
      <c r="AV111" s="200">
        <v>336.70000199999998</v>
      </c>
      <c r="AW111" s="200">
        <v>165.500001</v>
      </c>
      <c r="AX111" s="200">
        <v>1</v>
      </c>
      <c r="AY111" s="200">
        <v>0</v>
      </c>
      <c r="AZ111" s="200">
        <v>0</v>
      </c>
      <c r="BA111" s="200">
        <v>0</v>
      </c>
      <c r="BB111" s="200">
        <v>147.40000499999999</v>
      </c>
      <c r="BC111" s="200">
        <v>60.600002000000003</v>
      </c>
      <c r="BD111" s="200">
        <v>1</v>
      </c>
      <c r="BE111" s="200">
        <v>904.49000699999999</v>
      </c>
      <c r="BF111" s="200">
        <v>249.28466900000001</v>
      </c>
      <c r="BG111" s="200">
        <v>3.6333329999999999</v>
      </c>
      <c r="BH111" s="200">
        <f t="shared" si="20"/>
        <v>86</v>
      </c>
      <c r="BI111" s="200">
        <f t="shared" si="21"/>
        <v>450</v>
      </c>
      <c r="BJ111" s="200">
        <f t="shared" si="22"/>
        <v>113</v>
      </c>
      <c r="BK111" s="200">
        <f t="shared" si="23"/>
        <v>207</v>
      </c>
      <c r="BL111" s="200">
        <v>179</v>
      </c>
      <c r="BN111" s="222">
        <v>309</v>
      </c>
      <c r="BO111" s="222" t="s">
        <v>137</v>
      </c>
      <c r="BP111" s="222">
        <v>3097001</v>
      </c>
      <c r="BQ111" s="222">
        <v>102176</v>
      </c>
      <c r="BR111" s="222" t="s">
        <v>323</v>
      </c>
      <c r="BS111" s="222" t="s">
        <v>231</v>
      </c>
      <c r="BT111" s="196" t="str">
        <f t="shared" si="13"/>
        <v>Maintained</v>
      </c>
      <c r="BU111" s="212">
        <v>57</v>
      </c>
      <c r="BV111" s="212">
        <v>63</v>
      </c>
      <c r="BW111" s="201">
        <f t="shared" si="19"/>
        <v>2</v>
      </c>
      <c r="BX111" s="197" t="str">
        <f t="shared" si="18"/>
        <v>3092</v>
      </c>
      <c r="BY111" s="229">
        <v>866</v>
      </c>
      <c r="BZ111" s="229" t="s">
        <v>208</v>
      </c>
      <c r="CA111" s="230">
        <v>354.74</v>
      </c>
      <c r="CB111" s="230">
        <v>1245.8200000000002</v>
      </c>
      <c r="CC111" s="230">
        <v>326.37</v>
      </c>
      <c r="CD111" s="230">
        <v>1143.06</v>
      </c>
      <c r="CE111" s="230">
        <v>16.079999999999998</v>
      </c>
      <c r="CF111" s="230">
        <v>178.62</v>
      </c>
      <c r="CG111" s="230">
        <v>10</v>
      </c>
      <c r="CH111" s="230">
        <v>31</v>
      </c>
      <c r="CI111" s="230">
        <v>118</v>
      </c>
    </row>
    <row r="112" spans="1:87" ht="14.4" x14ac:dyDescent="0.3">
      <c r="A112" s="198">
        <v>373</v>
      </c>
      <c r="B112" s="199" t="s">
        <v>190</v>
      </c>
      <c r="C112" s="200">
        <v>44084.5</v>
      </c>
      <c r="D112" s="200">
        <v>30814</v>
      </c>
      <c r="E112" s="200">
        <v>8.5333330000000007</v>
      </c>
      <c r="F112" s="200">
        <v>94.733333000000002</v>
      </c>
      <c r="G112" s="200">
        <v>33.933332999999998</v>
      </c>
      <c r="H112" s="200">
        <v>0</v>
      </c>
      <c r="I112" s="200">
        <v>33</v>
      </c>
      <c r="J112" s="200">
        <v>691.53666299999998</v>
      </c>
      <c r="K112" s="200">
        <v>295.08333399999998</v>
      </c>
      <c r="L112" s="200">
        <v>6</v>
      </c>
      <c r="M112" s="200">
        <v>0</v>
      </c>
      <c r="N112" s="200">
        <v>0</v>
      </c>
      <c r="O112" s="200">
        <v>0</v>
      </c>
      <c r="P112" s="200">
        <v>0</v>
      </c>
      <c r="Q112" s="200">
        <v>282.133332</v>
      </c>
      <c r="R112" s="200">
        <v>1516.9999969999999</v>
      </c>
      <c r="S112" s="200">
        <v>605.59999800000003</v>
      </c>
      <c r="T112" s="200">
        <v>22</v>
      </c>
      <c r="U112" s="200">
        <v>0</v>
      </c>
      <c r="V112" s="200">
        <v>0</v>
      </c>
      <c r="W112" s="200">
        <v>0</v>
      </c>
      <c r="X112" s="200">
        <v>661.84962800000005</v>
      </c>
      <c r="Y112" s="200">
        <v>3059.7312569999999</v>
      </c>
      <c r="Z112" s="200">
        <v>982.71030299999995</v>
      </c>
      <c r="AA112" s="200">
        <v>64.043142000000003</v>
      </c>
      <c r="AB112" s="200">
        <v>37</v>
      </c>
      <c r="AC112" s="200">
        <v>9.9333329999999993</v>
      </c>
      <c r="AD112" s="200">
        <v>0</v>
      </c>
      <c r="AE112" s="200">
        <v>205.969999</v>
      </c>
      <c r="AF112" s="200">
        <v>96.533333999999996</v>
      </c>
      <c r="AG112" s="200">
        <v>5</v>
      </c>
      <c r="AH112" s="200">
        <v>0</v>
      </c>
      <c r="AI112" s="200">
        <v>0</v>
      </c>
      <c r="AJ112" s="200">
        <v>0</v>
      </c>
      <c r="AK112" s="200">
        <v>635.46666600000003</v>
      </c>
      <c r="AL112" s="200">
        <v>273.60000000000002</v>
      </c>
      <c r="AM112" s="200">
        <v>11</v>
      </c>
      <c r="AN112" s="200">
        <v>0</v>
      </c>
      <c r="AO112" s="200">
        <v>0</v>
      </c>
      <c r="AP112" s="200">
        <v>561.38204399999995</v>
      </c>
      <c r="AQ112" s="200">
        <v>191.531317</v>
      </c>
      <c r="AR112" s="200">
        <v>17.866667</v>
      </c>
      <c r="AS112" s="200">
        <v>31.666668000000001</v>
      </c>
      <c r="AT112" s="200">
        <v>8.733333</v>
      </c>
      <c r="AU112" s="200">
        <v>0</v>
      </c>
      <c r="AV112" s="200">
        <v>162.85</v>
      </c>
      <c r="AW112" s="200">
        <v>101.316666</v>
      </c>
      <c r="AX112" s="200">
        <v>1</v>
      </c>
      <c r="AY112" s="200">
        <v>0</v>
      </c>
      <c r="AZ112" s="200">
        <v>0</v>
      </c>
      <c r="BA112" s="200">
        <v>0</v>
      </c>
      <c r="BB112" s="200">
        <v>231.333336</v>
      </c>
      <c r="BC112" s="200">
        <v>111.066667</v>
      </c>
      <c r="BD112" s="200">
        <v>5</v>
      </c>
      <c r="BE112" s="200">
        <v>1681.567397</v>
      </c>
      <c r="BF112" s="200">
        <v>542.301782</v>
      </c>
      <c r="BG112" s="200">
        <v>13.34914</v>
      </c>
      <c r="BH112" s="200">
        <f t="shared" si="20"/>
        <v>492</v>
      </c>
      <c r="BI112" s="200">
        <f t="shared" si="21"/>
        <v>857.5</v>
      </c>
      <c r="BJ112" s="200">
        <f t="shared" si="22"/>
        <v>51</v>
      </c>
      <c r="BK112" s="200">
        <f t="shared" si="23"/>
        <v>393.5</v>
      </c>
      <c r="BL112" s="200">
        <v>102</v>
      </c>
      <c r="BN112" s="222">
        <v>309</v>
      </c>
      <c r="BO112" s="222" t="s">
        <v>137</v>
      </c>
      <c r="BP112" s="222">
        <v>3097003</v>
      </c>
      <c r="BQ112" s="222">
        <v>145917</v>
      </c>
      <c r="BR112" s="222" t="s">
        <v>324</v>
      </c>
      <c r="BS112" s="222" t="s">
        <v>245</v>
      </c>
      <c r="BT112" s="196" t="str">
        <f t="shared" si="13"/>
        <v>Academy</v>
      </c>
      <c r="BU112" s="212">
        <v>40</v>
      </c>
      <c r="BV112" s="212">
        <v>102</v>
      </c>
      <c r="BW112" s="201">
        <f t="shared" si="19"/>
        <v>3</v>
      </c>
      <c r="BX112" s="197" t="str">
        <f t="shared" si="18"/>
        <v>3093</v>
      </c>
      <c r="BY112" s="229">
        <v>867</v>
      </c>
      <c r="BZ112" s="229" t="s">
        <v>97</v>
      </c>
      <c r="CA112" s="230">
        <v>219.67</v>
      </c>
      <c r="CB112" s="230">
        <v>771.47</v>
      </c>
      <c r="CC112" s="230">
        <v>202.1</v>
      </c>
      <c r="CD112" s="230">
        <v>707.82999999999993</v>
      </c>
      <c r="CE112" s="230">
        <v>3.73</v>
      </c>
      <c r="CF112" s="230">
        <v>41.49</v>
      </c>
      <c r="CG112" s="230">
        <v>3</v>
      </c>
      <c r="CH112" s="230">
        <v>24</v>
      </c>
      <c r="CI112" s="230">
        <v>60</v>
      </c>
    </row>
    <row r="113" spans="1:87" ht="14.4" x14ac:dyDescent="0.3">
      <c r="A113" s="198">
        <v>893</v>
      </c>
      <c r="B113" s="199" t="s">
        <v>191</v>
      </c>
      <c r="C113" s="200">
        <v>20492.5</v>
      </c>
      <c r="D113" s="200">
        <v>15482</v>
      </c>
      <c r="E113" s="200">
        <v>0</v>
      </c>
      <c r="F113" s="200">
        <v>0</v>
      </c>
      <c r="G113" s="200">
        <v>0</v>
      </c>
      <c r="H113" s="200">
        <v>0</v>
      </c>
      <c r="I113" s="200">
        <v>44.733333999999999</v>
      </c>
      <c r="J113" s="200">
        <v>352.52200299999998</v>
      </c>
      <c r="K113" s="200">
        <v>129.788667</v>
      </c>
      <c r="L113" s="200">
        <v>12.433332999999999</v>
      </c>
      <c r="M113" s="200">
        <v>0</v>
      </c>
      <c r="N113" s="200">
        <v>0</v>
      </c>
      <c r="O113" s="200">
        <v>0</v>
      </c>
      <c r="P113" s="200">
        <v>0</v>
      </c>
      <c r="Q113" s="200">
        <v>97.750669000000002</v>
      </c>
      <c r="R113" s="200">
        <v>767.17600400000003</v>
      </c>
      <c r="S113" s="200">
        <v>337.08599900000002</v>
      </c>
      <c r="T113" s="200">
        <v>13.4</v>
      </c>
      <c r="U113" s="200">
        <v>0</v>
      </c>
      <c r="V113" s="200">
        <v>0</v>
      </c>
      <c r="W113" s="200">
        <v>0</v>
      </c>
      <c r="X113" s="200">
        <v>277.67333100000002</v>
      </c>
      <c r="Y113" s="200">
        <v>1605.1973370000001</v>
      </c>
      <c r="Z113" s="200">
        <v>508.58866699999999</v>
      </c>
      <c r="AA113" s="200">
        <v>51.966665999999996</v>
      </c>
      <c r="AB113" s="200">
        <v>0</v>
      </c>
      <c r="AC113" s="200">
        <v>0</v>
      </c>
      <c r="AD113" s="200">
        <v>0</v>
      </c>
      <c r="AE113" s="200">
        <v>48.200001</v>
      </c>
      <c r="AF113" s="200">
        <v>21.2</v>
      </c>
      <c r="AG113" s="200">
        <v>0</v>
      </c>
      <c r="AH113" s="200">
        <v>0</v>
      </c>
      <c r="AI113" s="200">
        <v>0</v>
      </c>
      <c r="AJ113" s="200">
        <v>0</v>
      </c>
      <c r="AK113" s="200">
        <v>111.47800100000001</v>
      </c>
      <c r="AL113" s="200">
        <v>62.8</v>
      </c>
      <c r="AM113" s="200">
        <v>3</v>
      </c>
      <c r="AN113" s="200">
        <v>0</v>
      </c>
      <c r="AO113" s="200">
        <v>0</v>
      </c>
      <c r="AP113" s="200">
        <v>137.59</v>
      </c>
      <c r="AQ113" s="200">
        <v>45.638666999999998</v>
      </c>
      <c r="AR113" s="200">
        <v>4</v>
      </c>
      <c r="AS113" s="200">
        <v>0</v>
      </c>
      <c r="AT113" s="200">
        <v>0</v>
      </c>
      <c r="AU113" s="200">
        <v>0</v>
      </c>
      <c r="AV113" s="200">
        <v>137.533332</v>
      </c>
      <c r="AW113" s="200">
        <v>64.42</v>
      </c>
      <c r="AX113" s="200">
        <v>6</v>
      </c>
      <c r="AY113" s="200">
        <v>0</v>
      </c>
      <c r="AZ113" s="200">
        <v>0</v>
      </c>
      <c r="BA113" s="200">
        <v>0</v>
      </c>
      <c r="BB113" s="200">
        <v>254.249334</v>
      </c>
      <c r="BC113" s="200">
        <v>138.70666600000001</v>
      </c>
      <c r="BD113" s="200">
        <v>5.5</v>
      </c>
      <c r="BE113" s="200">
        <v>1076.8439539999999</v>
      </c>
      <c r="BF113" s="200">
        <v>367.83533199999999</v>
      </c>
      <c r="BG113" s="200">
        <v>18.5</v>
      </c>
      <c r="BH113" s="200">
        <f t="shared" si="20"/>
        <v>0</v>
      </c>
      <c r="BI113" s="200">
        <f t="shared" si="21"/>
        <v>0</v>
      </c>
      <c r="BJ113" s="200">
        <f t="shared" si="22"/>
        <v>223.5</v>
      </c>
      <c r="BK113" s="200">
        <f t="shared" si="23"/>
        <v>349.5</v>
      </c>
      <c r="BL113" s="200">
        <v>173</v>
      </c>
      <c r="BN113" s="222">
        <v>309</v>
      </c>
      <c r="BO113" s="222" t="s">
        <v>137</v>
      </c>
      <c r="BP113" s="222">
        <v>3097005</v>
      </c>
      <c r="BQ113" s="222">
        <v>102177</v>
      </c>
      <c r="BR113" s="222" t="s">
        <v>1118</v>
      </c>
      <c r="BS113" s="222" t="s">
        <v>231</v>
      </c>
      <c r="BT113" s="196" t="str">
        <f t="shared" si="13"/>
        <v>Maintained</v>
      </c>
      <c r="BU113" s="212">
        <v>139</v>
      </c>
      <c r="BV113" s="212">
        <v>0</v>
      </c>
      <c r="BW113" s="201">
        <f t="shared" si="19"/>
        <v>4</v>
      </c>
      <c r="BX113" s="197" t="str">
        <f t="shared" si="18"/>
        <v>3094</v>
      </c>
      <c r="BY113" s="229">
        <v>868</v>
      </c>
      <c r="BZ113" s="229" t="s">
        <v>223</v>
      </c>
      <c r="CA113" s="230">
        <v>221.68</v>
      </c>
      <c r="CB113" s="230">
        <v>778.51</v>
      </c>
      <c r="CC113" s="230">
        <v>203.95</v>
      </c>
      <c r="CD113" s="230">
        <v>714.29</v>
      </c>
      <c r="CE113" s="230">
        <v>2.41</v>
      </c>
      <c r="CF113" s="230">
        <v>26.8</v>
      </c>
      <c r="CG113" s="230">
        <v>3</v>
      </c>
      <c r="CH113" s="230">
        <v>18</v>
      </c>
      <c r="CI113" s="230">
        <v>49</v>
      </c>
    </row>
    <row r="114" spans="1:87" ht="14.4" x14ac:dyDescent="0.3">
      <c r="A114" s="198">
        <v>871</v>
      </c>
      <c r="B114" s="199" t="s">
        <v>192</v>
      </c>
      <c r="C114" s="200">
        <v>16452</v>
      </c>
      <c r="D114" s="200">
        <v>12544</v>
      </c>
      <c r="E114" s="200">
        <v>67</v>
      </c>
      <c r="F114" s="200">
        <v>309</v>
      </c>
      <c r="G114" s="200">
        <v>128</v>
      </c>
      <c r="H114" s="200">
        <v>2</v>
      </c>
      <c r="I114" s="200">
        <v>0</v>
      </c>
      <c r="J114" s="200">
        <v>236</v>
      </c>
      <c r="K114" s="200">
        <v>114.8</v>
      </c>
      <c r="L114" s="200">
        <v>2</v>
      </c>
      <c r="M114" s="200">
        <v>0</v>
      </c>
      <c r="N114" s="200">
        <v>0</v>
      </c>
      <c r="O114" s="200">
        <v>0</v>
      </c>
      <c r="P114" s="200">
        <v>0</v>
      </c>
      <c r="Q114" s="200">
        <v>0</v>
      </c>
      <c r="R114" s="200">
        <v>470</v>
      </c>
      <c r="S114" s="200">
        <v>238</v>
      </c>
      <c r="T114" s="200">
        <v>3</v>
      </c>
      <c r="U114" s="200">
        <v>0</v>
      </c>
      <c r="V114" s="200">
        <v>0</v>
      </c>
      <c r="W114" s="200">
        <v>0</v>
      </c>
      <c r="X114" s="200">
        <v>177.408199</v>
      </c>
      <c r="Y114" s="200">
        <v>842.60567800000001</v>
      </c>
      <c r="Z114" s="200">
        <v>262.86553600000002</v>
      </c>
      <c r="AA114" s="200">
        <v>53</v>
      </c>
      <c r="AB114" s="200">
        <v>37</v>
      </c>
      <c r="AC114" s="200">
        <v>28</v>
      </c>
      <c r="AD114" s="200">
        <v>1</v>
      </c>
      <c r="AE114" s="200">
        <v>22</v>
      </c>
      <c r="AF114" s="200">
        <v>12</v>
      </c>
      <c r="AG114" s="200">
        <v>0</v>
      </c>
      <c r="AH114" s="200">
        <v>0</v>
      </c>
      <c r="AI114" s="200">
        <v>0</v>
      </c>
      <c r="AJ114" s="200">
        <v>0</v>
      </c>
      <c r="AK114" s="200">
        <v>22</v>
      </c>
      <c r="AL114" s="200">
        <v>14</v>
      </c>
      <c r="AM114" s="200">
        <v>0</v>
      </c>
      <c r="AN114" s="200">
        <v>0</v>
      </c>
      <c r="AO114" s="200">
        <v>0</v>
      </c>
      <c r="AP114" s="200">
        <v>174.09826899999999</v>
      </c>
      <c r="AQ114" s="200">
        <v>66.606438999999995</v>
      </c>
      <c r="AR114" s="200">
        <v>10</v>
      </c>
      <c r="AS114" s="200">
        <v>48</v>
      </c>
      <c r="AT114" s="200">
        <v>26</v>
      </c>
      <c r="AU114" s="200">
        <v>0</v>
      </c>
      <c r="AV114" s="200">
        <v>41.8</v>
      </c>
      <c r="AW114" s="200">
        <v>23</v>
      </c>
      <c r="AX114" s="200">
        <v>0</v>
      </c>
      <c r="AY114" s="200">
        <v>0</v>
      </c>
      <c r="AZ114" s="200">
        <v>0</v>
      </c>
      <c r="BA114" s="200">
        <v>0</v>
      </c>
      <c r="BB114" s="200">
        <v>90</v>
      </c>
      <c r="BC114" s="200">
        <v>62</v>
      </c>
      <c r="BD114" s="200">
        <v>0</v>
      </c>
      <c r="BE114" s="200">
        <v>341.68891100000002</v>
      </c>
      <c r="BF114" s="200">
        <v>117.107902</v>
      </c>
      <c r="BG114" s="200">
        <v>17</v>
      </c>
      <c r="BH114" s="200">
        <f t="shared" si="20"/>
        <v>0</v>
      </c>
      <c r="BI114" s="200">
        <f t="shared" si="21"/>
        <v>0</v>
      </c>
      <c r="BJ114" s="200">
        <f t="shared" si="22"/>
        <v>177</v>
      </c>
      <c r="BK114" s="200">
        <f t="shared" si="23"/>
        <v>214</v>
      </c>
      <c r="BL114" s="200">
        <v>39</v>
      </c>
      <c r="BN114" s="222">
        <v>309</v>
      </c>
      <c r="BO114" s="222" t="s">
        <v>137</v>
      </c>
      <c r="BP114" s="222">
        <v>3097006</v>
      </c>
      <c r="BQ114" s="222">
        <v>102178</v>
      </c>
      <c r="BR114" s="222" t="s">
        <v>304</v>
      </c>
      <c r="BS114" s="222" t="s">
        <v>231</v>
      </c>
      <c r="BT114" s="196" t="str">
        <f t="shared" si="13"/>
        <v>Maintained</v>
      </c>
      <c r="BU114" s="212">
        <v>0</v>
      </c>
      <c r="BV114" s="212">
        <v>172</v>
      </c>
      <c r="BW114" s="201">
        <f t="shared" si="19"/>
        <v>5</v>
      </c>
      <c r="BX114" s="197" t="str">
        <f t="shared" si="18"/>
        <v>3095</v>
      </c>
      <c r="BY114" s="229">
        <v>869</v>
      </c>
      <c r="BZ114" s="229" t="s">
        <v>219</v>
      </c>
      <c r="CA114" s="230">
        <v>269.56</v>
      </c>
      <c r="CB114" s="230">
        <v>946.66000000000008</v>
      </c>
      <c r="CC114" s="230">
        <v>248</v>
      </c>
      <c r="CD114" s="230">
        <v>868.56999999999994</v>
      </c>
      <c r="CE114" s="230">
        <v>6.78</v>
      </c>
      <c r="CF114" s="230">
        <v>75.349999999999994</v>
      </c>
      <c r="CG114" s="230">
        <v>6</v>
      </c>
      <c r="CH114" s="230">
        <v>25</v>
      </c>
      <c r="CI114" s="230">
        <v>84</v>
      </c>
    </row>
    <row r="115" spans="1:87" ht="14.4" x14ac:dyDescent="0.3">
      <c r="A115" s="198">
        <v>334</v>
      </c>
      <c r="B115" s="199" t="s">
        <v>193</v>
      </c>
      <c r="C115" s="200">
        <v>18849</v>
      </c>
      <c r="D115" s="200">
        <v>16087</v>
      </c>
      <c r="E115" s="200">
        <v>0</v>
      </c>
      <c r="F115" s="200">
        <v>0</v>
      </c>
      <c r="G115" s="200">
        <v>0</v>
      </c>
      <c r="H115" s="200">
        <v>0</v>
      </c>
      <c r="I115" s="200">
        <v>26.6</v>
      </c>
      <c r="J115" s="200">
        <v>460.8</v>
      </c>
      <c r="K115" s="200">
        <v>198.6</v>
      </c>
      <c r="L115" s="200">
        <v>2</v>
      </c>
      <c r="M115" s="200">
        <v>0</v>
      </c>
      <c r="N115" s="200">
        <v>0</v>
      </c>
      <c r="O115" s="200">
        <v>0</v>
      </c>
      <c r="P115" s="200">
        <v>0</v>
      </c>
      <c r="Q115" s="200">
        <v>44.8</v>
      </c>
      <c r="R115" s="200">
        <v>756.6</v>
      </c>
      <c r="S115" s="200">
        <v>350.86666700000001</v>
      </c>
      <c r="T115" s="200">
        <v>0</v>
      </c>
      <c r="U115" s="200">
        <v>0</v>
      </c>
      <c r="V115" s="200">
        <v>0</v>
      </c>
      <c r="W115" s="200">
        <v>0</v>
      </c>
      <c r="X115" s="200">
        <v>301.87528900000001</v>
      </c>
      <c r="Y115" s="200">
        <v>1089.6255450000001</v>
      </c>
      <c r="Z115" s="200">
        <v>251.874033</v>
      </c>
      <c r="AA115" s="200">
        <v>49.8</v>
      </c>
      <c r="AB115" s="200">
        <v>0</v>
      </c>
      <c r="AC115" s="200">
        <v>0</v>
      </c>
      <c r="AD115" s="200">
        <v>0</v>
      </c>
      <c r="AE115" s="200">
        <v>67.599999999999994</v>
      </c>
      <c r="AF115" s="200">
        <v>25</v>
      </c>
      <c r="AG115" s="200">
        <v>1</v>
      </c>
      <c r="AH115" s="200">
        <v>0</v>
      </c>
      <c r="AI115" s="200">
        <v>0</v>
      </c>
      <c r="AJ115" s="200">
        <v>0</v>
      </c>
      <c r="AK115" s="200">
        <v>138.19999999999999</v>
      </c>
      <c r="AL115" s="200">
        <v>62</v>
      </c>
      <c r="AM115" s="200">
        <v>0</v>
      </c>
      <c r="AN115" s="200">
        <v>0</v>
      </c>
      <c r="AO115" s="200">
        <v>0</v>
      </c>
      <c r="AP115" s="200">
        <v>214.852351</v>
      </c>
      <c r="AQ115" s="200">
        <v>57.233333000000002</v>
      </c>
      <c r="AR115" s="200">
        <v>5</v>
      </c>
      <c r="AS115" s="200">
        <v>0</v>
      </c>
      <c r="AT115" s="200">
        <v>0</v>
      </c>
      <c r="AU115" s="200">
        <v>0</v>
      </c>
      <c r="AV115" s="200">
        <v>179.133332</v>
      </c>
      <c r="AW115" s="200">
        <v>74.233333000000002</v>
      </c>
      <c r="AX115" s="200">
        <v>1</v>
      </c>
      <c r="AY115" s="200">
        <v>0</v>
      </c>
      <c r="AZ115" s="200">
        <v>0</v>
      </c>
      <c r="BA115" s="200">
        <v>0</v>
      </c>
      <c r="BB115" s="200">
        <v>335.95</v>
      </c>
      <c r="BC115" s="200">
        <v>170.66666599999999</v>
      </c>
      <c r="BD115" s="200">
        <v>0</v>
      </c>
      <c r="BE115" s="200">
        <v>681.79121499999997</v>
      </c>
      <c r="BF115" s="200">
        <v>189.10427100000001</v>
      </c>
      <c r="BG115" s="200">
        <v>6</v>
      </c>
      <c r="BH115" s="200">
        <f t="shared" si="20"/>
        <v>309</v>
      </c>
      <c r="BI115" s="200">
        <f t="shared" si="21"/>
        <v>398</v>
      </c>
      <c r="BJ115" s="200">
        <f t="shared" si="22"/>
        <v>35</v>
      </c>
      <c r="BK115" s="200">
        <f t="shared" si="23"/>
        <v>104</v>
      </c>
      <c r="BL115" s="200">
        <v>142</v>
      </c>
      <c r="BN115" s="222">
        <v>310</v>
      </c>
      <c r="BO115" s="222" t="s">
        <v>138</v>
      </c>
      <c r="BP115" s="222">
        <v>3107002</v>
      </c>
      <c r="BQ115" s="222">
        <v>102260</v>
      </c>
      <c r="BR115" s="222" t="s">
        <v>325</v>
      </c>
      <c r="BS115" s="222" t="s">
        <v>231</v>
      </c>
      <c r="BT115" s="196" t="str">
        <f t="shared" si="13"/>
        <v>Maintained</v>
      </c>
      <c r="BU115" s="212">
        <v>0</v>
      </c>
      <c r="BV115" s="212">
        <v>171</v>
      </c>
      <c r="BW115" s="201">
        <f t="shared" si="19"/>
        <v>1</v>
      </c>
      <c r="BX115" s="197" t="str">
        <f t="shared" si="18"/>
        <v>3101</v>
      </c>
      <c r="BY115" s="229">
        <v>870</v>
      </c>
      <c r="BZ115" s="229" t="s">
        <v>180</v>
      </c>
      <c r="CA115" s="230">
        <v>210.77</v>
      </c>
      <c r="CB115" s="230">
        <v>740.19</v>
      </c>
      <c r="CC115" s="230">
        <v>193.91</v>
      </c>
      <c r="CD115" s="230">
        <v>679.13</v>
      </c>
      <c r="CE115" s="230">
        <v>7.94</v>
      </c>
      <c r="CF115" s="230">
        <v>88.17</v>
      </c>
      <c r="CG115" s="230">
        <v>9</v>
      </c>
      <c r="CH115" s="230">
        <v>32</v>
      </c>
      <c r="CI115" s="230">
        <v>87</v>
      </c>
    </row>
    <row r="116" spans="1:87" ht="14.4" x14ac:dyDescent="0.3">
      <c r="A116" s="198">
        <v>933</v>
      </c>
      <c r="B116" s="199" t="s">
        <v>194</v>
      </c>
      <c r="C116" s="200">
        <v>39579</v>
      </c>
      <c r="D116" s="200">
        <v>27354.5</v>
      </c>
      <c r="E116" s="200">
        <v>0</v>
      </c>
      <c r="F116" s="200">
        <v>0</v>
      </c>
      <c r="G116" s="200">
        <v>0</v>
      </c>
      <c r="H116" s="200">
        <v>0</v>
      </c>
      <c r="I116" s="200">
        <v>32.233333000000002</v>
      </c>
      <c r="J116" s="200">
        <v>211.08333099999999</v>
      </c>
      <c r="K116" s="200">
        <v>78.966666000000004</v>
      </c>
      <c r="L116" s="200">
        <v>0</v>
      </c>
      <c r="M116" s="200">
        <v>0</v>
      </c>
      <c r="N116" s="200">
        <v>0</v>
      </c>
      <c r="O116" s="200">
        <v>0</v>
      </c>
      <c r="P116" s="200">
        <v>0</v>
      </c>
      <c r="Q116" s="200">
        <v>172.98600400000001</v>
      </c>
      <c r="R116" s="200">
        <v>828.95002399999998</v>
      </c>
      <c r="S116" s="200">
        <v>276.48334199999999</v>
      </c>
      <c r="T116" s="200">
        <v>6.266667</v>
      </c>
      <c r="U116" s="200">
        <v>0</v>
      </c>
      <c r="V116" s="200">
        <v>0</v>
      </c>
      <c r="W116" s="200">
        <v>0</v>
      </c>
      <c r="X116" s="200">
        <v>516.259546</v>
      </c>
      <c r="Y116" s="200">
        <v>3784.2828979999999</v>
      </c>
      <c r="Z116" s="200">
        <v>1326.0335359999999</v>
      </c>
      <c r="AA116" s="200">
        <v>136.734667</v>
      </c>
      <c r="AB116" s="200">
        <v>0</v>
      </c>
      <c r="AC116" s="200">
        <v>0</v>
      </c>
      <c r="AD116" s="200">
        <v>0</v>
      </c>
      <c r="AE116" s="200">
        <v>12.4</v>
      </c>
      <c r="AF116" s="200">
        <v>7.5</v>
      </c>
      <c r="AG116" s="200">
        <v>0</v>
      </c>
      <c r="AH116" s="200">
        <v>0</v>
      </c>
      <c r="AI116" s="200">
        <v>0</v>
      </c>
      <c r="AJ116" s="200">
        <v>0</v>
      </c>
      <c r="AK116" s="200">
        <v>76.533332999999999</v>
      </c>
      <c r="AL116" s="200">
        <v>28.000001999999999</v>
      </c>
      <c r="AM116" s="200">
        <v>0</v>
      </c>
      <c r="AN116" s="200">
        <v>0</v>
      </c>
      <c r="AO116" s="200">
        <v>0</v>
      </c>
      <c r="AP116" s="200">
        <v>218.150665</v>
      </c>
      <c r="AQ116" s="200">
        <v>102.328</v>
      </c>
      <c r="AR116" s="200">
        <v>3.8166669999999998</v>
      </c>
      <c r="AS116" s="200">
        <v>0</v>
      </c>
      <c r="AT116" s="200">
        <v>0</v>
      </c>
      <c r="AU116" s="200">
        <v>0</v>
      </c>
      <c r="AV116" s="200">
        <v>88.868667000000002</v>
      </c>
      <c r="AW116" s="200">
        <v>25.833333</v>
      </c>
      <c r="AX116" s="200">
        <v>0</v>
      </c>
      <c r="AY116" s="200">
        <v>0</v>
      </c>
      <c r="AZ116" s="200">
        <v>0</v>
      </c>
      <c r="BA116" s="200">
        <v>0</v>
      </c>
      <c r="BB116" s="200">
        <v>277.533345</v>
      </c>
      <c r="BC116" s="200">
        <v>122.433336</v>
      </c>
      <c r="BD116" s="200">
        <v>2.9666670000000002</v>
      </c>
      <c r="BE116" s="200">
        <v>2192.0151599999999</v>
      </c>
      <c r="BF116" s="200">
        <v>793.82132799999999</v>
      </c>
      <c r="BG116" s="200">
        <v>47.262667</v>
      </c>
      <c r="BH116" s="200">
        <f t="shared" si="20"/>
        <v>229</v>
      </c>
      <c r="BI116" s="200">
        <f t="shared" si="21"/>
        <v>342</v>
      </c>
      <c r="BJ116" s="200">
        <f t="shared" si="22"/>
        <v>259</v>
      </c>
      <c r="BK116" s="200">
        <f t="shared" si="23"/>
        <v>345</v>
      </c>
      <c r="BL116" s="200">
        <v>410</v>
      </c>
      <c r="BN116" s="222">
        <v>310</v>
      </c>
      <c r="BO116" s="222" t="s">
        <v>138</v>
      </c>
      <c r="BP116" s="222">
        <v>3107004</v>
      </c>
      <c r="BQ116" s="222">
        <v>140122</v>
      </c>
      <c r="BR116" s="222" t="s">
        <v>326</v>
      </c>
      <c r="BS116" s="222" t="s">
        <v>235</v>
      </c>
      <c r="BT116" s="196" t="str">
        <f t="shared" si="13"/>
        <v>Academy</v>
      </c>
      <c r="BU116" s="212">
        <v>83</v>
      </c>
      <c r="BV116" s="212">
        <v>0</v>
      </c>
      <c r="BW116" s="201">
        <f t="shared" si="19"/>
        <v>2</v>
      </c>
      <c r="BX116" s="197" t="str">
        <f t="shared" si="18"/>
        <v>3102</v>
      </c>
      <c r="BY116" s="229">
        <v>871</v>
      </c>
      <c r="BZ116" s="229" t="s">
        <v>192</v>
      </c>
      <c r="CA116" s="230">
        <v>136.69999999999999</v>
      </c>
      <c r="CB116" s="230">
        <v>480.06</v>
      </c>
      <c r="CC116" s="230">
        <v>125.76</v>
      </c>
      <c r="CD116" s="230">
        <v>440.47</v>
      </c>
      <c r="CE116" s="230">
        <v>15.82</v>
      </c>
      <c r="CF116" s="230">
        <v>175.78</v>
      </c>
      <c r="CG116" s="230">
        <v>7</v>
      </c>
      <c r="CH116" s="230">
        <v>28</v>
      </c>
      <c r="CI116" s="230">
        <v>93</v>
      </c>
    </row>
    <row r="117" spans="1:87" ht="14.4" x14ac:dyDescent="0.3">
      <c r="A117" s="198">
        <v>803</v>
      </c>
      <c r="B117" s="199" t="s">
        <v>195</v>
      </c>
      <c r="C117" s="200">
        <v>23617</v>
      </c>
      <c r="D117" s="200">
        <v>14607</v>
      </c>
      <c r="E117" s="200">
        <v>0</v>
      </c>
      <c r="F117" s="200">
        <v>0</v>
      </c>
      <c r="G117" s="200">
        <v>0</v>
      </c>
      <c r="H117" s="200">
        <v>0</v>
      </c>
      <c r="I117" s="200">
        <v>0</v>
      </c>
      <c r="J117" s="200">
        <v>13.233333</v>
      </c>
      <c r="K117" s="200">
        <v>7.2333340000000002</v>
      </c>
      <c r="L117" s="200">
        <v>1</v>
      </c>
      <c r="M117" s="200">
        <v>0</v>
      </c>
      <c r="N117" s="200">
        <v>0</v>
      </c>
      <c r="O117" s="200">
        <v>0</v>
      </c>
      <c r="P117" s="200">
        <v>0</v>
      </c>
      <c r="Q117" s="200">
        <v>1</v>
      </c>
      <c r="R117" s="200">
        <v>77.333331999999999</v>
      </c>
      <c r="S117" s="200">
        <v>40.866666000000002</v>
      </c>
      <c r="T117" s="200">
        <v>0.6</v>
      </c>
      <c r="U117" s="200">
        <v>0</v>
      </c>
      <c r="V117" s="200">
        <v>0</v>
      </c>
      <c r="W117" s="200">
        <v>0</v>
      </c>
      <c r="X117" s="200">
        <v>286.16600199999999</v>
      </c>
      <c r="Y117" s="200">
        <v>2916.8279990000001</v>
      </c>
      <c r="Z117" s="200">
        <v>1023.686664</v>
      </c>
      <c r="AA117" s="200">
        <v>41.96</v>
      </c>
      <c r="AB117" s="200">
        <v>0</v>
      </c>
      <c r="AC117" s="200">
        <v>0</v>
      </c>
      <c r="AD117" s="200">
        <v>0</v>
      </c>
      <c r="AE117" s="200">
        <v>0</v>
      </c>
      <c r="AF117" s="200">
        <v>0</v>
      </c>
      <c r="AG117" s="200">
        <v>0</v>
      </c>
      <c r="AH117" s="200">
        <v>0</v>
      </c>
      <c r="AI117" s="200">
        <v>0</v>
      </c>
      <c r="AJ117" s="200">
        <v>0</v>
      </c>
      <c r="AK117" s="200">
        <v>2.8</v>
      </c>
      <c r="AL117" s="200">
        <v>3.8</v>
      </c>
      <c r="AM117" s="200">
        <v>0</v>
      </c>
      <c r="AN117" s="200">
        <v>0</v>
      </c>
      <c r="AO117" s="200">
        <v>0</v>
      </c>
      <c r="AP117" s="200">
        <v>220.807333</v>
      </c>
      <c r="AQ117" s="200">
        <v>101.879334</v>
      </c>
      <c r="AR117" s="200">
        <v>7</v>
      </c>
      <c r="AS117" s="200">
        <v>0</v>
      </c>
      <c r="AT117" s="200">
        <v>0</v>
      </c>
      <c r="AU117" s="200">
        <v>0</v>
      </c>
      <c r="AV117" s="200">
        <v>4.0166680000000001</v>
      </c>
      <c r="AW117" s="200">
        <v>1.25</v>
      </c>
      <c r="AX117" s="200">
        <v>0</v>
      </c>
      <c r="AY117" s="200">
        <v>0</v>
      </c>
      <c r="AZ117" s="200">
        <v>0</v>
      </c>
      <c r="BA117" s="200">
        <v>0</v>
      </c>
      <c r="BB117" s="200">
        <v>23.933335</v>
      </c>
      <c r="BC117" s="200">
        <v>9.7333339999999993</v>
      </c>
      <c r="BD117" s="200">
        <v>0</v>
      </c>
      <c r="BE117" s="200">
        <v>1643.8573200000001</v>
      </c>
      <c r="BF117" s="200">
        <v>586.14533300000005</v>
      </c>
      <c r="BG117" s="200">
        <v>13.980001</v>
      </c>
      <c r="BH117" s="200">
        <f t="shared" si="20"/>
        <v>95</v>
      </c>
      <c r="BI117" s="200">
        <f t="shared" si="21"/>
        <v>145</v>
      </c>
      <c r="BJ117" s="200">
        <f t="shared" si="22"/>
        <v>122</v>
      </c>
      <c r="BK117" s="200">
        <f t="shared" si="23"/>
        <v>323</v>
      </c>
      <c r="BL117" s="200">
        <v>103</v>
      </c>
      <c r="BN117" s="222">
        <v>310</v>
      </c>
      <c r="BO117" s="222" t="s">
        <v>138</v>
      </c>
      <c r="BP117" s="222">
        <v>3107005</v>
      </c>
      <c r="BQ117" s="222">
        <v>133317</v>
      </c>
      <c r="BR117" s="222" t="s">
        <v>327</v>
      </c>
      <c r="BS117" s="222" t="s">
        <v>231</v>
      </c>
      <c r="BT117" s="196" t="str">
        <f t="shared" si="13"/>
        <v>Maintained</v>
      </c>
      <c r="BU117" s="212">
        <v>0</v>
      </c>
      <c r="BV117" s="212">
        <v>130</v>
      </c>
      <c r="BW117" s="201">
        <f t="shared" si="19"/>
        <v>3</v>
      </c>
      <c r="BX117" s="197" t="str">
        <f t="shared" si="18"/>
        <v>3103</v>
      </c>
      <c r="BY117" s="229">
        <v>872</v>
      </c>
      <c r="BZ117" s="229" t="s">
        <v>225</v>
      </c>
      <c r="CA117" s="230">
        <v>298.23</v>
      </c>
      <c r="CB117" s="230">
        <v>1047.3699999999999</v>
      </c>
      <c r="CC117" s="230">
        <v>274.38</v>
      </c>
      <c r="CD117" s="230">
        <v>960.96</v>
      </c>
      <c r="CE117" s="230">
        <v>3.06</v>
      </c>
      <c r="CF117" s="230">
        <v>34</v>
      </c>
      <c r="CG117" s="230">
        <v>5</v>
      </c>
      <c r="CH117" s="230">
        <v>26</v>
      </c>
      <c r="CI117" s="230">
        <v>62</v>
      </c>
    </row>
    <row r="118" spans="1:87" ht="14.4" x14ac:dyDescent="0.3">
      <c r="A118" s="198">
        <v>393</v>
      </c>
      <c r="B118" s="199" t="s">
        <v>196</v>
      </c>
      <c r="C118" s="200">
        <v>11368</v>
      </c>
      <c r="D118" s="200">
        <v>8722</v>
      </c>
      <c r="E118" s="200">
        <v>49</v>
      </c>
      <c r="F118" s="200">
        <v>163.6</v>
      </c>
      <c r="G118" s="200">
        <v>59</v>
      </c>
      <c r="H118" s="200">
        <v>6</v>
      </c>
      <c r="I118" s="200">
        <v>10</v>
      </c>
      <c r="J118" s="200">
        <v>381</v>
      </c>
      <c r="K118" s="200">
        <v>192</v>
      </c>
      <c r="L118" s="200">
        <v>2</v>
      </c>
      <c r="M118" s="200">
        <v>0</v>
      </c>
      <c r="N118" s="200">
        <v>0</v>
      </c>
      <c r="O118" s="200">
        <v>0</v>
      </c>
      <c r="P118" s="200">
        <v>0</v>
      </c>
      <c r="Q118" s="200">
        <v>20.399999999999999</v>
      </c>
      <c r="R118" s="200">
        <v>351.4</v>
      </c>
      <c r="S118" s="200">
        <v>140.4</v>
      </c>
      <c r="T118" s="200">
        <v>0</v>
      </c>
      <c r="U118" s="200">
        <v>0</v>
      </c>
      <c r="V118" s="200">
        <v>0</v>
      </c>
      <c r="W118" s="200">
        <v>0</v>
      </c>
      <c r="X118" s="200">
        <v>287.88394199999999</v>
      </c>
      <c r="Y118" s="200">
        <v>513.29675799999995</v>
      </c>
      <c r="Z118" s="200">
        <v>140.36898299999999</v>
      </c>
      <c r="AA118" s="200">
        <v>31.731508000000002</v>
      </c>
      <c r="AB118" s="200">
        <v>17</v>
      </c>
      <c r="AC118" s="200">
        <v>8</v>
      </c>
      <c r="AD118" s="200">
        <v>1</v>
      </c>
      <c r="AE118" s="200">
        <v>90</v>
      </c>
      <c r="AF118" s="200">
        <v>62</v>
      </c>
      <c r="AG118" s="200">
        <v>1</v>
      </c>
      <c r="AH118" s="200">
        <v>0</v>
      </c>
      <c r="AI118" s="200">
        <v>0</v>
      </c>
      <c r="AJ118" s="200">
        <v>0</v>
      </c>
      <c r="AK118" s="200">
        <v>79</v>
      </c>
      <c r="AL118" s="200">
        <v>36</v>
      </c>
      <c r="AM118" s="200">
        <v>0</v>
      </c>
      <c r="AN118" s="200">
        <v>0</v>
      </c>
      <c r="AO118" s="200">
        <v>0</v>
      </c>
      <c r="AP118" s="200">
        <v>131.59728999999999</v>
      </c>
      <c r="AQ118" s="200">
        <v>33.388562</v>
      </c>
      <c r="AR118" s="200">
        <v>17</v>
      </c>
      <c r="AS118" s="200">
        <v>80</v>
      </c>
      <c r="AT118" s="200">
        <v>30.533332999999999</v>
      </c>
      <c r="AU118" s="200">
        <v>5</v>
      </c>
      <c r="AV118" s="200">
        <v>117</v>
      </c>
      <c r="AW118" s="200">
        <v>80</v>
      </c>
      <c r="AX118" s="200">
        <v>0</v>
      </c>
      <c r="AY118" s="200">
        <v>0</v>
      </c>
      <c r="AZ118" s="200">
        <v>0</v>
      </c>
      <c r="BA118" s="200">
        <v>0</v>
      </c>
      <c r="BB118" s="200">
        <v>123</v>
      </c>
      <c r="BC118" s="200">
        <v>61</v>
      </c>
      <c r="BD118" s="200">
        <v>0</v>
      </c>
      <c r="BE118" s="200">
        <v>329.63840299999998</v>
      </c>
      <c r="BF118" s="200">
        <v>92.543407000000002</v>
      </c>
      <c r="BG118" s="200">
        <v>16.984210999999998</v>
      </c>
      <c r="BH118" s="200">
        <f t="shared" si="20"/>
        <v>217</v>
      </c>
      <c r="BI118" s="200">
        <f t="shared" si="21"/>
        <v>450</v>
      </c>
      <c r="BJ118" s="200">
        <f t="shared" si="22"/>
        <v>0</v>
      </c>
      <c r="BK118" s="200">
        <f t="shared" si="23"/>
        <v>0</v>
      </c>
      <c r="BL118" s="200">
        <v>58</v>
      </c>
      <c r="BN118" s="222">
        <v>310</v>
      </c>
      <c r="BO118" s="222" t="s">
        <v>138</v>
      </c>
      <c r="BP118" s="222">
        <v>3107006</v>
      </c>
      <c r="BQ118" s="222">
        <v>133316</v>
      </c>
      <c r="BR118" s="222" t="s">
        <v>328</v>
      </c>
      <c r="BS118" s="222" t="s">
        <v>231</v>
      </c>
      <c r="BT118" s="196" t="str">
        <f t="shared" si="13"/>
        <v>Maintained</v>
      </c>
      <c r="BU118" s="212">
        <v>136</v>
      </c>
      <c r="BV118" s="212">
        <v>0</v>
      </c>
      <c r="BW118" s="201">
        <f t="shared" si="19"/>
        <v>4</v>
      </c>
      <c r="BX118" s="197" t="str">
        <f t="shared" si="18"/>
        <v>3104</v>
      </c>
      <c r="BY118" s="229">
        <v>873</v>
      </c>
      <c r="BZ118" s="229" t="s">
        <v>108</v>
      </c>
      <c r="CA118" s="230">
        <v>1067.83</v>
      </c>
      <c r="CB118" s="230">
        <v>3750.1000000000004</v>
      </c>
      <c r="CC118" s="230">
        <v>982.43</v>
      </c>
      <c r="CD118" s="230">
        <v>3440.7700000000004</v>
      </c>
      <c r="CE118" s="230">
        <v>48.9</v>
      </c>
      <c r="CF118" s="230">
        <v>543.29999999999995</v>
      </c>
      <c r="CG118" s="230">
        <v>26</v>
      </c>
      <c r="CH118" s="230">
        <v>95</v>
      </c>
      <c r="CI118" s="230">
        <v>314</v>
      </c>
    </row>
    <row r="119" spans="1:87" ht="14.4" x14ac:dyDescent="0.3">
      <c r="A119" s="198">
        <v>852</v>
      </c>
      <c r="B119" s="199" t="s">
        <v>197</v>
      </c>
      <c r="C119" s="200">
        <v>19142</v>
      </c>
      <c r="D119" s="200">
        <v>13157</v>
      </c>
      <c r="E119" s="200">
        <v>5.4</v>
      </c>
      <c r="F119" s="200">
        <v>32.655999999999999</v>
      </c>
      <c r="G119" s="200">
        <v>18.228000000000002</v>
      </c>
      <c r="H119" s="200">
        <v>0</v>
      </c>
      <c r="I119" s="200">
        <v>31.478000000000002</v>
      </c>
      <c r="J119" s="200">
        <v>247.63400100000001</v>
      </c>
      <c r="K119" s="200">
        <v>94</v>
      </c>
      <c r="L119" s="200">
        <v>3</v>
      </c>
      <c r="M119" s="200">
        <v>0</v>
      </c>
      <c r="N119" s="200">
        <v>0</v>
      </c>
      <c r="O119" s="200">
        <v>0</v>
      </c>
      <c r="P119" s="200">
        <v>0</v>
      </c>
      <c r="Q119" s="200">
        <v>23.866667</v>
      </c>
      <c r="R119" s="200">
        <v>84.899998999999994</v>
      </c>
      <c r="S119" s="200">
        <v>50.6</v>
      </c>
      <c r="T119" s="200">
        <v>1</v>
      </c>
      <c r="U119" s="200">
        <v>0</v>
      </c>
      <c r="V119" s="200">
        <v>0</v>
      </c>
      <c r="W119" s="200">
        <v>0</v>
      </c>
      <c r="X119" s="200">
        <v>387.00093199999998</v>
      </c>
      <c r="Y119" s="200">
        <v>1853.5700300000001</v>
      </c>
      <c r="Z119" s="200">
        <v>625.25947499999995</v>
      </c>
      <c r="AA119" s="200">
        <v>16.752088000000001</v>
      </c>
      <c r="AB119" s="200">
        <v>3.6760000000000002</v>
      </c>
      <c r="AC119" s="200">
        <v>5</v>
      </c>
      <c r="AD119" s="200">
        <v>0</v>
      </c>
      <c r="AE119" s="200">
        <v>49.022666999999998</v>
      </c>
      <c r="AF119" s="200">
        <v>22</v>
      </c>
      <c r="AG119" s="200">
        <v>1</v>
      </c>
      <c r="AH119" s="200">
        <v>0</v>
      </c>
      <c r="AI119" s="200">
        <v>0</v>
      </c>
      <c r="AJ119" s="200">
        <v>0</v>
      </c>
      <c r="AK119" s="200">
        <v>22.833333</v>
      </c>
      <c r="AL119" s="200">
        <v>13</v>
      </c>
      <c r="AM119" s="200">
        <v>1</v>
      </c>
      <c r="AN119" s="200">
        <v>0</v>
      </c>
      <c r="AO119" s="200">
        <v>0</v>
      </c>
      <c r="AP119" s="200">
        <v>434.78824800000001</v>
      </c>
      <c r="AQ119" s="200">
        <v>162.81419399999999</v>
      </c>
      <c r="AR119" s="200">
        <v>5</v>
      </c>
      <c r="AS119" s="200">
        <v>22.695333000000002</v>
      </c>
      <c r="AT119" s="200">
        <v>10.092000000000001</v>
      </c>
      <c r="AU119" s="200">
        <v>0</v>
      </c>
      <c r="AV119" s="200">
        <v>41.983333000000002</v>
      </c>
      <c r="AW119" s="200">
        <v>22.383333</v>
      </c>
      <c r="AX119" s="200">
        <v>0</v>
      </c>
      <c r="AY119" s="200">
        <v>0</v>
      </c>
      <c r="AZ119" s="200">
        <v>0</v>
      </c>
      <c r="BA119" s="200">
        <v>0</v>
      </c>
      <c r="BB119" s="200">
        <v>11.6</v>
      </c>
      <c r="BC119" s="200">
        <v>5</v>
      </c>
      <c r="BD119" s="200">
        <v>0.4</v>
      </c>
      <c r="BE119" s="200">
        <v>883.47466399999996</v>
      </c>
      <c r="BF119" s="200">
        <v>294.252723</v>
      </c>
      <c r="BG119" s="200">
        <v>7.8152100000000004</v>
      </c>
      <c r="BH119" s="200">
        <f t="shared" si="20"/>
        <v>370</v>
      </c>
      <c r="BI119" s="200">
        <f t="shared" si="21"/>
        <v>123</v>
      </c>
      <c r="BJ119" s="200">
        <f t="shared" si="22"/>
        <v>33</v>
      </c>
      <c r="BK119" s="200">
        <f t="shared" si="23"/>
        <v>385.5</v>
      </c>
      <c r="BL119" s="200">
        <v>33</v>
      </c>
      <c r="BN119" s="222">
        <v>311</v>
      </c>
      <c r="BO119" s="222" t="s">
        <v>141</v>
      </c>
      <c r="BP119" s="222">
        <v>3117000</v>
      </c>
      <c r="BQ119" s="222">
        <v>102362</v>
      </c>
      <c r="BR119" s="222" t="s">
        <v>329</v>
      </c>
      <c r="BS119" s="222" t="s">
        <v>253</v>
      </c>
      <c r="BT119" s="196" t="str">
        <f t="shared" si="13"/>
        <v>Maintained</v>
      </c>
      <c r="BU119" s="212">
        <v>38</v>
      </c>
      <c r="BV119" s="212">
        <v>120</v>
      </c>
      <c r="BW119" s="201">
        <f t="shared" si="19"/>
        <v>1</v>
      </c>
      <c r="BX119" s="197" t="str">
        <f t="shared" si="18"/>
        <v>3111</v>
      </c>
      <c r="BY119" s="229">
        <v>874</v>
      </c>
      <c r="BZ119" s="229" t="s">
        <v>177</v>
      </c>
      <c r="CA119" s="230">
        <v>290.58</v>
      </c>
      <c r="CB119" s="230">
        <v>1020.48</v>
      </c>
      <c r="CC119" s="230">
        <v>267.33999999999997</v>
      </c>
      <c r="CD119" s="230">
        <v>936.30000000000018</v>
      </c>
      <c r="CE119" s="230">
        <v>4.7300000000000004</v>
      </c>
      <c r="CF119" s="230">
        <v>52.57</v>
      </c>
      <c r="CG119" s="230">
        <v>15</v>
      </c>
      <c r="CH119" s="230">
        <v>77</v>
      </c>
      <c r="CI119" s="230">
        <v>203</v>
      </c>
    </row>
    <row r="120" spans="1:87" ht="14.4" x14ac:dyDescent="0.3">
      <c r="A120" s="198">
        <v>882</v>
      </c>
      <c r="B120" s="199" t="s">
        <v>198</v>
      </c>
      <c r="C120" s="200">
        <v>14755.5</v>
      </c>
      <c r="D120" s="200">
        <v>12432</v>
      </c>
      <c r="E120" s="200">
        <v>0</v>
      </c>
      <c r="F120" s="200">
        <v>0</v>
      </c>
      <c r="G120" s="200">
        <v>0</v>
      </c>
      <c r="H120" s="200">
        <v>0</v>
      </c>
      <c r="I120" s="200">
        <v>0</v>
      </c>
      <c r="J120" s="200">
        <v>105.5</v>
      </c>
      <c r="K120" s="200">
        <v>40.099998999999997</v>
      </c>
      <c r="L120" s="200">
        <v>0.4</v>
      </c>
      <c r="M120" s="200">
        <v>0</v>
      </c>
      <c r="N120" s="200">
        <v>0</v>
      </c>
      <c r="O120" s="200">
        <v>0</v>
      </c>
      <c r="P120" s="200">
        <v>0</v>
      </c>
      <c r="Q120" s="200">
        <v>45.4</v>
      </c>
      <c r="R120" s="200">
        <v>382.51666799999998</v>
      </c>
      <c r="S120" s="200">
        <v>161.16666699999999</v>
      </c>
      <c r="T120" s="200">
        <v>0</v>
      </c>
      <c r="U120" s="200">
        <v>0</v>
      </c>
      <c r="V120" s="200">
        <v>0</v>
      </c>
      <c r="W120" s="200">
        <v>0</v>
      </c>
      <c r="X120" s="200">
        <v>217.38933499999999</v>
      </c>
      <c r="Y120" s="200">
        <v>1175.600598</v>
      </c>
      <c r="Z120" s="200">
        <v>383.04028099999999</v>
      </c>
      <c r="AA120" s="200">
        <v>22.210526000000002</v>
      </c>
      <c r="AB120" s="200">
        <v>0</v>
      </c>
      <c r="AC120" s="200">
        <v>0</v>
      </c>
      <c r="AD120" s="200">
        <v>0</v>
      </c>
      <c r="AE120" s="200">
        <v>24.8</v>
      </c>
      <c r="AF120" s="200">
        <v>12.266666000000001</v>
      </c>
      <c r="AG120" s="200">
        <v>0.4</v>
      </c>
      <c r="AH120" s="200">
        <v>0</v>
      </c>
      <c r="AI120" s="200">
        <v>0</v>
      </c>
      <c r="AJ120" s="200">
        <v>0</v>
      </c>
      <c r="AK120" s="200">
        <v>95.133332999999993</v>
      </c>
      <c r="AL120" s="200">
        <v>41</v>
      </c>
      <c r="AM120" s="200">
        <v>0</v>
      </c>
      <c r="AN120" s="200">
        <v>0</v>
      </c>
      <c r="AO120" s="200">
        <v>0</v>
      </c>
      <c r="AP120" s="200">
        <v>195.716666</v>
      </c>
      <c r="AQ120" s="200">
        <v>68.514911999999995</v>
      </c>
      <c r="AR120" s="200">
        <v>2</v>
      </c>
      <c r="AS120" s="200">
        <v>0</v>
      </c>
      <c r="AT120" s="200">
        <v>0</v>
      </c>
      <c r="AU120" s="200">
        <v>0</v>
      </c>
      <c r="AV120" s="200">
        <v>9</v>
      </c>
      <c r="AW120" s="200">
        <v>4</v>
      </c>
      <c r="AX120" s="200">
        <v>0</v>
      </c>
      <c r="AY120" s="200">
        <v>0</v>
      </c>
      <c r="AZ120" s="200">
        <v>0</v>
      </c>
      <c r="BA120" s="200">
        <v>0</v>
      </c>
      <c r="BB120" s="200">
        <v>87.866665999999995</v>
      </c>
      <c r="BC120" s="200">
        <v>47.488667</v>
      </c>
      <c r="BD120" s="200">
        <v>0</v>
      </c>
      <c r="BE120" s="200">
        <v>533.72524499999997</v>
      </c>
      <c r="BF120" s="200">
        <v>169.47029800000001</v>
      </c>
      <c r="BG120" s="200">
        <v>9.0736840000000001</v>
      </c>
      <c r="BH120" s="200">
        <f t="shared" si="20"/>
        <v>0</v>
      </c>
      <c r="BI120" s="200">
        <f t="shared" si="21"/>
        <v>0</v>
      </c>
      <c r="BJ120" s="200">
        <f t="shared" si="22"/>
        <v>251</v>
      </c>
      <c r="BK120" s="200">
        <f t="shared" si="23"/>
        <v>449</v>
      </c>
      <c r="BL120" s="200">
        <v>24</v>
      </c>
      <c r="BN120" s="222">
        <v>311</v>
      </c>
      <c r="BO120" s="222" t="s">
        <v>141</v>
      </c>
      <c r="BP120" s="222">
        <v>3117003</v>
      </c>
      <c r="BQ120" s="222">
        <v>142722</v>
      </c>
      <c r="BR120" s="222" t="s">
        <v>1076</v>
      </c>
      <c r="BS120" s="222" t="s">
        <v>235</v>
      </c>
      <c r="BT120" s="196" t="str">
        <f t="shared" si="13"/>
        <v>Academy</v>
      </c>
      <c r="BU120" s="212">
        <v>46</v>
      </c>
      <c r="BV120" s="212">
        <v>39</v>
      </c>
      <c r="BW120" s="201">
        <f t="shared" si="19"/>
        <v>2</v>
      </c>
      <c r="BX120" s="197" t="str">
        <f t="shared" si="18"/>
        <v>3112</v>
      </c>
      <c r="BY120" s="229">
        <v>876</v>
      </c>
      <c r="BZ120" s="229" t="s">
        <v>135</v>
      </c>
      <c r="CA120" s="230">
        <v>187.01</v>
      </c>
      <c r="CB120" s="230">
        <v>656.75</v>
      </c>
      <c r="CC120" s="230">
        <v>172.05</v>
      </c>
      <c r="CD120" s="230">
        <v>602.57999999999993</v>
      </c>
      <c r="CE120" s="230">
        <v>18.61</v>
      </c>
      <c r="CF120" s="230">
        <v>206.78</v>
      </c>
      <c r="CG120" s="230">
        <v>10</v>
      </c>
      <c r="CH120" s="230">
        <v>35</v>
      </c>
      <c r="CI120" s="230">
        <v>108</v>
      </c>
    </row>
    <row r="121" spans="1:87" ht="14.4" x14ac:dyDescent="0.3">
      <c r="A121" s="198">
        <v>210</v>
      </c>
      <c r="B121" s="199" t="s">
        <v>119</v>
      </c>
      <c r="C121" s="200">
        <v>19466</v>
      </c>
      <c r="D121" s="200">
        <v>16030.5</v>
      </c>
      <c r="E121" s="200">
        <v>77</v>
      </c>
      <c r="F121" s="200">
        <v>204</v>
      </c>
      <c r="G121" s="200">
        <v>74</v>
      </c>
      <c r="H121" s="200">
        <v>6</v>
      </c>
      <c r="I121" s="200">
        <v>34</v>
      </c>
      <c r="J121" s="200">
        <v>646</v>
      </c>
      <c r="K121" s="200">
        <v>260</v>
      </c>
      <c r="L121" s="200">
        <v>8</v>
      </c>
      <c r="M121" s="200">
        <v>0</v>
      </c>
      <c r="N121" s="200">
        <v>0</v>
      </c>
      <c r="O121" s="200">
        <v>0</v>
      </c>
      <c r="P121" s="200">
        <v>0</v>
      </c>
      <c r="Q121" s="200">
        <v>7</v>
      </c>
      <c r="R121" s="200">
        <v>296</v>
      </c>
      <c r="S121" s="200">
        <v>139</v>
      </c>
      <c r="T121" s="200">
        <v>2</v>
      </c>
      <c r="U121" s="200">
        <v>0</v>
      </c>
      <c r="V121" s="200">
        <v>0</v>
      </c>
      <c r="W121" s="200">
        <v>0</v>
      </c>
      <c r="X121" s="200">
        <v>331.60066999999998</v>
      </c>
      <c r="Y121" s="200">
        <v>1268.324001</v>
      </c>
      <c r="Z121" s="200">
        <v>321.89466599999997</v>
      </c>
      <c r="AA121" s="200">
        <v>51.999991999999999</v>
      </c>
      <c r="AB121" s="200">
        <v>96</v>
      </c>
      <c r="AC121" s="200">
        <v>40</v>
      </c>
      <c r="AD121" s="200">
        <v>2</v>
      </c>
      <c r="AE121" s="200">
        <v>167</v>
      </c>
      <c r="AF121" s="200">
        <v>83</v>
      </c>
      <c r="AG121" s="200">
        <v>4</v>
      </c>
      <c r="AH121" s="200">
        <v>0</v>
      </c>
      <c r="AI121" s="200">
        <v>0</v>
      </c>
      <c r="AJ121" s="200">
        <v>0</v>
      </c>
      <c r="AK121" s="200">
        <v>100</v>
      </c>
      <c r="AL121" s="200">
        <v>28</v>
      </c>
      <c r="AM121" s="200">
        <v>1</v>
      </c>
      <c r="AN121" s="200">
        <v>0</v>
      </c>
      <c r="AO121" s="200">
        <v>0</v>
      </c>
      <c r="AP121" s="200">
        <v>165.940001</v>
      </c>
      <c r="AQ121" s="200">
        <v>39.894666999999998</v>
      </c>
      <c r="AR121" s="200">
        <v>0</v>
      </c>
      <c r="AS121" s="200">
        <v>50</v>
      </c>
      <c r="AT121" s="200">
        <v>16</v>
      </c>
      <c r="AU121" s="200">
        <v>0</v>
      </c>
      <c r="AV121" s="200">
        <v>196.2</v>
      </c>
      <c r="AW121" s="200">
        <v>92</v>
      </c>
      <c r="AX121" s="200">
        <v>2</v>
      </c>
      <c r="AY121" s="200">
        <v>0</v>
      </c>
      <c r="AZ121" s="200">
        <v>0</v>
      </c>
      <c r="BA121" s="200">
        <v>0</v>
      </c>
      <c r="BB121" s="200">
        <v>110</v>
      </c>
      <c r="BC121" s="200">
        <v>58</v>
      </c>
      <c r="BD121" s="200">
        <v>0</v>
      </c>
      <c r="BE121" s="200">
        <v>491.47599700000001</v>
      </c>
      <c r="BF121" s="200">
        <v>119.13333299999999</v>
      </c>
      <c r="BG121" s="200">
        <v>4</v>
      </c>
      <c r="BH121" s="200">
        <f t="shared" si="20"/>
        <v>192</v>
      </c>
      <c r="BI121" s="200">
        <f t="shared" si="21"/>
        <v>269</v>
      </c>
      <c r="BJ121" s="200">
        <f t="shared" si="22"/>
        <v>54</v>
      </c>
      <c r="BK121" s="200">
        <f t="shared" si="23"/>
        <v>251</v>
      </c>
      <c r="BL121" s="200">
        <v>160</v>
      </c>
      <c r="BN121" s="222">
        <v>311</v>
      </c>
      <c r="BO121" s="222" t="s">
        <v>141</v>
      </c>
      <c r="BP121" s="222">
        <v>3117004</v>
      </c>
      <c r="BQ121" s="222">
        <v>142050</v>
      </c>
      <c r="BR121" s="222" t="s">
        <v>1077</v>
      </c>
      <c r="BS121" s="222" t="s">
        <v>275</v>
      </c>
      <c r="BT121" s="196" t="str">
        <f t="shared" si="13"/>
        <v>Academy</v>
      </c>
      <c r="BU121" s="212">
        <v>36</v>
      </c>
      <c r="BV121" s="212">
        <v>89</v>
      </c>
      <c r="BW121" s="201">
        <f t="shared" si="19"/>
        <v>3</v>
      </c>
      <c r="BX121" s="197" t="str">
        <f t="shared" si="18"/>
        <v>3113</v>
      </c>
      <c r="BY121" s="229">
        <v>877</v>
      </c>
      <c r="BZ121" s="229" t="s">
        <v>217</v>
      </c>
      <c r="CA121" s="230">
        <v>388.23</v>
      </c>
      <c r="CB121" s="230">
        <v>1363.4299999999998</v>
      </c>
      <c r="CC121" s="230">
        <v>357.18</v>
      </c>
      <c r="CD121" s="230">
        <v>1250.9699999999998</v>
      </c>
      <c r="CE121" s="230">
        <v>9.4600000000000009</v>
      </c>
      <c r="CF121" s="230">
        <v>105.07</v>
      </c>
      <c r="CG121" s="230">
        <v>12</v>
      </c>
      <c r="CH121" s="230">
        <v>31</v>
      </c>
      <c r="CI121" s="230">
        <v>115</v>
      </c>
    </row>
    <row r="122" spans="1:87" ht="14.4" x14ac:dyDescent="0.3">
      <c r="A122" s="198">
        <v>342</v>
      </c>
      <c r="B122" s="199" t="s">
        <v>199</v>
      </c>
      <c r="C122" s="200">
        <v>14044</v>
      </c>
      <c r="D122" s="200">
        <v>10291</v>
      </c>
      <c r="E122" s="200">
        <v>0</v>
      </c>
      <c r="F122" s="200">
        <v>42</v>
      </c>
      <c r="G122" s="200">
        <v>12</v>
      </c>
      <c r="H122" s="200">
        <v>0</v>
      </c>
      <c r="I122" s="200">
        <v>99.8</v>
      </c>
      <c r="J122" s="200">
        <v>524.20000000000005</v>
      </c>
      <c r="K122" s="200">
        <v>221.5</v>
      </c>
      <c r="L122" s="200">
        <v>1</v>
      </c>
      <c r="M122" s="200">
        <v>0</v>
      </c>
      <c r="N122" s="200">
        <v>0</v>
      </c>
      <c r="O122" s="200">
        <v>0</v>
      </c>
      <c r="P122" s="200">
        <v>0</v>
      </c>
      <c r="Q122" s="200">
        <v>25.533334</v>
      </c>
      <c r="R122" s="200">
        <v>139.94666799999999</v>
      </c>
      <c r="S122" s="200">
        <v>62.8</v>
      </c>
      <c r="T122" s="200">
        <v>0</v>
      </c>
      <c r="U122" s="200">
        <v>0</v>
      </c>
      <c r="V122" s="200">
        <v>0</v>
      </c>
      <c r="W122" s="200">
        <v>0</v>
      </c>
      <c r="X122" s="200">
        <v>353.89379200000002</v>
      </c>
      <c r="Y122" s="200">
        <v>1082.3938089999999</v>
      </c>
      <c r="Z122" s="200">
        <v>333.18070399999999</v>
      </c>
      <c r="AA122" s="200">
        <v>13</v>
      </c>
      <c r="AB122" s="200">
        <v>5</v>
      </c>
      <c r="AC122" s="200">
        <v>3</v>
      </c>
      <c r="AD122" s="200">
        <v>0</v>
      </c>
      <c r="AE122" s="200">
        <v>125.6</v>
      </c>
      <c r="AF122" s="200">
        <v>64</v>
      </c>
      <c r="AG122" s="200">
        <v>1</v>
      </c>
      <c r="AH122" s="200">
        <v>0</v>
      </c>
      <c r="AI122" s="200">
        <v>0</v>
      </c>
      <c r="AJ122" s="200">
        <v>0</v>
      </c>
      <c r="AK122" s="200">
        <v>20</v>
      </c>
      <c r="AL122" s="200">
        <v>10.9</v>
      </c>
      <c r="AM122" s="200">
        <v>0</v>
      </c>
      <c r="AN122" s="200">
        <v>0</v>
      </c>
      <c r="AO122" s="200">
        <v>0</v>
      </c>
      <c r="AP122" s="200">
        <v>207.420176</v>
      </c>
      <c r="AQ122" s="200">
        <v>82.363158999999996</v>
      </c>
      <c r="AR122" s="200">
        <v>2</v>
      </c>
      <c r="AS122" s="200">
        <v>18.333333</v>
      </c>
      <c r="AT122" s="200">
        <v>8.6166669999999996</v>
      </c>
      <c r="AU122" s="200">
        <v>0</v>
      </c>
      <c r="AV122" s="200">
        <v>152.566666</v>
      </c>
      <c r="AW122" s="200">
        <v>93.1</v>
      </c>
      <c r="AX122" s="200">
        <v>0</v>
      </c>
      <c r="AY122" s="200">
        <v>0</v>
      </c>
      <c r="AZ122" s="200">
        <v>0</v>
      </c>
      <c r="BA122" s="200">
        <v>0</v>
      </c>
      <c r="BB122" s="200">
        <v>63.483333000000002</v>
      </c>
      <c r="BC122" s="200">
        <v>27.066666000000001</v>
      </c>
      <c r="BD122" s="200">
        <v>0</v>
      </c>
      <c r="BE122" s="200">
        <v>691.69532200000003</v>
      </c>
      <c r="BF122" s="200">
        <v>204.51333099999999</v>
      </c>
      <c r="BG122" s="200">
        <v>2</v>
      </c>
      <c r="BH122" s="200">
        <f t="shared" si="20"/>
        <v>145</v>
      </c>
      <c r="BI122" s="200">
        <f t="shared" si="21"/>
        <v>310</v>
      </c>
      <c r="BJ122" s="200">
        <f t="shared" si="22"/>
        <v>0</v>
      </c>
      <c r="BK122" s="200">
        <f t="shared" si="23"/>
        <v>0</v>
      </c>
      <c r="BL122" s="200">
        <v>98</v>
      </c>
      <c r="BN122" s="222">
        <v>311</v>
      </c>
      <c r="BO122" s="222" t="s">
        <v>141</v>
      </c>
      <c r="BP122" s="222">
        <v>3117005</v>
      </c>
      <c r="BQ122" s="222">
        <v>149720</v>
      </c>
      <c r="BR122" s="222" t="s">
        <v>1195</v>
      </c>
      <c r="BS122" s="222" t="s">
        <v>245</v>
      </c>
      <c r="BT122" s="196" t="str">
        <f t="shared" si="13"/>
        <v>Academy</v>
      </c>
      <c r="BU122" s="212">
        <v>8</v>
      </c>
      <c r="BV122" s="212">
        <v>27</v>
      </c>
      <c r="BW122" s="201">
        <f t="shared" si="19"/>
        <v>4</v>
      </c>
      <c r="BX122" s="197" t="str">
        <f t="shared" si="18"/>
        <v>3114</v>
      </c>
      <c r="BY122" s="229">
        <v>878</v>
      </c>
      <c r="BZ122" s="229" t="s">
        <v>121</v>
      </c>
      <c r="CA122" s="230">
        <v>1184.1600000000001</v>
      </c>
      <c r="CB122" s="230">
        <v>4158.6499999999996</v>
      </c>
      <c r="CC122" s="230">
        <v>1089.45</v>
      </c>
      <c r="CD122" s="230">
        <v>3815.6299999999997</v>
      </c>
      <c r="CE122" s="230">
        <v>69.569999999999993</v>
      </c>
      <c r="CF122" s="230">
        <v>773.02</v>
      </c>
      <c r="CG122" s="230">
        <v>24</v>
      </c>
      <c r="CH122" s="230">
        <v>110</v>
      </c>
      <c r="CI122" s="230">
        <v>376</v>
      </c>
    </row>
    <row r="123" spans="1:87" ht="14.4" x14ac:dyDescent="0.3">
      <c r="A123" s="198">
        <v>860</v>
      </c>
      <c r="B123" s="199" t="s">
        <v>200</v>
      </c>
      <c r="C123" s="200">
        <v>65401</v>
      </c>
      <c r="D123" s="200">
        <v>47957.5</v>
      </c>
      <c r="E123" s="200">
        <v>0</v>
      </c>
      <c r="F123" s="200">
        <v>20.8</v>
      </c>
      <c r="G123" s="200">
        <v>13.96</v>
      </c>
      <c r="H123" s="200">
        <v>3</v>
      </c>
      <c r="I123" s="200">
        <v>0</v>
      </c>
      <c r="J123" s="200">
        <v>0</v>
      </c>
      <c r="K123" s="200">
        <v>0</v>
      </c>
      <c r="L123" s="200">
        <v>1.3666659999999999</v>
      </c>
      <c r="M123" s="200">
        <v>0</v>
      </c>
      <c r="N123" s="200">
        <v>0</v>
      </c>
      <c r="O123" s="200">
        <v>0</v>
      </c>
      <c r="P123" s="200">
        <v>0</v>
      </c>
      <c r="Q123" s="200">
        <v>175.23333500000001</v>
      </c>
      <c r="R123" s="200">
        <v>1473.648001</v>
      </c>
      <c r="S123" s="200">
        <v>634.61933399999998</v>
      </c>
      <c r="T123" s="200">
        <v>14.4</v>
      </c>
      <c r="U123" s="200">
        <v>0</v>
      </c>
      <c r="V123" s="200">
        <v>0</v>
      </c>
      <c r="W123" s="200">
        <v>0</v>
      </c>
      <c r="X123" s="200">
        <v>1081.6388469999999</v>
      </c>
      <c r="Y123" s="200">
        <v>6950.684201</v>
      </c>
      <c r="Z123" s="200">
        <v>2285.0189770000002</v>
      </c>
      <c r="AA123" s="200">
        <v>114.172912</v>
      </c>
      <c r="AB123" s="200">
        <v>4</v>
      </c>
      <c r="AC123" s="200">
        <v>3</v>
      </c>
      <c r="AD123" s="200">
        <v>3</v>
      </c>
      <c r="AE123" s="200">
        <v>0</v>
      </c>
      <c r="AF123" s="200">
        <v>0</v>
      </c>
      <c r="AG123" s="200">
        <v>0.83333299999999999</v>
      </c>
      <c r="AH123" s="200">
        <v>0</v>
      </c>
      <c r="AI123" s="200">
        <v>0</v>
      </c>
      <c r="AJ123" s="200">
        <v>0</v>
      </c>
      <c r="AK123" s="200">
        <v>223.14</v>
      </c>
      <c r="AL123" s="200">
        <v>127.95</v>
      </c>
      <c r="AM123" s="200">
        <v>2</v>
      </c>
      <c r="AN123" s="200">
        <v>0</v>
      </c>
      <c r="AO123" s="200">
        <v>0</v>
      </c>
      <c r="AP123" s="200">
        <v>1007.169266</v>
      </c>
      <c r="AQ123" s="200">
        <v>355.74421000000001</v>
      </c>
      <c r="AR123" s="200">
        <v>20.277193</v>
      </c>
      <c r="AS123" s="200">
        <v>2.2000000000000002</v>
      </c>
      <c r="AT123" s="200">
        <v>4</v>
      </c>
      <c r="AU123" s="200">
        <v>0</v>
      </c>
      <c r="AV123" s="200">
        <v>0</v>
      </c>
      <c r="AW123" s="200">
        <v>0</v>
      </c>
      <c r="AX123" s="200">
        <v>0</v>
      </c>
      <c r="AY123" s="200">
        <v>0</v>
      </c>
      <c r="AZ123" s="200">
        <v>0</v>
      </c>
      <c r="BA123" s="200">
        <v>0</v>
      </c>
      <c r="BB123" s="200">
        <v>636.00732700000003</v>
      </c>
      <c r="BC123" s="200">
        <v>325.73333000000002</v>
      </c>
      <c r="BD123" s="200">
        <v>4.266667</v>
      </c>
      <c r="BE123" s="200">
        <v>4116.800448</v>
      </c>
      <c r="BF123" s="200">
        <v>1362.6568130000001</v>
      </c>
      <c r="BG123" s="200">
        <v>39.990597999999999</v>
      </c>
      <c r="BH123" s="200">
        <f t="shared" si="20"/>
        <v>296</v>
      </c>
      <c r="BI123" s="200">
        <f t="shared" si="21"/>
        <v>215</v>
      </c>
      <c r="BJ123" s="200">
        <f t="shared" si="22"/>
        <v>986</v>
      </c>
      <c r="BK123" s="200">
        <f t="shared" si="23"/>
        <v>1640</v>
      </c>
      <c r="BL123" s="200">
        <v>665</v>
      </c>
      <c r="BN123" s="222">
        <v>312</v>
      </c>
      <c r="BO123" s="222" t="s">
        <v>144</v>
      </c>
      <c r="BP123" s="222">
        <v>3127001</v>
      </c>
      <c r="BQ123" s="222">
        <v>141606</v>
      </c>
      <c r="BR123" s="222" t="s">
        <v>330</v>
      </c>
      <c r="BS123" s="222" t="s">
        <v>245</v>
      </c>
      <c r="BT123" s="196" t="str">
        <f t="shared" si="13"/>
        <v>Academy</v>
      </c>
      <c r="BU123" s="212">
        <v>45</v>
      </c>
      <c r="BV123" s="212">
        <v>115</v>
      </c>
      <c r="BW123" s="201">
        <f t="shared" si="19"/>
        <v>1</v>
      </c>
      <c r="BX123" s="197" t="str">
        <f t="shared" si="18"/>
        <v>3121</v>
      </c>
      <c r="BY123" s="229">
        <v>879</v>
      </c>
      <c r="BZ123" s="229" t="s">
        <v>178</v>
      </c>
      <c r="CA123" s="230">
        <v>399.45</v>
      </c>
      <c r="CB123" s="230">
        <v>1402.85</v>
      </c>
      <c r="CC123" s="230">
        <v>367.51</v>
      </c>
      <c r="CD123" s="230">
        <v>1287.1199999999999</v>
      </c>
      <c r="CE123" s="230">
        <v>19.12</v>
      </c>
      <c r="CF123" s="230">
        <v>212.47</v>
      </c>
      <c r="CG123" s="230">
        <v>9</v>
      </c>
      <c r="CH123" s="230">
        <v>51</v>
      </c>
      <c r="CI123" s="230">
        <v>155</v>
      </c>
    </row>
    <row r="124" spans="1:87" ht="14.4" x14ac:dyDescent="0.3">
      <c r="A124" s="198">
        <v>356</v>
      </c>
      <c r="B124" s="199" t="s">
        <v>201</v>
      </c>
      <c r="C124" s="200">
        <v>24003.5</v>
      </c>
      <c r="D124" s="200">
        <v>15865</v>
      </c>
      <c r="E124" s="200">
        <v>52</v>
      </c>
      <c r="F124" s="200">
        <v>207</v>
      </c>
      <c r="G124" s="200">
        <v>76</v>
      </c>
      <c r="H124" s="200">
        <v>6</v>
      </c>
      <c r="I124" s="200">
        <v>1</v>
      </c>
      <c r="J124" s="200">
        <v>852.3</v>
      </c>
      <c r="K124" s="200">
        <v>365.6</v>
      </c>
      <c r="L124" s="200">
        <v>6</v>
      </c>
      <c r="M124" s="200">
        <v>0</v>
      </c>
      <c r="N124" s="200">
        <v>0</v>
      </c>
      <c r="O124" s="200">
        <v>0</v>
      </c>
      <c r="P124" s="200">
        <v>0</v>
      </c>
      <c r="Q124" s="200">
        <v>15</v>
      </c>
      <c r="R124" s="200">
        <v>300.26666799999998</v>
      </c>
      <c r="S124" s="200">
        <v>121.86666700000001</v>
      </c>
      <c r="T124" s="200">
        <v>0</v>
      </c>
      <c r="U124" s="200">
        <v>0</v>
      </c>
      <c r="V124" s="200">
        <v>0</v>
      </c>
      <c r="W124" s="200">
        <v>0</v>
      </c>
      <c r="X124" s="200">
        <v>374.48866800000002</v>
      </c>
      <c r="Y124" s="200">
        <v>1827.0713350000001</v>
      </c>
      <c r="Z124" s="200">
        <v>520.05533300000002</v>
      </c>
      <c r="AA124" s="200">
        <v>102.4</v>
      </c>
      <c r="AB124" s="200">
        <v>41</v>
      </c>
      <c r="AC124" s="200">
        <v>22</v>
      </c>
      <c r="AD124" s="200">
        <v>1</v>
      </c>
      <c r="AE124" s="200">
        <v>156.80000000000001</v>
      </c>
      <c r="AF124" s="200">
        <v>90</v>
      </c>
      <c r="AG124" s="200">
        <v>0</v>
      </c>
      <c r="AH124" s="200">
        <v>0</v>
      </c>
      <c r="AI124" s="200">
        <v>0</v>
      </c>
      <c r="AJ124" s="200">
        <v>0</v>
      </c>
      <c r="AK124" s="200">
        <v>51</v>
      </c>
      <c r="AL124" s="200">
        <v>30</v>
      </c>
      <c r="AM124" s="200">
        <v>0</v>
      </c>
      <c r="AN124" s="200">
        <v>0</v>
      </c>
      <c r="AO124" s="200">
        <v>0</v>
      </c>
      <c r="AP124" s="200">
        <v>162.71266700000001</v>
      </c>
      <c r="AQ124" s="200">
        <v>59</v>
      </c>
      <c r="AR124" s="200">
        <v>2</v>
      </c>
      <c r="AS124" s="200">
        <v>79.416667000000004</v>
      </c>
      <c r="AT124" s="200">
        <v>26.5</v>
      </c>
      <c r="AU124" s="200">
        <v>1</v>
      </c>
      <c r="AV124" s="200">
        <v>384.11666600000001</v>
      </c>
      <c r="AW124" s="200">
        <v>175.23333299999999</v>
      </c>
      <c r="AX124" s="200">
        <v>5</v>
      </c>
      <c r="AY124" s="200">
        <v>0</v>
      </c>
      <c r="AZ124" s="200">
        <v>0</v>
      </c>
      <c r="BA124" s="200">
        <v>0</v>
      </c>
      <c r="BB124" s="200">
        <v>103.755332</v>
      </c>
      <c r="BC124" s="200">
        <v>44.766666999999998</v>
      </c>
      <c r="BD124" s="200">
        <v>0</v>
      </c>
      <c r="BE124" s="200">
        <v>1341.104675</v>
      </c>
      <c r="BF124" s="200">
        <v>383.90400499999998</v>
      </c>
      <c r="BG124" s="200">
        <v>34.6</v>
      </c>
      <c r="BH124" s="200">
        <f t="shared" si="20"/>
        <v>270</v>
      </c>
      <c r="BI124" s="200">
        <f t="shared" si="21"/>
        <v>477</v>
      </c>
      <c r="BJ124" s="200">
        <f t="shared" si="22"/>
        <v>36</v>
      </c>
      <c r="BK124" s="200">
        <f t="shared" si="23"/>
        <v>41</v>
      </c>
      <c r="BL124" s="200">
        <v>202.5</v>
      </c>
      <c r="BN124" s="222">
        <v>312</v>
      </c>
      <c r="BO124" s="222" t="s">
        <v>144</v>
      </c>
      <c r="BP124" s="222">
        <v>3127002</v>
      </c>
      <c r="BQ124" s="222">
        <v>137652</v>
      </c>
      <c r="BR124" s="222" t="s">
        <v>331</v>
      </c>
      <c r="BS124" s="222" t="s">
        <v>235</v>
      </c>
      <c r="BT124" s="196" t="str">
        <f t="shared" si="13"/>
        <v>Academy</v>
      </c>
      <c r="BU124" s="212">
        <v>83</v>
      </c>
      <c r="BV124" s="212">
        <v>0</v>
      </c>
      <c r="BW124" s="201">
        <f t="shared" si="19"/>
        <v>2</v>
      </c>
      <c r="BX124" s="197" t="str">
        <f t="shared" si="18"/>
        <v>3122</v>
      </c>
      <c r="BY124" s="229">
        <v>880</v>
      </c>
      <c r="BZ124" s="229" t="s">
        <v>212</v>
      </c>
      <c r="CA124" s="230">
        <v>152.11000000000001</v>
      </c>
      <c r="CB124" s="230">
        <v>534.17999999999995</v>
      </c>
      <c r="CC124" s="230">
        <v>139.94</v>
      </c>
      <c r="CD124" s="230">
        <v>490.12</v>
      </c>
      <c r="CE124" s="230">
        <v>5.91</v>
      </c>
      <c r="CF124" s="230">
        <v>65.7</v>
      </c>
      <c r="CG124" s="230">
        <v>5</v>
      </c>
      <c r="CH124" s="230">
        <v>27</v>
      </c>
      <c r="CI124" s="230">
        <v>89</v>
      </c>
    </row>
    <row r="125" spans="1:87" ht="14.4" x14ac:dyDescent="0.3">
      <c r="A125" s="198">
        <v>808</v>
      </c>
      <c r="B125" s="199" t="s">
        <v>202</v>
      </c>
      <c r="C125" s="200">
        <v>16322</v>
      </c>
      <c r="D125" s="200">
        <v>12001</v>
      </c>
      <c r="E125" s="200">
        <v>0</v>
      </c>
      <c r="F125" s="200">
        <v>0</v>
      </c>
      <c r="G125" s="200">
        <v>0</v>
      </c>
      <c r="H125" s="200">
        <v>0</v>
      </c>
      <c r="I125" s="200">
        <v>59</v>
      </c>
      <c r="J125" s="200">
        <v>346.6</v>
      </c>
      <c r="K125" s="200">
        <v>168</v>
      </c>
      <c r="L125" s="200">
        <v>0</v>
      </c>
      <c r="M125" s="200">
        <v>0</v>
      </c>
      <c r="N125" s="200">
        <v>0</v>
      </c>
      <c r="O125" s="200">
        <v>0</v>
      </c>
      <c r="P125" s="200">
        <v>0</v>
      </c>
      <c r="Q125" s="200">
        <v>63.6</v>
      </c>
      <c r="R125" s="200">
        <v>1022</v>
      </c>
      <c r="S125" s="200">
        <v>391.8</v>
      </c>
      <c r="T125" s="200">
        <v>5</v>
      </c>
      <c r="U125" s="200">
        <v>0</v>
      </c>
      <c r="V125" s="200">
        <v>0</v>
      </c>
      <c r="W125" s="200">
        <v>0</v>
      </c>
      <c r="X125" s="200">
        <v>274.46666699999997</v>
      </c>
      <c r="Y125" s="200">
        <v>621.83333400000004</v>
      </c>
      <c r="Z125" s="200">
        <v>150.80000000000001</v>
      </c>
      <c r="AA125" s="200">
        <v>46</v>
      </c>
      <c r="AB125" s="200">
        <v>0</v>
      </c>
      <c r="AC125" s="200">
        <v>0</v>
      </c>
      <c r="AD125" s="200">
        <v>0</v>
      </c>
      <c r="AE125" s="200">
        <v>86</v>
      </c>
      <c r="AF125" s="200">
        <v>38</v>
      </c>
      <c r="AG125" s="200">
        <v>0</v>
      </c>
      <c r="AH125" s="200">
        <v>0</v>
      </c>
      <c r="AI125" s="200">
        <v>0</v>
      </c>
      <c r="AJ125" s="200">
        <v>0</v>
      </c>
      <c r="AK125" s="200">
        <v>168</v>
      </c>
      <c r="AL125" s="200">
        <v>79</v>
      </c>
      <c r="AM125" s="200">
        <v>1</v>
      </c>
      <c r="AN125" s="200">
        <v>0</v>
      </c>
      <c r="AO125" s="200">
        <v>0</v>
      </c>
      <c r="AP125" s="200">
        <v>129.33333300000001</v>
      </c>
      <c r="AQ125" s="200">
        <v>35</v>
      </c>
      <c r="AR125" s="200">
        <v>1</v>
      </c>
      <c r="AS125" s="200">
        <v>0</v>
      </c>
      <c r="AT125" s="200">
        <v>0</v>
      </c>
      <c r="AU125" s="200">
        <v>0</v>
      </c>
      <c r="AV125" s="200">
        <v>76.016666999999998</v>
      </c>
      <c r="AW125" s="200">
        <v>55.566667000000002</v>
      </c>
      <c r="AX125" s="200">
        <v>0</v>
      </c>
      <c r="AY125" s="200">
        <v>0</v>
      </c>
      <c r="AZ125" s="200">
        <v>0</v>
      </c>
      <c r="BA125" s="200">
        <v>0</v>
      </c>
      <c r="BB125" s="200">
        <v>398.05</v>
      </c>
      <c r="BC125" s="200">
        <v>176.8</v>
      </c>
      <c r="BD125" s="200">
        <v>1</v>
      </c>
      <c r="BE125" s="200">
        <v>473.30000200000001</v>
      </c>
      <c r="BF125" s="200">
        <v>119.833332</v>
      </c>
      <c r="BG125" s="200">
        <v>1</v>
      </c>
      <c r="BH125" s="200">
        <f t="shared" si="20"/>
        <v>0</v>
      </c>
      <c r="BI125" s="200">
        <f t="shared" si="21"/>
        <v>0</v>
      </c>
      <c r="BJ125" s="200">
        <f t="shared" si="22"/>
        <v>223</v>
      </c>
      <c r="BK125" s="200">
        <f t="shared" si="23"/>
        <v>451</v>
      </c>
      <c r="BL125" s="200">
        <v>167</v>
      </c>
      <c r="BN125" s="222">
        <v>312</v>
      </c>
      <c r="BO125" s="222" t="s">
        <v>144</v>
      </c>
      <c r="BP125" s="222">
        <v>3127004</v>
      </c>
      <c r="BQ125" s="222">
        <v>102462</v>
      </c>
      <c r="BR125" s="222" t="s">
        <v>332</v>
      </c>
      <c r="BS125" s="222" t="s">
        <v>231</v>
      </c>
      <c r="BT125" s="196" t="str">
        <f t="shared" si="13"/>
        <v>Maintained</v>
      </c>
      <c r="BU125" s="212">
        <v>0</v>
      </c>
      <c r="BV125" s="212">
        <v>283</v>
      </c>
      <c r="BW125" s="201">
        <f t="shared" si="19"/>
        <v>3</v>
      </c>
      <c r="BX125" s="197" t="str">
        <f t="shared" si="18"/>
        <v>3123</v>
      </c>
      <c r="BY125" s="229">
        <v>881</v>
      </c>
      <c r="BZ125" s="229" t="s">
        <v>131</v>
      </c>
      <c r="CA125" s="230">
        <v>2335.4299999999998</v>
      </c>
      <c r="CB125" s="230">
        <v>8201.81</v>
      </c>
      <c r="CC125" s="230">
        <v>2148.65</v>
      </c>
      <c r="CD125" s="230">
        <v>7525.27</v>
      </c>
      <c r="CE125" s="230">
        <v>80.34</v>
      </c>
      <c r="CF125" s="230">
        <v>892.62</v>
      </c>
      <c r="CG125" s="230">
        <v>61</v>
      </c>
      <c r="CH125" s="230">
        <v>248</v>
      </c>
      <c r="CI125" s="230">
        <v>910</v>
      </c>
    </row>
    <row r="126" spans="1:87" ht="14.4" x14ac:dyDescent="0.3">
      <c r="A126" s="198">
        <v>861</v>
      </c>
      <c r="B126" s="199" t="s">
        <v>203</v>
      </c>
      <c r="C126" s="200">
        <v>22191</v>
      </c>
      <c r="D126" s="200">
        <v>15094</v>
      </c>
      <c r="E126" s="200">
        <v>20</v>
      </c>
      <c r="F126" s="200">
        <v>28</v>
      </c>
      <c r="G126" s="200">
        <v>3</v>
      </c>
      <c r="H126" s="200">
        <v>0</v>
      </c>
      <c r="I126" s="200">
        <v>11</v>
      </c>
      <c r="J126" s="200">
        <v>217</v>
      </c>
      <c r="K126" s="200">
        <v>97</v>
      </c>
      <c r="L126" s="200">
        <v>0</v>
      </c>
      <c r="M126" s="200">
        <v>0</v>
      </c>
      <c r="N126" s="200">
        <v>0</v>
      </c>
      <c r="O126" s="200">
        <v>0</v>
      </c>
      <c r="P126" s="200">
        <v>0</v>
      </c>
      <c r="Q126" s="200">
        <v>30.8</v>
      </c>
      <c r="R126" s="200">
        <v>1363.1666660000001</v>
      </c>
      <c r="S126" s="200">
        <v>793</v>
      </c>
      <c r="T126" s="200">
        <v>2</v>
      </c>
      <c r="U126" s="200">
        <v>0</v>
      </c>
      <c r="V126" s="200">
        <v>0</v>
      </c>
      <c r="W126" s="200">
        <v>0</v>
      </c>
      <c r="X126" s="200">
        <v>497.80775799999998</v>
      </c>
      <c r="Y126" s="200">
        <v>960.03509299999996</v>
      </c>
      <c r="Z126" s="200">
        <v>178.52804</v>
      </c>
      <c r="AA126" s="200">
        <v>42.815213</v>
      </c>
      <c r="AB126" s="200">
        <v>11</v>
      </c>
      <c r="AC126" s="200">
        <v>2</v>
      </c>
      <c r="AD126" s="200">
        <v>0</v>
      </c>
      <c r="AE126" s="200">
        <v>67</v>
      </c>
      <c r="AF126" s="200">
        <v>27</v>
      </c>
      <c r="AG126" s="200">
        <v>0</v>
      </c>
      <c r="AH126" s="200">
        <v>0</v>
      </c>
      <c r="AI126" s="200">
        <v>0</v>
      </c>
      <c r="AJ126" s="200">
        <v>0</v>
      </c>
      <c r="AK126" s="200">
        <v>440</v>
      </c>
      <c r="AL126" s="200">
        <v>287</v>
      </c>
      <c r="AM126" s="200">
        <v>0</v>
      </c>
      <c r="AN126" s="200">
        <v>0</v>
      </c>
      <c r="AO126" s="200">
        <v>0</v>
      </c>
      <c r="AP126" s="200">
        <v>250.61148399999999</v>
      </c>
      <c r="AQ126" s="200">
        <v>48.736707000000003</v>
      </c>
      <c r="AR126" s="200">
        <v>19.478369000000001</v>
      </c>
      <c r="AS126" s="200">
        <v>4</v>
      </c>
      <c r="AT126" s="200">
        <v>1</v>
      </c>
      <c r="AU126" s="200">
        <v>0</v>
      </c>
      <c r="AV126" s="200">
        <v>69</v>
      </c>
      <c r="AW126" s="200">
        <v>42</v>
      </c>
      <c r="AX126" s="200">
        <v>0</v>
      </c>
      <c r="AY126" s="200">
        <v>0</v>
      </c>
      <c r="AZ126" s="200">
        <v>0</v>
      </c>
      <c r="BA126" s="200">
        <v>0</v>
      </c>
      <c r="BB126" s="200">
        <v>413.2</v>
      </c>
      <c r="BC126" s="200">
        <v>265</v>
      </c>
      <c r="BD126" s="200">
        <v>0</v>
      </c>
      <c r="BE126" s="200">
        <v>461.59669300000002</v>
      </c>
      <c r="BF126" s="200">
        <v>87.240154000000004</v>
      </c>
      <c r="BG126" s="200">
        <v>8.9684220000000003</v>
      </c>
      <c r="BH126" s="200">
        <f t="shared" si="20"/>
        <v>0</v>
      </c>
      <c r="BI126" s="200">
        <f t="shared" si="21"/>
        <v>0</v>
      </c>
      <c r="BJ126" s="200">
        <f t="shared" si="22"/>
        <v>390</v>
      </c>
      <c r="BK126" s="200">
        <f t="shared" si="23"/>
        <v>574</v>
      </c>
      <c r="BL126" s="200">
        <v>367.5</v>
      </c>
      <c r="BN126" s="222">
        <v>312</v>
      </c>
      <c r="BO126" s="222" t="s">
        <v>144</v>
      </c>
      <c r="BP126" s="222">
        <v>3127007</v>
      </c>
      <c r="BQ126" s="222">
        <v>143714</v>
      </c>
      <c r="BR126" s="222" t="s">
        <v>1196</v>
      </c>
      <c r="BS126" s="222" t="s">
        <v>245</v>
      </c>
      <c r="BT126" s="196" t="str">
        <f t="shared" si="13"/>
        <v>Academy</v>
      </c>
      <c r="BU126" s="212">
        <v>0</v>
      </c>
      <c r="BV126" s="212">
        <v>117</v>
      </c>
      <c r="BW126" s="201">
        <f t="shared" si="19"/>
        <v>4</v>
      </c>
      <c r="BX126" s="197" t="str">
        <f t="shared" si="18"/>
        <v>3124</v>
      </c>
      <c r="BY126" s="229">
        <v>882</v>
      </c>
      <c r="BZ126" s="229" t="s">
        <v>198</v>
      </c>
      <c r="CA126" s="230">
        <v>208.12</v>
      </c>
      <c r="CB126" s="230">
        <v>730.88000000000011</v>
      </c>
      <c r="CC126" s="230">
        <v>191.47</v>
      </c>
      <c r="CD126" s="230">
        <v>670.6</v>
      </c>
      <c r="CE126" s="230">
        <v>17.77</v>
      </c>
      <c r="CF126" s="230">
        <v>197.39</v>
      </c>
      <c r="CG126" s="230">
        <v>8</v>
      </c>
      <c r="CH126" s="230">
        <v>39</v>
      </c>
      <c r="CI126" s="230">
        <v>128</v>
      </c>
    </row>
    <row r="127" spans="1:87" ht="14.4" x14ac:dyDescent="0.3">
      <c r="A127" s="198">
        <v>935</v>
      </c>
      <c r="B127" s="199" t="s">
        <v>204</v>
      </c>
      <c r="C127" s="200">
        <v>53258</v>
      </c>
      <c r="D127" s="200">
        <v>39019.5</v>
      </c>
      <c r="E127" s="200">
        <v>8.1999999999999993</v>
      </c>
      <c r="F127" s="200">
        <v>55.4</v>
      </c>
      <c r="G127" s="200">
        <v>16.8</v>
      </c>
      <c r="H127" s="200">
        <v>2</v>
      </c>
      <c r="I127" s="200">
        <v>0</v>
      </c>
      <c r="J127" s="200">
        <v>309.21600000000001</v>
      </c>
      <c r="K127" s="200">
        <v>120.25</v>
      </c>
      <c r="L127" s="200">
        <v>1</v>
      </c>
      <c r="M127" s="200">
        <v>0</v>
      </c>
      <c r="N127" s="200">
        <v>0</v>
      </c>
      <c r="O127" s="200">
        <v>0</v>
      </c>
      <c r="P127" s="200">
        <v>0</v>
      </c>
      <c r="Q127" s="200">
        <v>67.3</v>
      </c>
      <c r="R127" s="200">
        <v>1211.577333</v>
      </c>
      <c r="S127" s="200">
        <v>492.72666600000002</v>
      </c>
      <c r="T127" s="200">
        <v>11.7</v>
      </c>
      <c r="U127" s="200">
        <v>0</v>
      </c>
      <c r="V127" s="200">
        <v>0</v>
      </c>
      <c r="W127" s="200">
        <v>0</v>
      </c>
      <c r="X127" s="200">
        <v>887.911562</v>
      </c>
      <c r="Y127" s="200">
        <v>5054.4650940000001</v>
      </c>
      <c r="Z127" s="200">
        <v>1635.9226940000001</v>
      </c>
      <c r="AA127" s="200">
        <v>131.40804</v>
      </c>
      <c r="AB127" s="200">
        <v>8.8000000000000007</v>
      </c>
      <c r="AC127" s="200">
        <v>5</v>
      </c>
      <c r="AD127" s="200">
        <v>1</v>
      </c>
      <c r="AE127" s="200">
        <v>26.533332999999999</v>
      </c>
      <c r="AF127" s="200">
        <v>10.088666999999999</v>
      </c>
      <c r="AG127" s="200">
        <v>0</v>
      </c>
      <c r="AH127" s="200">
        <v>0</v>
      </c>
      <c r="AI127" s="200">
        <v>0</v>
      </c>
      <c r="AJ127" s="200">
        <v>0</v>
      </c>
      <c r="AK127" s="200">
        <v>106.65</v>
      </c>
      <c r="AL127" s="200">
        <v>56.45</v>
      </c>
      <c r="AM127" s="200">
        <v>3.8</v>
      </c>
      <c r="AN127" s="200">
        <v>0</v>
      </c>
      <c r="AO127" s="200">
        <v>0</v>
      </c>
      <c r="AP127" s="200">
        <v>753.15416700000003</v>
      </c>
      <c r="AQ127" s="200">
        <v>279.11044299999998</v>
      </c>
      <c r="AR127" s="200">
        <v>7.3456130000000002</v>
      </c>
      <c r="AS127" s="200">
        <v>9.8000000000000007</v>
      </c>
      <c r="AT127" s="200">
        <v>3.4</v>
      </c>
      <c r="AU127" s="200">
        <v>1</v>
      </c>
      <c r="AV127" s="200">
        <v>72.881332999999998</v>
      </c>
      <c r="AW127" s="200">
        <v>39.338667999999998</v>
      </c>
      <c r="AX127" s="200">
        <v>1</v>
      </c>
      <c r="AY127" s="200">
        <v>0</v>
      </c>
      <c r="AZ127" s="200">
        <v>0</v>
      </c>
      <c r="BA127" s="200">
        <v>0</v>
      </c>
      <c r="BB127" s="200">
        <v>323.39466399999998</v>
      </c>
      <c r="BC127" s="200">
        <v>151.54066599999999</v>
      </c>
      <c r="BD127" s="200">
        <v>1.8</v>
      </c>
      <c r="BE127" s="200">
        <v>2259.1499880000001</v>
      </c>
      <c r="BF127" s="200">
        <v>787.62273700000003</v>
      </c>
      <c r="BG127" s="200">
        <v>41.366599999999998</v>
      </c>
      <c r="BH127" s="200">
        <f t="shared" si="20"/>
        <v>45</v>
      </c>
      <c r="BI127" s="200">
        <f t="shared" si="21"/>
        <v>41</v>
      </c>
      <c r="BJ127" s="200">
        <f t="shared" si="22"/>
        <v>594</v>
      </c>
      <c r="BK127" s="200">
        <f t="shared" si="23"/>
        <v>1080.5</v>
      </c>
      <c r="BL127" s="200">
        <v>429</v>
      </c>
      <c r="BN127" s="222">
        <v>312</v>
      </c>
      <c r="BO127" s="222" t="s">
        <v>144</v>
      </c>
      <c r="BP127" s="222">
        <v>3127009</v>
      </c>
      <c r="BQ127" s="222">
        <v>102465</v>
      </c>
      <c r="BR127" s="222" t="s">
        <v>333</v>
      </c>
      <c r="BS127" s="222" t="s">
        <v>231</v>
      </c>
      <c r="BT127" s="196" t="str">
        <f t="shared" si="13"/>
        <v>Maintained</v>
      </c>
      <c r="BU127" s="212">
        <v>189</v>
      </c>
      <c r="BV127" s="212">
        <v>0</v>
      </c>
      <c r="BW127" s="201">
        <f t="shared" si="19"/>
        <v>5</v>
      </c>
      <c r="BX127" s="197" t="str">
        <f t="shared" si="18"/>
        <v>3125</v>
      </c>
      <c r="BY127" s="229">
        <v>883</v>
      </c>
      <c r="BZ127" s="229" t="s">
        <v>211</v>
      </c>
      <c r="CA127" s="230">
        <v>257.51</v>
      </c>
      <c r="CB127" s="230">
        <v>904.33</v>
      </c>
      <c r="CC127" s="230">
        <v>236.91</v>
      </c>
      <c r="CD127" s="230">
        <v>829.74</v>
      </c>
      <c r="CE127" s="230">
        <v>8.36</v>
      </c>
      <c r="CF127" s="230">
        <v>92.87</v>
      </c>
      <c r="CG127" s="230">
        <v>9</v>
      </c>
      <c r="CH127" s="230">
        <v>22</v>
      </c>
      <c r="CI127" s="230">
        <v>124</v>
      </c>
    </row>
    <row r="128" spans="1:87" ht="14.4" x14ac:dyDescent="0.3">
      <c r="A128" s="198">
        <v>394</v>
      </c>
      <c r="B128" s="199" t="s">
        <v>205</v>
      </c>
      <c r="C128" s="200">
        <v>20954</v>
      </c>
      <c r="D128" s="200">
        <v>15103</v>
      </c>
      <c r="E128" s="200">
        <v>130</v>
      </c>
      <c r="F128" s="200">
        <v>368</v>
      </c>
      <c r="G128" s="200">
        <v>137</v>
      </c>
      <c r="H128" s="200">
        <v>2</v>
      </c>
      <c r="I128" s="200">
        <v>112</v>
      </c>
      <c r="J128" s="200">
        <v>592.75</v>
      </c>
      <c r="K128" s="200">
        <v>225</v>
      </c>
      <c r="L128" s="200">
        <v>0</v>
      </c>
      <c r="M128" s="200">
        <v>0</v>
      </c>
      <c r="N128" s="200">
        <v>0</v>
      </c>
      <c r="O128" s="200">
        <v>0</v>
      </c>
      <c r="P128" s="200">
        <v>0</v>
      </c>
      <c r="Q128" s="200">
        <v>142</v>
      </c>
      <c r="R128" s="200">
        <v>1102.5999999999999</v>
      </c>
      <c r="S128" s="200">
        <v>435.8</v>
      </c>
      <c r="T128" s="200">
        <v>3</v>
      </c>
      <c r="U128" s="200">
        <v>0</v>
      </c>
      <c r="V128" s="200">
        <v>0</v>
      </c>
      <c r="W128" s="200">
        <v>0</v>
      </c>
      <c r="X128" s="200">
        <v>221.6</v>
      </c>
      <c r="Y128" s="200">
        <v>678.13000199999999</v>
      </c>
      <c r="Z128" s="200">
        <v>178.9</v>
      </c>
      <c r="AA128" s="200">
        <v>3</v>
      </c>
      <c r="AB128" s="200">
        <v>135</v>
      </c>
      <c r="AC128" s="200">
        <v>48</v>
      </c>
      <c r="AD128" s="200">
        <v>2</v>
      </c>
      <c r="AE128" s="200">
        <v>188.6</v>
      </c>
      <c r="AF128" s="200">
        <v>79</v>
      </c>
      <c r="AG128" s="200">
        <v>0</v>
      </c>
      <c r="AH128" s="200">
        <v>0</v>
      </c>
      <c r="AI128" s="200">
        <v>0</v>
      </c>
      <c r="AJ128" s="200">
        <v>0</v>
      </c>
      <c r="AK128" s="200">
        <v>253.8</v>
      </c>
      <c r="AL128" s="200">
        <v>108</v>
      </c>
      <c r="AM128" s="200">
        <v>0</v>
      </c>
      <c r="AN128" s="200">
        <v>0</v>
      </c>
      <c r="AO128" s="200">
        <v>0</v>
      </c>
      <c r="AP128" s="200">
        <v>185.8</v>
      </c>
      <c r="AQ128" s="200">
        <v>51.9</v>
      </c>
      <c r="AR128" s="200">
        <v>1</v>
      </c>
      <c r="AS128" s="200">
        <v>165.9</v>
      </c>
      <c r="AT128" s="200">
        <v>82</v>
      </c>
      <c r="AU128" s="200">
        <v>1</v>
      </c>
      <c r="AV128" s="200">
        <v>192.01666700000001</v>
      </c>
      <c r="AW128" s="200">
        <v>83.1</v>
      </c>
      <c r="AX128" s="200">
        <v>0</v>
      </c>
      <c r="AY128" s="200">
        <v>0</v>
      </c>
      <c r="AZ128" s="200">
        <v>0</v>
      </c>
      <c r="BA128" s="200">
        <v>0</v>
      </c>
      <c r="BB128" s="200">
        <v>461.79999700000002</v>
      </c>
      <c r="BC128" s="200">
        <v>212.533331</v>
      </c>
      <c r="BD128" s="200">
        <v>0.2</v>
      </c>
      <c r="BE128" s="200">
        <v>456.43333000000001</v>
      </c>
      <c r="BF128" s="200">
        <v>127.19999900000001</v>
      </c>
      <c r="BG128" s="200">
        <v>2</v>
      </c>
      <c r="BH128" s="200">
        <f t="shared" si="20"/>
        <v>139</v>
      </c>
      <c r="BI128" s="200">
        <f t="shared" si="21"/>
        <v>0</v>
      </c>
      <c r="BJ128" s="200">
        <f t="shared" si="22"/>
        <v>305</v>
      </c>
      <c r="BK128" s="200">
        <f t="shared" si="23"/>
        <v>614</v>
      </c>
      <c r="BL128" s="200">
        <v>77</v>
      </c>
      <c r="BN128" s="222">
        <v>312</v>
      </c>
      <c r="BO128" s="222" t="s">
        <v>144</v>
      </c>
      <c r="BP128" s="222">
        <v>3127010</v>
      </c>
      <c r="BQ128" s="222">
        <v>138158</v>
      </c>
      <c r="BR128" s="222" t="s">
        <v>334</v>
      </c>
      <c r="BS128" s="222" t="s">
        <v>235</v>
      </c>
      <c r="BT128" s="196" t="str">
        <f t="shared" si="13"/>
        <v>Academy</v>
      </c>
      <c r="BU128" s="212">
        <v>0</v>
      </c>
      <c r="BV128" s="212">
        <v>146</v>
      </c>
      <c r="BW128" s="201">
        <f t="shared" si="19"/>
        <v>6</v>
      </c>
      <c r="BX128" s="197" t="str">
        <f t="shared" si="18"/>
        <v>3126</v>
      </c>
      <c r="BY128" s="229">
        <v>884</v>
      </c>
      <c r="BZ128" s="229" t="s">
        <v>142</v>
      </c>
      <c r="CA128" s="230">
        <v>283.95999999999998</v>
      </c>
      <c r="CB128" s="230">
        <v>997.23</v>
      </c>
      <c r="CC128" s="230">
        <v>261.25</v>
      </c>
      <c r="CD128" s="230">
        <v>914.97</v>
      </c>
      <c r="CE128" s="230">
        <v>10.47</v>
      </c>
      <c r="CF128" s="230">
        <v>116.34</v>
      </c>
      <c r="CG128" s="230">
        <v>10</v>
      </c>
      <c r="CH128" s="230">
        <v>29</v>
      </c>
      <c r="CI128" s="230">
        <v>97</v>
      </c>
    </row>
    <row r="129" spans="1:87" ht="14.4" x14ac:dyDescent="0.3">
      <c r="A129" s="198">
        <v>936</v>
      </c>
      <c r="B129" s="199" t="s">
        <v>206</v>
      </c>
      <c r="C129" s="200">
        <v>86956</v>
      </c>
      <c r="D129" s="200">
        <v>60586</v>
      </c>
      <c r="E129" s="200">
        <v>39.6</v>
      </c>
      <c r="F129" s="200">
        <v>255.2</v>
      </c>
      <c r="G129" s="200">
        <v>91</v>
      </c>
      <c r="H129" s="200">
        <v>18</v>
      </c>
      <c r="I129" s="200">
        <v>42.2</v>
      </c>
      <c r="J129" s="200">
        <v>728.33333400000004</v>
      </c>
      <c r="K129" s="200">
        <v>305.60000000000002</v>
      </c>
      <c r="L129" s="200">
        <v>19</v>
      </c>
      <c r="M129" s="200">
        <v>0</v>
      </c>
      <c r="N129" s="200">
        <v>0</v>
      </c>
      <c r="O129" s="200">
        <v>0</v>
      </c>
      <c r="P129" s="200">
        <v>0</v>
      </c>
      <c r="Q129" s="200">
        <v>126.2</v>
      </c>
      <c r="R129" s="200">
        <v>1852.5333350000001</v>
      </c>
      <c r="S129" s="200">
        <v>765.53333399999997</v>
      </c>
      <c r="T129" s="200">
        <v>21</v>
      </c>
      <c r="U129" s="200">
        <v>0</v>
      </c>
      <c r="V129" s="200">
        <v>0</v>
      </c>
      <c r="W129" s="200">
        <v>0</v>
      </c>
      <c r="X129" s="200">
        <v>685.52333599999997</v>
      </c>
      <c r="Y129" s="200">
        <v>9263.596963</v>
      </c>
      <c r="Z129" s="200">
        <v>3000.105337</v>
      </c>
      <c r="AA129" s="200">
        <v>764.68465700000002</v>
      </c>
      <c r="AB129" s="200">
        <v>56</v>
      </c>
      <c r="AC129" s="200">
        <v>19</v>
      </c>
      <c r="AD129" s="200">
        <v>5</v>
      </c>
      <c r="AE129" s="200">
        <v>92.6</v>
      </c>
      <c r="AF129" s="200">
        <v>40</v>
      </c>
      <c r="AG129" s="200">
        <v>5</v>
      </c>
      <c r="AH129" s="200">
        <v>0</v>
      </c>
      <c r="AI129" s="200">
        <v>0</v>
      </c>
      <c r="AJ129" s="200">
        <v>0</v>
      </c>
      <c r="AK129" s="200">
        <v>250.8</v>
      </c>
      <c r="AL129" s="200">
        <v>98</v>
      </c>
      <c r="AM129" s="200">
        <v>2</v>
      </c>
      <c r="AN129" s="200">
        <v>0</v>
      </c>
      <c r="AO129" s="200">
        <v>0</v>
      </c>
      <c r="AP129" s="200">
        <v>474.97200199999997</v>
      </c>
      <c r="AQ129" s="200">
        <v>167.48333299999999</v>
      </c>
      <c r="AR129" s="200">
        <v>10</v>
      </c>
      <c r="AS129" s="200">
        <v>87.8</v>
      </c>
      <c r="AT129" s="200">
        <v>40</v>
      </c>
      <c r="AU129" s="200">
        <v>9</v>
      </c>
      <c r="AV129" s="200">
        <v>284.8</v>
      </c>
      <c r="AW129" s="200">
        <v>125.7</v>
      </c>
      <c r="AX129" s="200">
        <v>5</v>
      </c>
      <c r="AY129" s="200">
        <v>0</v>
      </c>
      <c r="AZ129" s="200">
        <v>0</v>
      </c>
      <c r="BA129" s="200">
        <v>0</v>
      </c>
      <c r="BB129" s="200">
        <v>616.87599699999998</v>
      </c>
      <c r="BC129" s="200">
        <v>326.63333299999999</v>
      </c>
      <c r="BD129" s="200">
        <v>7</v>
      </c>
      <c r="BE129" s="200">
        <v>4227.3486270000003</v>
      </c>
      <c r="BF129" s="200">
        <v>1279.471327</v>
      </c>
      <c r="BG129" s="200">
        <v>73.084665999999999</v>
      </c>
      <c r="BH129" s="200">
        <f t="shared" si="20"/>
        <v>682.5</v>
      </c>
      <c r="BI129" s="200">
        <f t="shared" si="21"/>
        <v>766</v>
      </c>
      <c r="BJ129" s="200">
        <f t="shared" si="22"/>
        <v>539</v>
      </c>
      <c r="BK129" s="200">
        <f t="shared" si="23"/>
        <v>1453.5</v>
      </c>
      <c r="BL129" s="200">
        <v>1318</v>
      </c>
      <c r="BN129" s="222">
        <v>312</v>
      </c>
      <c r="BO129" s="222" t="s">
        <v>144</v>
      </c>
      <c r="BP129" s="222">
        <v>3127012</v>
      </c>
      <c r="BQ129" s="222">
        <v>138157</v>
      </c>
      <c r="BR129" s="222" t="s">
        <v>335</v>
      </c>
      <c r="BS129" s="222" t="s">
        <v>235</v>
      </c>
      <c r="BT129" s="196" t="str">
        <f t="shared" si="13"/>
        <v>Academy</v>
      </c>
      <c r="BU129" s="212">
        <v>133</v>
      </c>
      <c r="BV129" s="212">
        <v>0</v>
      </c>
      <c r="BW129" s="201">
        <f t="shared" si="19"/>
        <v>7</v>
      </c>
      <c r="BX129" s="197" t="str">
        <f t="shared" si="18"/>
        <v>3127</v>
      </c>
      <c r="BY129" s="229">
        <v>885</v>
      </c>
      <c r="BZ129" s="229" t="s">
        <v>227</v>
      </c>
      <c r="CA129" s="230">
        <v>850.25</v>
      </c>
      <c r="CB129" s="230">
        <v>2985.99</v>
      </c>
      <c r="CC129" s="230">
        <v>782.25</v>
      </c>
      <c r="CD129" s="230">
        <v>2739.6800000000003</v>
      </c>
      <c r="CE129" s="230">
        <v>23.08</v>
      </c>
      <c r="CF129" s="230">
        <v>256.39</v>
      </c>
      <c r="CG129" s="230">
        <v>28</v>
      </c>
      <c r="CH129" s="230">
        <v>94</v>
      </c>
      <c r="CI129" s="230">
        <v>323</v>
      </c>
    </row>
    <row r="130" spans="1:87" ht="14.4" x14ac:dyDescent="0.3">
      <c r="A130" s="198">
        <v>319</v>
      </c>
      <c r="B130" s="199" t="s">
        <v>207</v>
      </c>
      <c r="C130" s="200">
        <v>17477</v>
      </c>
      <c r="D130" s="200">
        <v>17050.5</v>
      </c>
      <c r="E130" s="200">
        <v>1</v>
      </c>
      <c r="F130" s="200">
        <v>85</v>
      </c>
      <c r="G130" s="200">
        <v>35</v>
      </c>
      <c r="H130" s="200">
        <v>3</v>
      </c>
      <c r="I130" s="200">
        <v>0</v>
      </c>
      <c r="J130" s="200">
        <v>309.60000000000002</v>
      </c>
      <c r="K130" s="200">
        <v>113</v>
      </c>
      <c r="L130" s="200">
        <v>4</v>
      </c>
      <c r="M130" s="200">
        <v>0</v>
      </c>
      <c r="N130" s="200">
        <v>0</v>
      </c>
      <c r="O130" s="200">
        <v>0</v>
      </c>
      <c r="P130" s="200">
        <v>0</v>
      </c>
      <c r="Q130" s="200">
        <v>1</v>
      </c>
      <c r="R130" s="200">
        <v>440.8</v>
      </c>
      <c r="S130" s="200">
        <v>186</v>
      </c>
      <c r="T130" s="200">
        <v>10</v>
      </c>
      <c r="U130" s="200">
        <v>0</v>
      </c>
      <c r="V130" s="200">
        <v>0</v>
      </c>
      <c r="W130" s="200">
        <v>0</v>
      </c>
      <c r="X130" s="200">
        <v>246.92933400000001</v>
      </c>
      <c r="Y130" s="200">
        <v>1276.7625390000001</v>
      </c>
      <c r="Z130" s="200">
        <v>309.14746000000002</v>
      </c>
      <c r="AA130" s="200">
        <v>41.665579000000001</v>
      </c>
      <c r="AB130" s="200">
        <v>0</v>
      </c>
      <c r="AC130" s="200">
        <v>0</v>
      </c>
      <c r="AD130" s="200">
        <v>0</v>
      </c>
      <c r="AE130" s="200">
        <v>13</v>
      </c>
      <c r="AF130" s="200">
        <v>6</v>
      </c>
      <c r="AG130" s="200">
        <v>0</v>
      </c>
      <c r="AH130" s="200">
        <v>0</v>
      </c>
      <c r="AI130" s="200">
        <v>0</v>
      </c>
      <c r="AJ130" s="200">
        <v>0</v>
      </c>
      <c r="AK130" s="200">
        <v>48</v>
      </c>
      <c r="AL130" s="200">
        <v>19</v>
      </c>
      <c r="AM130" s="200">
        <v>1</v>
      </c>
      <c r="AN130" s="200">
        <v>0</v>
      </c>
      <c r="AO130" s="200">
        <v>0</v>
      </c>
      <c r="AP130" s="200">
        <v>129.01119299999999</v>
      </c>
      <c r="AQ130" s="200">
        <v>42.460155999999998</v>
      </c>
      <c r="AR130" s="200">
        <v>7</v>
      </c>
      <c r="AS130" s="200">
        <v>31</v>
      </c>
      <c r="AT130" s="200">
        <v>8</v>
      </c>
      <c r="AU130" s="200">
        <v>1</v>
      </c>
      <c r="AV130" s="200">
        <v>90</v>
      </c>
      <c r="AW130" s="200">
        <v>42</v>
      </c>
      <c r="AX130" s="200">
        <v>0</v>
      </c>
      <c r="AY130" s="200">
        <v>0</v>
      </c>
      <c r="AZ130" s="200">
        <v>0</v>
      </c>
      <c r="BA130" s="200">
        <v>0</v>
      </c>
      <c r="BB130" s="200">
        <v>165.4</v>
      </c>
      <c r="BC130" s="200">
        <v>86</v>
      </c>
      <c r="BD130" s="200">
        <v>4</v>
      </c>
      <c r="BE130" s="200">
        <v>665.11448299999995</v>
      </c>
      <c r="BF130" s="200">
        <v>156.92705599999999</v>
      </c>
      <c r="BG130" s="200">
        <v>8.6655789999999993</v>
      </c>
      <c r="BH130" s="200">
        <f t="shared" si="20"/>
        <v>77</v>
      </c>
      <c r="BI130" s="200">
        <f t="shared" si="21"/>
        <v>105</v>
      </c>
      <c r="BJ130" s="200">
        <f t="shared" si="22"/>
        <v>104</v>
      </c>
      <c r="BK130" s="200">
        <f t="shared" si="23"/>
        <v>383</v>
      </c>
      <c r="BL130" s="200">
        <v>164</v>
      </c>
      <c r="BN130" s="222">
        <v>313</v>
      </c>
      <c r="BO130" s="222" t="s">
        <v>145</v>
      </c>
      <c r="BP130" s="222">
        <v>3137003</v>
      </c>
      <c r="BQ130" s="222">
        <v>140360</v>
      </c>
      <c r="BR130" s="222" t="s">
        <v>336</v>
      </c>
      <c r="BS130" s="222" t="s">
        <v>245</v>
      </c>
      <c r="BT130" s="196" t="str">
        <f t="shared" si="13"/>
        <v>Academy</v>
      </c>
      <c r="BU130" s="212">
        <v>7</v>
      </c>
      <c r="BV130" s="212">
        <v>128</v>
      </c>
      <c r="BW130" s="201">
        <f t="shared" si="19"/>
        <v>1</v>
      </c>
      <c r="BX130" s="197" t="str">
        <f t="shared" si="18"/>
        <v>3131</v>
      </c>
      <c r="BY130" s="229">
        <v>886</v>
      </c>
      <c r="BZ130" s="229" t="s">
        <v>147</v>
      </c>
      <c r="CA130" s="230">
        <v>2222.73</v>
      </c>
      <c r="CB130" s="230">
        <v>7806.01</v>
      </c>
      <c r="CC130" s="230">
        <v>2044.96</v>
      </c>
      <c r="CD130" s="230">
        <v>7162.12</v>
      </c>
      <c r="CE130" s="230">
        <v>100.21</v>
      </c>
      <c r="CF130" s="230">
        <v>1113.4100000000001</v>
      </c>
      <c r="CG130" s="230">
        <v>83</v>
      </c>
      <c r="CH130" s="230">
        <v>265</v>
      </c>
      <c r="CI130" s="230">
        <v>1231</v>
      </c>
    </row>
    <row r="131" spans="1:87" ht="14.4" x14ac:dyDescent="0.3">
      <c r="A131" s="198">
        <v>866</v>
      </c>
      <c r="B131" s="199" t="s">
        <v>208</v>
      </c>
      <c r="C131" s="200">
        <v>20201</v>
      </c>
      <c r="D131" s="200">
        <v>13485.5</v>
      </c>
      <c r="E131" s="200">
        <v>0</v>
      </c>
      <c r="F131" s="200">
        <v>0</v>
      </c>
      <c r="G131" s="200">
        <v>0</v>
      </c>
      <c r="H131" s="200">
        <v>0</v>
      </c>
      <c r="I131" s="200">
        <v>27.533332999999999</v>
      </c>
      <c r="J131" s="200">
        <v>188</v>
      </c>
      <c r="K131" s="200">
        <v>90.266666000000001</v>
      </c>
      <c r="L131" s="200">
        <v>3</v>
      </c>
      <c r="M131" s="200">
        <v>0</v>
      </c>
      <c r="N131" s="200">
        <v>0</v>
      </c>
      <c r="O131" s="200">
        <v>0</v>
      </c>
      <c r="P131" s="200">
        <v>0</v>
      </c>
      <c r="Q131" s="200">
        <v>111.7</v>
      </c>
      <c r="R131" s="200">
        <v>843.91066499999999</v>
      </c>
      <c r="S131" s="200">
        <v>325.933335</v>
      </c>
      <c r="T131" s="200">
        <v>2</v>
      </c>
      <c r="U131" s="200">
        <v>0</v>
      </c>
      <c r="V131" s="200">
        <v>0</v>
      </c>
      <c r="W131" s="200">
        <v>0</v>
      </c>
      <c r="X131" s="200">
        <v>261.36600099999998</v>
      </c>
      <c r="Y131" s="200">
        <v>1483.366679</v>
      </c>
      <c r="Z131" s="200">
        <v>445.18600199999997</v>
      </c>
      <c r="AA131" s="200">
        <v>12.4</v>
      </c>
      <c r="AB131" s="200">
        <v>0</v>
      </c>
      <c r="AC131" s="200">
        <v>0</v>
      </c>
      <c r="AD131" s="200">
        <v>0</v>
      </c>
      <c r="AE131" s="200">
        <v>38.4</v>
      </c>
      <c r="AF131" s="200">
        <v>14.6</v>
      </c>
      <c r="AG131" s="200">
        <v>0</v>
      </c>
      <c r="AH131" s="200">
        <v>0</v>
      </c>
      <c r="AI131" s="200">
        <v>0</v>
      </c>
      <c r="AJ131" s="200">
        <v>0</v>
      </c>
      <c r="AK131" s="200">
        <v>166.8</v>
      </c>
      <c r="AL131" s="200">
        <v>68.8</v>
      </c>
      <c r="AM131" s="200">
        <v>1</v>
      </c>
      <c r="AN131" s="200">
        <v>0</v>
      </c>
      <c r="AO131" s="200">
        <v>0</v>
      </c>
      <c r="AP131" s="200">
        <v>213.532003</v>
      </c>
      <c r="AQ131" s="200">
        <v>75.333335000000005</v>
      </c>
      <c r="AR131" s="200">
        <v>4</v>
      </c>
      <c r="AS131" s="200">
        <v>0</v>
      </c>
      <c r="AT131" s="200">
        <v>0</v>
      </c>
      <c r="AU131" s="200">
        <v>0</v>
      </c>
      <c r="AV131" s="200">
        <v>71.716668999999996</v>
      </c>
      <c r="AW131" s="200">
        <v>41.116669000000002</v>
      </c>
      <c r="AX131" s="200">
        <v>1.7333339999999999</v>
      </c>
      <c r="AY131" s="200">
        <v>0</v>
      </c>
      <c r="AZ131" s="200">
        <v>0</v>
      </c>
      <c r="BA131" s="200">
        <v>0</v>
      </c>
      <c r="BB131" s="200">
        <v>262.04533800000002</v>
      </c>
      <c r="BC131" s="200">
        <v>130.50600299999999</v>
      </c>
      <c r="BD131" s="200">
        <v>0</v>
      </c>
      <c r="BE131" s="200">
        <v>830.88999100000001</v>
      </c>
      <c r="BF131" s="200">
        <v>252.36866599999999</v>
      </c>
      <c r="BG131" s="200">
        <v>6.6</v>
      </c>
      <c r="BH131" s="200">
        <f t="shared" si="20"/>
        <v>76</v>
      </c>
      <c r="BI131" s="200">
        <f t="shared" si="21"/>
        <v>248</v>
      </c>
      <c r="BJ131" s="200">
        <f t="shared" si="22"/>
        <v>269</v>
      </c>
      <c r="BK131" s="200">
        <f t="shared" si="23"/>
        <v>380</v>
      </c>
      <c r="BL131" s="200">
        <v>30</v>
      </c>
      <c r="BN131" s="222">
        <v>313</v>
      </c>
      <c r="BO131" s="222" t="s">
        <v>145</v>
      </c>
      <c r="BP131" s="222">
        <v>3137005</v>
      </c>
      <c r="BQ131" s="222">
        <v>102554</v>
      </c>
      <c r="BR131" s="222" t="s">
        <v>337</v>
      </c>
      <c r="BS131" s="222" t="s">
        <v>231</v>
      </c>
      <c r="BT131" s="196" t="str">
        <f t="shared" si="13"/>
        <v>Maintained</v>
      </c>
      <c r="BU131" s="212">
        <v>146</v>
      </c>
      <c r="BV131" s="212">
        <v>163</v>
      </c>
      <c r="BW131" s="201">
        <f t="shared" si="19"/>
        <v>2</v>
      </c>
      <c r="BX131" s="197" t="str">
        <f t="shared" si="18"/>
        <v>3132</v>
      </c>
      <c r="BY131" s="229">
        <v>887</v>
      </c>
      <c r="BZ131" s="229" t="s">
        <v>160</v>
      </c>
      <c r="CA131" s="230">
        <v>433.61</v>
      </c>
      <c r="CB131" s="230">
        <v>1522.77</v>
      </c>
      <c r="CC131" s="230">
        <v>398.93</v>
      </c>
      <c r="CD131" s="230">
        <v>1397.1599999999999</v>
      </c>
      <c r="CE131" s="230">
        <v>13.24</v>
      </c>
      <c r="CF131" s="230">
        <v>147.11000000000001</v>
      </c>
      <c r="CG131" s="230">
        <v>20</v>
      </c>
      <c r="CH131" s="230">
        <v>42</v>
      </c>
      <c r="CI131" s="230">
        <v>151</v>
      </c>
    </row>
    <row r="132" spans="1:87" ht="14.4" x14ac:dyDescent="0.3">
      <c r="A132" s="198">
        <v>357</v>
      </c>
      <c r="B132" s="199" t="s">
        <v>209</v>
      </c>
      <c r="C132" s="200">
        <v>19793</v>
      </c>
      <c r="D132" s="200">
        <v>14909.5</v>
      </c>
      <c r="E132" s="200">
        <v>0</v>
      </c>
      <c r="F132" s="200">
        <v>0</v>
      </c>
      <c r="G132" s="200">
        <v>0</v>
      </c>
      <c r="H132" s="200">
        <v>0</v>
      </c>
      <c r="I132" s="200">
        <v>0</v>
      </c>
      <c r="J132" s="200">
        <v>318.33333299999998</v>
      </c>
      <c r="K132" s="200">
        <v>138.86666600000001</v>
      </c>
      <c r="L132" s="200">
        <v>1</v>
      </c>
      <c r="M132" s="200">
        <v>0</v>
      </c>
      <c r="N132" s="200">
        <v>0</v>
      </c>
      <c r="O132" s="200">
        <v>0</v>
      </c>
      <c r="P132" s="200">
        <v>0</v>
      </c>
      <c r="Q132" s="200">
        <v>4</v>
      </c>
      <c r="R132" s="200">
        <v>788</v>
      </c>
      <c r="S132" s="200">
        <v>320</v>
      </c>
      <c r="T132" s="200">
        <v>0</v>
      </c>
      <c r="U132" s="200">
        <v>0</v>
      </c>
      <c r="V132" s="200">
        <v>0</v>
      </c>
      <c r="W132" s="200">
        <v>0</v>
      </c>
      <c r="X132" s="200">
        <v>527.20000100000004</v>
      </c>
      <c r="Y132" s="200">
        <v>1315.3446690000001</v>
      </c>
      <c r="Z132" s="200">
        <v>381.07189499999998</v>
      </c>
      <c r="AA132" s="200">
        <v>15</v>
      </c>
      <c r="AB132" s="200">
        <v>0</v>
      </c>
      <c r="AC132" s="200">
        <v>0</v>
      </c>
      <c r="AD132" s="200">
        <v>0</v>
      </c>
      <c r="AE132" s="200">
        <v>45.333333000000003</v>
      </c>
      <c r="AF132" s="200">
        <v>27.466666</v>
      </c>
      <c r="AG132" s="200">
        <v>0</v>
      </c>
      <c r="AH132" s="200">
        <v>0</v>
      </c>
      <c r="AI132" s="200">
        <v>0</v>
      </c>
      <c r="AJ132" s="200">
        <v>0</v>
      </c>
      <c r="AK132" s="200">
        <v>144</v>
      </c>
      <c r="AL132" s="200">
        <v>69</v>
      </c>
      <c r="AM132" s="200">
        <v>0</v>
      </c>
      <c r="AN132" s="200">
        <v>0</v>
      </c>
      <c r="AO132" s="200">
        <v>0</v>
      </c>
      <c r="AP132" s="200">
        <v>278.11266599999999</v>
      </c>
      <c r="AQ132" s="200">
        <v>93.553332999999995</v>
      </c>
      <c r="AR132" s="200">
        <v>4</v>
      </c>
      <c r="AS132" s="200">
        <v>0</v>
      </c>
      <c r="AT132" s="200">
        <v>0</v>
      </c>
      <c r="AU132" s="200">
        <v>0</v>
      </c>
      <c r="AV132" s="200">
        <v>140.30000000000001</v>
      </c>
      <c r="AW132" s="200">
        <v>63</v>
      </c>
      <c r="AX132" s="200">
        <v>0</v>
      </c>
      <c r="AY132" s="200">
        <v>0</v>
      </c>
      <c r="AZ132" s="200">
        <v>0</v>
      </c>
      <c r="BA132" s="200">
        <v>0</v>
      </c>
      <c r="BB132" s="200">
        <v>342.8</v>
      </c>
      <c r="BC132" s="200">
        <v>141.19999999999999</v>
      </c>
      <c r="BD132" s="200">
        <v>0</v>
      </c>
      <c r="BE132" s="200">
        <v>780.91582000000005</v>
      </c>
      <c r="BF132" s="200">
        <v>233.80382399999999</v>
      </c>
      <c r="BG132" s="200">
        <v>7</v>
      </c>
      <c r="BH132" s="200">
        <f t="shared" si="20"/>
        <v>190</v>
      </c>
      <c r="BI132" s="200">
        <f t="shared" si="21"/>
        <v>61</v>
      </c>
      <c r="BJ132" s="200">
        <f t="shared" si="22"/>
        <v>234</v>
      </c>
      <c r="BK132" s="200">
        <f t="shared" si="23"/>
        <v>389</v>
      </c>
      <c r="BL132" s="200">
        <v>123</v>
      </c>
      <c r="BN132" s="222">
        <v>313</v>
      </c>
      <c r="BO132" s="222" t="s">
        <v>145</v>
      </c>
      <c r="BP132" s="222">
        <v>3137006</v>
      </c>
      <c r="BQ132" s="222">
        <v>102555</v>
      </c>
      <c r="BR132" s="222" t="s">
        <v>338</v>
      </c>
      <c r="BS132" s="222" t="s">
        <v>231</v>
      </c>
      <c r="BT132" s="196" t="str">
        <f t="shared" si="13"/>
        <v>Maintained</v>
      </c>
      <c r="BU132" s="212">
        <v>75</v>
      </c>
      <c r="BV132" s="212">
        <v>186.5</v>
      </c>
      <c r="BW132" s="201">
        <f t="shared" si="19"/>
        <v>3</v>
      </c>
      <c r="BX132" s="197" t="str">
        <f t="shared" si="18"/>
        <v>3133</v>
      </c>
      <c r="BY132" s="229">
        <v>888</v>
      </c>
      <c r="BZ132" s="229" t="s">
        <v>152</v>
      </c>
      <c r="CA132" s="230">
        <v>2103.0100000000002</v>
      </c>
      <c r="CB132" s="230">
        <v>7385.57</v>
      </c>
      <c r="CC132" s="230">
        <v>1934.82</v>
      </c>
      <c r="CD132" s="230">
        <v>6776.35</v>
      </c>
      <c r="CE132" s="230">
        <v>226.38</v>
      </c>
      <c r="CF132" s="230">
        <v>2515.35</v>
      </c>
      <c r="CG132" s="230">
        <v>76</v>
      </c>
      <c r="CH132" s="230">
        <v>199</v>
      </c>
      <c r="CI132" s="230">
        <v>760</v>
      </c>
    </row>
    <row r="133" spans="1:87" ht="14.4" x14ac:dyDescent="0.3">
      <c r="A133" s="198">
        <v>894</v>
      </c>
      <c r="B133" s="199" t="s">
        <v>210</v>
      </c>
      <c r="C133" s="200">
        <v>16097</v>
      </c>
      <c r="D133" s="200">
        <v>11612</v>
      </c>
      <c r="E133" s="200">
        <v>10</v>
      </c>
      <c r="F133" s="200">
        <v>65.150000000000006</v>
      </c>
      <c r="G133" s="200">
        <v>21</v>
      </c>
      <c r="H133" s="200">
        <v>5</v>
      </c>
      <c r="I133" s="200">
        <v>86.8</v>
      </c>
      <c r="J133" s="200">
        <v>534.79999999999995</v>
      </c>
      <c r="K133" s="200">
        <v>197.8</v>
      </c>
      <c r="L133" s="200">
        <v>3</v>
      </c>
      <c r="M133" s="200">
        <v>0</v>
      </c>
      <c r="N133" s="200">
        <v>0</v>
      </c>
      <c r="O133" s="200">
        <v>0</v>
      </c>
      <c r="P133" s="200">
        <v>0</v>
      </c>
      <c r="Q133" s="200">
        <v>20.533332999999999</v>
      </c>
      <c r="R133" s="200">
        <v>219.97666599999999</v>
      </c>
      <c r="S133" s="200">
        <v>79.333332999999996</v>
      </c>
      <c r="T133" s="200">
        <v>0</v>
      </c>
      <c r="U133" s="200">
        <v>0</v>
      </c>
      <c r="V133" s="200">
        <v>0</v>
      </c>
      <c r="W133" s="200">
        <v>0</v>
      </c>
      <c r="X133" s="200">
        <v>304.92021099999999</v>
      </c>
      <c r="Y133" s="200">
        <v>1185.2966690000001</v>
      </c>
      <c r="Z133" s="200">
        <v>382.76666699999998</v>
      </c>
      <c r="AA133" s="200">
        <v>24</v>
      </c>
      <c r="AB133" s="200">
        <v>7</v>
      </c>
      <c r="AC133" s="200">
        <v>4</v>
      </c>
      <c r="AD133" s="200">
        <v>1</v>
      </c>
      <c r="AE133" s="200">
        <v>122.8</v>
      </c>
      <c r="AF133" s="200">
        <v>44.8</v>
      </c>
      <c r="AG133" s="200">
        <v>0</v>
      </c>
      <c r="AH133" s="200">
        <v>0</v>
      </c>
      <c r="AI133" s="200">
        <v>0</v>
      </c>
      <c r="AJ133" s="200">
        <v>0</v>
      </c>
      <c r="AK133" s="200">
        <v>24</v>
      </c>
      <c r="AL133" s="200">
        <v>12</v>
      </c>
      <c r="AM133" s="200">
        <v>0</v>
      </c>
      <c r="AN133" s="200">
        <v>0</v>
      </c>
      <c r="AO133" s="200">
        <v>0</v>
      </c>
      <c r="AP133" s="200">
        <v>236.096</v>
      </c>
      <c r="AQ133" s="200">
        <v>76.833332999999996</v>
      </c>
      <c r="AR133" s="200">
        <v>7</v>
      </c>
      <c r="AS133" s="200">
        <v>31.366667</v>
      </c>
      <c r="AT133" s="200">
        <v>14</v>
      </c>
      <c r="AU133" s="200">
        <v>2</v>
      </c>
      <c r="AV133" s="200">
        <v>167.61666700000001</v>
      </c>
      <c r="AW133" s="200">
        <v>70.266666000000001</v>
      </c>
      <c r="AX133" s="200">
        <v>1</v>
      </c>
      <c r="AY133" s="200">
        <v>0</v>
      </c>
      <c r="AZ133" s="200">
        <v>0</v>
      </c>
      <c r="BA133" s="200">
        <v>0</v>
      </c>
      <c r="BB133" s="200">
        <v>82.666667000000004</v>
      </c>
      <c r="BC133" s="200">
        <v>28.333333</v>
      </c>
      <c r="BD133" s="200">
        <v>0</v>
      </c>
      <c r="BE133" s="200">
        <v>709.87266599999998</v>
      </c>
      <c r="BF133" s="200">
        <v>224.48266699999999</v>
      </c>
      <c r="BG133" s="200">
        <v>5</v>
      </c>
      <c r="BH133" s="200">
        <f t="shared" si="20"/>
        <v>361</v>
      </c>
      <c r="BI133" s="200">
        <f t="shared" si="21"/>
        <v>267</v>
      </c>
      <c r="BJ133" s="200">
        <f t="shared" si="22"/>
        <v>0</v>
      </c>
      <c r="BK133" s="200">
        <f t="shared" si="23"/>
        <v>129</v>
      </c>
      <c r="BL133" s="200">
        <v>37</v>
      </c>
      <c r="BN133" s="222">
        <v>313</v>
      </c>
      <c r="BO133" s="222" t="s">
        <v>145</v>
      </c>
      <c r="BP133" s="222">
        <v>3137007</v>
      </c>
      <c r="BQ133" s="222">
        <v>102556</v>
      </c>
      <c r="BR133" s="222" t="s">
        <v>339</v>
      </c>
      <c r="BS133" s="222" t="s">
        <v>231</v>
      </c>
      <c r="BT133" s="196" t="str">
        <f t="shared" ref="BT133:BT196" si="24">IF(OR(LEFT(BS133,7)="Academy",LEFT(BS133,11)="Free School"),"Academy","Maintained")</f>
        <v>Maintained</v>
      </c>
      <c r="BU133" s="212">
        <v>181</v>
      </c>
      <c r="BV133" s="212">
        <v>0</v>
      </c>
      <c r="BW133" s="201">
        <f t="shared" si="19"/>
        <v>4</v>
      </c>
      <c r="BX133" s="197" t="str">
        <f t="shared" si="18"/>
        <v>3134</v>
      </c>
      <c r="BY133" s="229">
        <v>889</v>
      </c>
      <c r="BZ133" s="229" t="s">
        <v>92</v>
      </c>
      <c r="CA133" s="230">
        <v>209.9</v>
      </c>
      <c r="CB133" s="230">
        <v>737.14</v>
      </c>
      <c r="CC133" s="230">
        <v>193.11</v>
      </c>
      <c r="CD133" s="230">
        <v>676.34</v>
      </c>
      <c r="CE133" s="230">
        <v>2.39</v>
      </c>
      <c r="CF133" s="230">
        <v>26.6</v>
      </c>
      <c r="CG133" s="230">
        <v>9</v>
      </c>
      <c r="CH133" s="230">
        <v>39</v>
      </c>
      <c r="CI133" s="230">
        <v>138</v>
      </c>
    </row>
    <row r="134" spans="1:87" ht="14.4" x14ac:dyDescent="0.3">
      <c r="A134" s="198">
        <v>883</v>
      </c>
      <c r="B134" s="199" t="s">
        <v>211</v>
      </c>
      <c r="C134" s="200">
        <v>17490</v>
      </c>
      <c r="D134" s="200">
        <v>11376</v>
      </c>
      <c r="E134" s="200">
        <v>0</v>
      </c>
      <c r="F134" s="200">
        <v>0</v>
      </c>
      <c r="G134" s="200">
        <v>0</v>
      </c>
      <c r="H134" s="200">
        <v>0</v>
      </c>
      <c r="I134" s="200">
        <v>0</v>
      </c>
      <c r="J134" s="200">
        <v>0</v>
      </c>
      <c r="K134" s="200">
        <v>0</v>
      </c>
      <c r="L134" s="200">
        <v>0</v>
      </c>
      <c r="M134" s="200">
        <v>0</v>
      </c>
      <c r="N134" s="200">
        <v>0</v>
      </c>
      <c r="O134" s="200">
        <v>0</v>
      </c>
      <c r="P134" s="200">
        <v>0</v>
      </c>
      <c r="Q134" s="200">
        <v>49.466667000000001</v>
      </c>
      <c r="R134" s="200">
        <v>829.116668</v>
      </c>
      <c r="S134" s="200">
        <v>370.6</v>
      </c>
      <c r="T134" s="200">
        <v>3</v>
      </c>
      <c r="U134" s="200">
        <v>0</v>
      </c>
      <c r="V134" s="200">
        <v>0</v>
      </c>
      <c r="W134" s="200">
        <v>0</v>
      </c>
      <c r="X134" s="200">
        <v>260.18071600000002</v>
      </c>
      <c r="Y134" s="200">
        <v>1316.201135</v>
      </c>
      <c r="Z134" s="200">
        <v>346.51742000000002</v>
      </c>
      <c r="AA134" s="200">
        <v>16.949123</v>
      </c>
      <c r="AB134" s="200">
        <v>0</v>
      </c>
      <c r="AC134" s="200">
        <v>0</v>
      </c>
      <c r="AD134" s="200">
        <v>0</v>
      </c>
      <c r="AE134" s="200">
        <v>0</v>
      </c>
      <c r="AF134" s="200">
        <v>0</v>
      </c>
      <c r="AG134" s="200">
        <v>0</v>
      </c>
      <c r="AH134" s="200">
        <v>0</v>
      </c>
      <c r="AI134" s="200">
        <v>0</v>
      </c>
      <c r="AJ134" s="200">
        <v>0</v>
      </c>
      <c r="AK134" s="200">
        <v>28.8</v>
      </c>
      <c r="AL134" s="200">
        <v>15.8</v>
      </c>
      <c r="AM134" s="200">
        <v>0</v>
      </c>
      <c r="AN134" s="200">
        <v>0</v>
      </c>
      <c r="AO134" s="200">
        <v>0</v>
      </c>
      <c r="AP134" s="200">
        <v>115.90513199999999</v>
      </c>
      <c r="AQ134" s="200">
        <v>38.171933000000003</v>
      </c>
      <c r="AR134" s="200">
        <v>2.9842110000000002</v>
      </c>
      <c r="AS134" s="200">
        <v>0</v>
      </c>
      <c r="AT134" s="200">
        <v>0</v>
      </c>
      <c r="AU134" s="200">
        <v>0</v>
      </c>
      <c r="AV134" s="200">
        <v>0</v>
      </c>
      <c r="AW134" s="200">
        <v>0</v>
      </c>
      <c r="AX134" s="200">
        <v>0</v>
      </c>
      <c r="AY134" s="200">
        <v>0</v>
      </c>
      <c r="AZ134" s="200">
        <v>0</v>
      </c>
      <c r="BA134" s="200">
        <v>0</v>
      </c>
      <c r="BB134" s="200">
        <v>291.133331</v>
      </c>
      <c r="BC134" s="200">
        <v>147.83333200000001</v>
      </c>
      <c r="BD134" s="200">
        <v>0</v>
      </c>
      <c r="BE134" s="200">
        <v>683.73574799999994</v>
      </c>
      <c r="BF134" s="200">
        <v>180.934954</v>
      </c>
      <c r="BG134" s="200">
        <v>10.631579</v>
      </c>
      <c r="BH134" s="200">
        <f t="shared" ref="BH134:BH156" si="25">SUMIFS(BU:BU,$BN:$BN,$A134,$BT:$BT,"Maintained")</f>
        <v>0</v>
      </c>
      <c r="BI134" s="200">
        <f t="shared" ref="BI134:BI156" si="26">SUMIFS(BV:BV,$BN:$BN,$A134,$BT:$BT,"Maintained")</f>
        <v>0</v>
      </c>
      <c r="BJ134" s="200">
        <f t="shared" ref="BJ134:BJ156" si="27">SUMIFS(BU:BU,$BN:$BN,$A134,$BT:$BT,"Academy")</f>
        <v>173</v>
      </c>
      <c r="BK134" s="200">
        <f t="shared" ref="BK134:BK156" si="28">SUMIFS(BV:BV,$BN:$BN,$A134,$BT:$BT,"Academy")</f>
        <v>378</v>
      </c>
      <c r="BL134" s="200">
        <v>43</v>
      </c>
      <c r="BN134" s="222">
        <v>313</v>
      </c>
      <c r="BO134" s="222" t="s">
        <v>145</v>
      </c>
      <c r="BP134" s="222">
        <v>3137010</v>
      </c>
      <c r="BQ134" s="222">
        <v>102558</v>
      </c>
      <c r="BR134" s="222" t="s">
        <v>340</v>
      </c>
      <c r="BS134" s="222" t="s">
        <v>231</v>
      </c>
      <c r="BT134" s="196" t="str">
        <f t="shared" si="24"/>
        <v>Maintained</v>
      </c>
      <c r="BU134" s="212">
        <v>61</v>
      </c>
      <c r="BV134" s="212">
        <v>0</v>
      </c>
      <c r="BW134" s="201">
        <f t="shared" si="19"/>
        <v>5</v>
      </c>
      <c r="BX134" s="197" t="str">
        <f t="shared" ref="BX134:BX197" si="29">BN134&amp;BW134</f>
        <v>3135</v>
      </c>
      <c r="BY134" s="229">
        <v>890</v>
      </c>
      <c r="BZ134" s="229" t="s">
        <v>93</v>
      </c>
      <c r="CA134" s="230">
        <v>159.53</v>
      </c>
      <c r="CB134" s="230">
        <v>560.24</v>
      </c>
      <c r="CC134" s="230">
        <v>146.77000000000001</v>
      </c>
      <c r="CD134" s="230">
        <v>514.03</v>
      </c>
      <c r="CE134" s="230">
        <v>20.11</v>
      </c>
      <c r="CF134" s="230">
        <v>223.39</v>
      </c>
      <c r="CG134" s="230">
        <v>10</v>
      </c>
      <c r="CH134" s="230">
        <v>39</v>
      </c>
      <c r="CI134" s="230">
        <v>119</v>
      </c>
    </row>
    <row r="135" spans="1:87" ht="14.4" x14ac:dyDescent="0.3">
      <c r="A135" s="198">
        <v>880</v>
      </c>
      <c r="B135" s="199" t="s">
        <v>212</v>
      </c>
      <c r="C135" s="200">
        <v>9012</v>
      </c>
      <c r="D135" s="200">
        <v>8131</v>
      </c>
      <c r="E135" s="200">
        <v>0</v>
      </c>
      <c r="F135" s="200">
        <v>0</v>
      </c>
      <c r="G135" s="200">
        <v>0</v>
      </c>
      <c r="H135" s="200">
        <v>0</v>
      </c>
      <c r="I135" s="200">
        <v>7.8666669999999996</v>
      </c>
      <c r="J135" s="200">
        <v>115.888003</v>
      </c>
      <c r="K135" s="200">
        <v>40.933335999999997</v>
      </c>
      <c r="L135" s="200">
        <v>0</v>
      </c>
      <c r="M135" s="200">
        <v>0</v>
      </c>
      <c r="N135" s="200">
        <v>0</v>
      </c>
      <c r="O135" s="200">
        <v>0</v>
      </c>
      <c r="P135" s="200">
        <v>0</v>
      </c>
      <c r="Q135" s="200">
        <v>51.916665999999999</v>
      </c>
      <c r="R135" s="200">
        <v>342.45200399999999</v>
      </c>
      <c r="S135" s="200">
        <v>127.748002</v>
      </c>
      <c r="T135" s="200">
        <v>6</v>
      </c>
      <c r="U135" s="200">
        <v>0</v>
      </c>
      <c r="V135" s="200">
        <v>0</v>
      </c>
      <c r="W135" s="200">
        <v>0</v>
      </c>
      <c r="X135" s="200">
        <v>103.357462</v>
      </c>
      <c r="Y135" s="200">
        <v>624.44831399999998</v>
      </c>
      <c r="Z135" s="200">
        <v>174.9237</v>
      </c>
      <c r="AA135" s="200">
        <v>6.9561409999999997</v>
      </c>
      <c r="AB135" s="200">
        <v>0</v>
      </c>
      <c r="AC135" s="200">
        <v>0</v>
      </c>
      <c r="AD135" s="200">
        <v>0</v>
      </c>
      <c r="AE135" s="200">
        <v>12.600002</v>
      </c>
      <c r="AF135" s="200">
        <v>7.9666670000000002</v>
      </c>
      <c r="AG135" s="200">
        <v>0</v>
      </c>
      <c r="AH135" s="200">
        <v>0</v>
      </c>
      <c r="AI135" s="200">
        <v>0</v>
      </c>
      <c r="AJ135" s="200">
        <v>0</v>
      </c>
      <c r="AK135" s="200">
        <v>62.883333999999998</v>
      </c>
      <c r="AL135" s="200">
        <v>27.766667000000002</v>
      </c>
      <c r="AM135" s="200">
        <v>2</v>
      </c>
      <c r="AN135" s="200">
        <v>0</v>
      </c>
      <c r="AO135" s="200">
        <v>0</v>
      </c>
      <c r="AP135" s="200">
        <v>76.749125000000006</v>
      </c>
      <c r="AQ135" s="200">
        <v>37.785088999999999</v>
      </c>
      <c r="AR135" s="200">
        <v>2</v>
      </c>
      <c r="AS135" s="200">
        <v>0</v>
      </c>
      <c r="AT135" s="200">
        <v>0</v>
      </c>
      <c r="AU135" s="200">
        <v>0</v>
      </c>
      <c r="AV135" s="200">
        <v>46.999997999999998</v>
      </c>
      <c r="AW135" s="200">
        <v>18.117999999999999</v>
      </c>
      <c r="AX135" s="200">
        <v>0</v>
      </c>
      <c r="AY135" s="200">
        <v>0</v>
      </c>
      <c r="AZ135" s="200">
        <v>0</v>
      </c>
      <c r="BA135" s="200">
        <v>0</v>
      </c>
      <c r="BB135" s="200">
        <v>105.035329</v>
      </c>
      <c r="BC135" s="200">
        <v>54.833333000000003</v>
      </c>
      <c r="BD135" s="200">
        <v>1.6</v>
      </c>
      <c r="BE135" s="200">
        <v>315.984241</v>
      </c>
      <c r="BF135" s="200">
        <v>96.485011</v>
      </c>
      <c r="BG135" s="200">
        <v>2</v>
      </c>
      <c r="BH135" s="200">
        <f t="shared" si="25"/>
        <v>132</v>
      </c>
      <c r="BI135" s="200">
        <f t="shared" si="26"/>
        <v>132</v>
      </c>
      <c r="BJ135" s="200">
        <f t="shared" si="27"/>
        <v>26</v>
      </c>
      <c r="BK135" s="200">
        <f t="shared" si="28"/>
        <v>281</v>
      </c>
      <c r="BL135" s="200">
        <v>31</v>
      </c>
      <c r="BN135" s="222">
        <v>314</v>
      </c>
      <c r="BO135" s="222" t="s">
        <v>149</v>
      </c>
      <c r="BP135" s="222">
        <v>3145950</v>
      </c>
      <c r="BQ135" s="222">
        <v>142687</v>
      </c>
      <c r="BR135" s="222" t="s">
        <v>341</v>
      </c>
      <c r="BS135" s="222" t="s">
        <v>235</v>
      </c>
      <c r="BT135" s="196" t="str">
        <f t="shared" si="24"/>
        <v>Academy</v>
      </c>
      <c r="BU135" s="212">
        <v>57</v>
      </c>
      <c r="BV135" s="212">
        <v>72</v>
      </c>
      <c r="BW135" s="201">
        <f t="shared" ref="BW135:BW198" si="30">IF(BN135=BN134,BW134+1,1)</f>
        <v>1</v>
      </c>
      <c r="BX135" s="197" t="str">
        <f t="shared" si="29"/>
        <v>3141</v>
      </c>
      <c r="BY135" s="229">
        <v>891</v>
      </c>
      <c r="BZ135" s="229" t="s">
        <v>174</v>
      </c>
      <c r="CA135" s="230">
        <v>1401.16</v>
      </c>
      <c r="CB135" s="230">
        <v>4920.75</v>
      </c>
      <c r="CC135" s="230">
        <v>1289.0999999999999</v>
      </c>
      <c r="CD135" s="230">
        <v>4514.8500000000004</v>
      </c>
      <c r="CE135" s="230">
        <v>53.88</v>
      </c>
      <c r="CF135" s="230">
        <v>598.67999999999995</v>
      </c>
      <c r="CG135" s="230">
        <v>40</v>
      </c>
      <c r="CH135" s="230">
        <v>140</v>
      </c>
      <c r="CI135" s="230">
        <v>438</v>
      </c>
    </row>
    <row r="136" spans="1:87" ht="14.4" x14ac:dyDescent="0.3">
      <c r="A136" s="198">
        <v>211</v>
      </c>
      <c r="B136" s="199" t="s">
        <v>127</v>
      </c>
      <c r="C136" s="200">
        <v>22012.5</v>
      </c>
      <c r="D136" s="200">
        <v>14646.5</v>
      </c>
      <c r="E136" s="200">
        <v>58</v>
      </c>
      <c r="F136" s="200">
        <v>165</v>
      </c>
      <c r="G136" s="200">
        <v>65</v>
      </c>
      <c r="H136" s="200">
        <v>4</v>
      </c>
      <c r="I136" s="200">
        <v>76</v>
      </c>
      <c r="J136" s="200">
        <v>1313.055333</v>
      </c>
      <c r="K136" s="200">
        <v>559</v>
      </c>
      <c r="L136" s="200">
        <v>4</v>
      </c>
      <c r="M136" s="200">
        <v>0</v>
      </c>
      <c r="N136" s="200">
        <v>0</v>
      </c>
      <c r="O136" s="200">
        <v>0</v>
      </c>
      <c r="P136" s="200">
        <v>0</v>
      </c>
      <c r="Q136" s="200">
        <v>36</v>
      </c>
      <c r="R136" s="200">
        <v>347</v>
      </c>
      <c r="S136" s="200">
        <v>149</v>
      </c>
      <c r="T136" s="200">
        <v>0</v>
      </c>
      <c r="U136" s="200">
        <v>0</v>
      </c>
      <c r="V136" s="200">
        <v>0</v>
      </c>
      <c r="W136" s="200">
        <v>0</v>
      </c>
      <c r="X136" s="200">
        <v>597.68363199999999</v>
      </c>
      <c r="Y136" s="200">
        <v>1141.934141</v>
      </c>
      <c r="Z136" s="200">
        <v>247.50588300000001</v>
      </c>
      <c r="AA136" s="200">
        <v>121.15788000000001</v>
      </c>
      <c r="AB136" s="200">
        <v>38</v>
      </c>
      <c r="AC136" s="200">
        <v>18</v>
      </c>
      <c r="AD136" s="200">
        <v>3</v>
      </c>
      <c r="AE136" s="200">
        <v>431</v>
      </c>
      <c r="AF136" s="200">
        <v>207</v>
      </c>
      <c r="AG136" s="200">
        <v>0</v>
      </c>
      <c r="AH136" s="200">
        <v>0</v>
      </c>
      <c r="AI136" s="200">
        <v>0</v>
      </c>
      <c r="AJ136" s="200">
        <v>0</v>
      </c>
      <c r="AK136" s="200">
        <v>72</v>
      </c>
      <c r="AL136" s="200">
        <v>41</v>
      </c>
      <c r="AM136" s="200">
        <v>1</v>
      </c>
      <c r="AN136" s="200">
        <v>0</v>
      </c>
      <c r="AO136" s="200">
        <v>0</v>
      </c>
      <c r="AP136" s="200">
        <v>154</v>
      </c>
      <c r="AQ136" s="200">
        <v>25</v>
      </c>
      <c r="AR136" s="200">
        <v>13</v>
      </c>
      <c r="AS136" s="200">
        <v>45</v>
      </c>
      <c r="AT136" s="200">
        <v>26</v>
      </c>
      <c r="AU136" s="200">
        <v>0</v>
      </c>
      <c r="AV136" s="200">
        <v>296</v>
      </c>
      <c r="AW136" s="200">
        <v>138</v>
      </c>
      <c r="AX136" s="200">
        <v>0</v>
      </c>
      <c r="AY136" s="200">
        <v>0</v>
      </c>
      <c r="AZ136" s="200">
        <v>0</v>
      </c>
      <c r="BA136" s="200">
        <v>0</v>
      </c>
      <c r="BB136" s="200">
        <v>73.833331999999999</v>
      </c>
      <c r="BC136" s="200">
        <v>33.5</v>
      </c>
      <c r="BD136" s="200">
        <v>0</v>
      </c>
      <c r="BE136" s="200">
        <v>326.06852700000002</v>
      </c>
      <c r="BF136" s="200">
        <v>65.266105999999994</v>
      </c>
      <c r="BG136" s="200">
        <v>21</v>
      </c>
      <c r="BH136" s="200">
        <f t="shared" si="25"/>
        <v>332</v>
      </c>
      <c r="BI136" s="200">
        <f t="shared" si="26"/>
        <v>434</v>
      </c>
      <c r="BJ136" s="200">
        <f t="shared" si="27"/>
        <v>0</v>
      </c>
      <c r="BK136" s="200">
        <f t="shared" si="28"/>
        <v>48</v>
      </c>
      <c r="BL136" s="200">
        <v>45</v>
      </c>
      <c r="BN136" s="222">
        <v>314</v>
      </c>
      <c r="BO136" s="222" t="s">
        <v>149</v>
      </c>
      <c r="BP136" s="222">
        <v>3147001</v>
      </c>
      <c r="BQ136" s="222">
        <v>142740</v>
      </c>
      <c r="BR136" s="222" t="s">
        <v>342</v>
      </c>
      <c r="BS136" s="222" t="s">
        <v>235</v>
      </c>
      <c r="BT136" s="196" t="str">
        <f t="shared" si="24"/>
        <v>Academy</v>
      </c>
      <c r="BU136" s="212">
        <v>12</v>
      </c>
      <c r="BV136" s="212">
        <v>170</v>
      </c>
      <c r="BW136" s="201">
        <f t="shared" si="30"/>
        <v>2</v>
      </c>
      <c r="BX136" s="197" t="str">
        <f t="shared" si="29"/>
        <v>3142</v>
      </c>
      <c r="BY136" s="229">
        <v>892</v>
      </c>
      <c r="BZ136" s="229" t="s">
        <v>173</v>
      </c>
      <c r="CA136" s="230">
        <v>264.55</v>
      </c>
      <c r="CB136" s="230">
        <v>929.06999999999994</v>
      </c>
      <c r="CC136" s="230">
        <v>243.39</v>
      </c>
      <c r="CD136" s="230">
        <v>852.44</v>
      </c>
      <c r="CE136" s="230">
        <v>31.31</v>
      </c>
      <c r="CF136" s="230">
        <v>347.89</v>
      </c>
      <c r="CG136" s="230">
        <v>24</v>
      </c>
      <c r="CH136" s="230">
        <v>54</v>
      </c>
      <c r="CI136" s="230">
        <v>196</v>
      </c>
    </row>
    <row r="137" spans="1:87" ht="14.4" x14ac:dyDescent="0.3">
      <c r="A137" s="198">
        <v>358</v>
      </c>
      <c r="B137" s="199" t="s">
        <v>213</v>
      </c>
      <c r="C137" s="200">
        <v>20714.5</v>
      </c>
      <c r="D137" s="200">
        <v>17356</v>
      </c>
      <c r="E137" s="200">
        <v>0</v>
      </c>
      <c r="F137" s="200">
        <v>0</v>
      </c>
      <c r="G137" s="200">
        <v>0</v>
      </c>
      <c r="H137" s="200">
        <v>0</v>
      </c>
      <c r="I137" s="200">
        <v>14</v>
      </c>
      <c r="J137" s="200">
        <v>747.8</v>
      </c>
      <c r="K137" s="200">
        <v>412.4</v>
      </c>
      <c r="L137" s="200">
        <v>1</v>
      </c>
      <c r="M137" s="200">
        <v>0</v>
      </c>
      <c r="N137" s="200">
        <v>0</v>
      </c>
      <c r="O137" s="200">
        <v>0</v>
      </c>
      <c r="P137" s="200">
        <v>0</v>
      </c>
      <c r="Q137" s="200">
        <v>11</v>
      </c>
      <c r="R137" s="200">
        <v>260</v>
      </c>
      <c r="S137" s="200">
        <v>130</v>
      </c>
      <c r="T137" s="200">
        <v>1</v>
      </c>
      <c r="U137" s="200">
        <v>0</v>
      </c>
      <c r="V137" s="200">
        <v>0</v>
      </c>
      <c r="W137" s="200">
        <v>0</v>
      </c>
      <c r="X137" s="200">
        <v>270.76666699999998</v>
      </c>
      <c r="Y137" s="200">
        <v>1493.3666659999999</v>
      </c>
      <c r="Z137" s="200">
        <v>336.46666699999997</v>
      </c>
      <c r="AA137" s="200">
        <v>68</v>
      </c>
      <c r="AB137" s="200">
        <v>0</v>
      </c>
      <c r="AC137" s="200">
        <v>0</v>
      </c>
      <c r="AD137" s="200">
        <v>0</v>
      </c>
      <c r="AE137" s="200">
        <v>68.8</v>
      </c>
      <c r="AF137" s="200">
        <v>38</v>
      </c>
      <c r="AG137" s="200">
        <v>1</v>
      </c>
      <c r="AH137" s="200">
        <v>0</v>
      </c>
      <c r="AI137" s="200">
        <v>0</v>
      </c>
      <c r="AJ137" s="200">
        <v>0</v>
      </c>
      <c r="AK137" s="200">
        <v>38</v>
      </c>
      <c r="AL137" s="200">
        <v>19</v>
      </c>
      <c r="AM137" s="200">
        <v>0</v>
      </c>
      <c r="AN137" s="200">
        <v>0</v>
      </c>
      <c r="AO137" s="200">
        <v>0</v>
      </c>
      <c r="AP137" s="200">
        <v>101.933333</v>
      </c>
      <c r="AQ137" s="200">
        <v>24</v>
      </c>
      <c r="AR137" s="200">
        <v>4</v>
      </c>
      <c r="AS137" s="200">
        <v>0</v>
      </c>
      <c r="AT137" s="200">
        <v>0</v>
      </c>
      <c r="AU137" s="200">
        <v>0</v>
      </c>
      <c r="AV137" s="200">
        <v>418.000001</v>
      </c>
      <c r="AW137" s="200">
        <v>240.866668</v>
      </c>
      <c r="AX137" s="200">
        <v>1</v>
      </c>
      <c r="AY137" s="200">
        <v>0</v>
      </c>
      <c r="AZ137" s="200">
        <v>0</v>
      </c>
      <c r="BA137" s="200">
        <v>0</v>
      </c>
      <c r="BB137" s="200">
        <v>118</v>
      </c>
      <c r="BC137" s="200">
        <v>62.2</v>
      </c>
      <c r="BD137" s="200">
        <v>1</v>
      </c>
      <c r="BE137" s="200">
        <v>1006.125</v>
      </c>
      <c r="BF137" s="200">
        <v>223.92500100000001</v>
      </c>
      <c r="BG137" s="200">
        <v>21.466666</v>
      </c>
      <c r="BH137" s="200">
        <f t="shared" si="25"/>
        <v>130</v>
      </c>
      <c r="BI137" s="200">
        <f t="shared" si="26"/>
        <v>232</v>
      </c>
      <c r="BJ137" s="200">
        <f t="shared" si="27"/>
        <v>329</v>
      </c>
      <c r="BK137" s="200">
        <f t="shared" si="28"/>
        <v>196</v>
      </c>
      <c r="BL137" s="200">
        <v>74</v>
      </c>
      <c r="BN137" s="222">
        <v>314</v>
      </c>
      <c r="BO137" s="222" t="s">
        <v>149</v>
      </c>
      <c r="BP137" s="222">
        <v>3147002</v>
      </c>
      <c r="BQ137" s="222">
        <v>142698</v>
      </c>
      <c r="BR137" s="222" t="s">
        <v>343</v>
      </c>
      <c r="BS137" s="222" t="s">
        <v>235</v>
      </c>
      <c r="BT137" s="196" t="str">
        <f t="shared" si="24"/>
        <v>Academy</v>
      </c>
      <c r="BU137" s="212">
        <v>92</v>
      </c>
      <c r="BV137" s="212">
        <v>81</v>
      </c>
      <c r="BW137" s="201">
        <f t="shared" si="30"/>
        <v>3</v>
      </c>
      <c r="BX137" s="197" t="str">
        <f t="shared" si="29"/>
        <v>3143</v>
      </c>
      <c r="BY137" s="229">
        <v>893</v>
      </c>
      <c r="BZ137" s="229" t="s">
        <v>191</v>
      </c>
      <c r="CA137" s="230">
        <v>491.51</v>
      </c>
      <c r="CB137" s="230">
        <v>1726.13</v>
      </c>
      <c r="CC137" s="230">
        <v>452.2</v>
      </c>
      <c r="CD137" s="230">
        <v>1583.7599999999998</v>
      </c>
      <c r="CE137" s="230">
        <v>9.26</v>
      </c>
      <c r="CF137" s="230">
        <v>102.94</v>
      </c>
      <c r="CG137" s="230">
        <v>10</v>
      </c>
      <c r="CH137" s="230">
        <v>46</v>
      </c>
      <c r="CI137" s="230">
        <v>149</v>
      </c>
    </row>
    <row r="138" spans="1:87" ht="14.4" x14ac:dyDescent="0.3">
      <c r="A138" s="198">
        <v>384</v>
      </c>
      <c r="B138" s="199" t="s">
        <v>214</v>
      </c>
      <c r="C138" s="200">
        <v>29132</v>
      </c>
      <c r="D138" s="200">
        <v>20618</v>
      </c>
      <c r="E138" s="200">
        <v>48</v>
      </c>
      <c r="F138" s="200">
        <v>113</v>
      </c>
      <c r="G138" s="200">
        <v>44</v>
      </c>
      <c r="H138" s="200">
        <v>3</v>
      </c>
      <c r="I138" s="200">
        <v>33</v>
      </c>
      <c r="J138" s="200">
        <v>848.76666599999999</v>
      </c>
      <c r="K138" s="200">
        <v>341.41666700000002</v>
      </c>
      <c r="L138" s="200">
        <v>3</v>
      </c>
      <c r="M138" s="200">
        <v>0</v>
      </c>
      <c r="N138" s="200">
        <v>0</v>
      </c>
      <c r="O138" s="200">
        <v>0</v>
      </c>
      <c r="P138" s="200">
        <v>0</v>
      </c>
      <c r="Q138" s="200">
        <v>38.6</v>
      </c>
      <c r="R138" s="200">
        <v>1283.383333</v>
      </c>
      <c r="S138" s="200">
        <v>440</v>
      </c>
      <c r="T138" s="200">
        <v>7</v>
      </c>
      <c r="U138" s="200">
        <v>0</v>
      </c>
      <c r="V138" s="200">
        <v>0</v>
      </c>
      <c r="W138" s="200">
        <v>0</v>
      </c>
      <c r="X138" s="200">
        <v>426.74733199999997</v>
      </c>
      <c r="Y138" s="200">
        <v>1388.977335</v>
      </c>
      <c r="Z138" s="200">
        <v>429.50066800000002</v>
      </c>
      <c r="AA138" s="200">
        <v>37.699334</v>
      </c>
      <c r="AB138" s="200">
        <v>37.799999999999997</v>
      </c>
      <c r="AC138" s="200">
        <v>12</v>
      </c>
      <c r="AD138" s="200">
        <v>3</v>
      </c>
      <c r="AE138" s="200">
        <v>229.05</v>
      </c>
      <c r="AF138" s="200">
        <v>93.9</v>
      </c>
      <c r="AG138" s="200">
        <v>2</v>
      </c>
      <c r="AH138" s="200">
        <v>0</v>
      </c>
      <c r="AI138" s="200">
        <v>0</v>
      </c>
      <c r="AJ138" s="200">
        <v>0</v>
      </c>
      <c r="AK138" s="200">
        <v>267.89999999999998</v>
      </c>
      <c r="AL138" s="200">
        <v>91</v>
      </c>
      <c r="AM138" s="200">
        <v>1</v>
      </c>
      <c r="AN138" s="200">
        <v>0</v>
      </c>
      <c r="AO138" s="200">
        <v>0</v>
      </c>
      <c r="AP138" s="200">
        <v>212.994666</v>
      </c>
      <c r="AQ138" s="200">
        <v>69.378666999999993</v>
      </c>
      <c r="AR138" s="200">
        <v>2</v>
      </c>
      <c r="AS138" s="200">
        <v>47.6</v>
      </c>
      <c r="AT138" s="200">
        <v>21.4</v>
      </c>
      <c r="AU138" s="200">
        <v>0</v>
      </c>
      <c r="AV138" s="200">
        <v>194.56666200000001</v>
      </c>
      <c r="AW138" s="200">
        <v>99.166664999999995</v>
      </c>
      <c r="AX138" s="200">
        <v>2</v>
      </c>
      <c r="AY138" s="200">
        <v>0</v>
      </c>
      <c r="AZ138" s="200">
        <v>0</v>
      </c>
      <c r="BA138" s="200">
        <v>0</v>
      </c>
      <c r="BB138" s="200">
        <v>415.51666499999999</v>
      </c>
      <c r="BC138" s="200">
        <v>156.033332</v>
      </c>
      <c r="BD138" s="200">
        <v>2</v>
      </c>
      <c r="BE138" s="200">
        <v>1093.980012</v>
      </c>
      <c r="BF138" s="200">
        <v>327.96533599999998</v>
      </c>
      <c r="BG138" s="200">
        <v>5.8</v>
      </c>
      <c r="BH138" s="200">
        <f t="shared" si="25"/>
        <v>206</v>
      </c>
      <c r="BI138" s="200">
        <f t="shared" si="26"/>
        <v>469</v>
      </c>
      <c r="BJ138" s="200">
        <f t="shared" si="27"/>
        <v>0</v>
      </c>
      <c r="BK138" s="200">
        <f t="shared" si="28"/>
        <v>0</v>
      </c>
      <c r="BL138" s="200">
        <v>120</v>
      </c>
      <c r="BN138" s="222">
        <v>314</v>
      </c>
      <c r="BO138" s="222" t="s">
        <v>149</v>
      </c>
      <c r="BP138" s="222">
        <v>3147003</v>
      </c>
      <c r="BQ138" s="222">
        <v>149754</v>
      </c>
      <c r="BR138" s="222" t="s">
        <v>1239</v>
      </c>
      <c r="BS138" s="222" t="s">
        <v>245</v>
      </c>
      <c r="BT138" s="196" t="str">
        <f t="shared" si="24"/>
        <v>Academy</v>
      </c>
      <c r="BU138" s="212">
        <v>27</v>
      </c>
      <c r="BV138" s="212">
        <v>22</v>
      </c>
      <c r="BW138" s="201">
        <f t="shared" si="30"/>
        <v>4</v>
      </c>
      <c r="BX138" s="197" t="str">
        <f t="shared" si="29"/>
        <v>3144</v>
      </c>
      <c r="BY138" s="229">
        <v>894</v>
      </c>
      <c r="BZ138" s="229" t="s">
        <v>210</v>
      </c>
      <c r="CA138" s="230">
        <v>307.22000000000003</v>
      </c>
      <c r="CB138" s="230">
        <v>1078.9099999999999</v>
      </c>
      <c r="CC138" s="230">
        <v>282.64999999999998</v>
      </c>
      <c r="CD138" s="230">
        <v>989.92000000000007</v>
      </c>
      <c r="CE138" s="230">
        <v>18.25</v>
      </c>
      <c r="CF138" s="230">
        <v>202.8</v>
      </c>
      <c r="CG138" s="230">
        <v>8</v>
      </c>
      <c r="CH138" s="230">
        <v>51</v>
      </c>
      <c r="CI138" s="230">
        <v>160</v>
      </c>
    </row>
    <row r="139" spans="1:87" ht="14.4" x14ac:dyDescent="0.3">
      <c r="A139" s="198">
        <v>335</v>
      </c>
      <c r="B139" s="199" t="s">
        <v>215</v>
      </c>
      <c r="C139" s="200">
        <v>26735</v>
      </c>
      <c r="D139" s="200">
        <v>19324.5</v>
      </c>
      <c r="E139" s="200">
        <v>213</v>
      </c>
      <c r="F139" s="200">
        <v>504.8</v>
      </c>
      <c r="G139" s="200">
        <v>197.4</v>
      </c>
      <c r="H139" s="200">
        <v>9</v>
      </c>
      <c r="I139" s="200">
        <v>99.8</v>
      </c>
      <c r="J139" s="200">
        <v>1120.8</v>
      </c>
      <c r="K139" s="200">
        <v>439</v>
      </c>
      <c r="L139" s="200">
        <v>3</v>
      </c>
      <c r="M139" s="200">
        <v>0</v>
      </c>
      <c r="N139" s="200">
        <v>0</v>
      </c>
      <c r="O139" s="200">
        <v>0</v>
      </c>
      <c r="P139" s="200">
        <v>0</v>
      </c>
      <c r="Q139" s="200">
        <v>80.733333000000002</v>
      </c>
      <c r="R139" s="200">
        <v>684.3</v>
      </c>
      <c r="S139" s="200">
        <v>251.86666700000001</v>
      </c>
      <c r="T139" s="200">
        <v>1</v>
      </c>
      <c r="U139" s="200">
        <v>0</v>
      </c>
      <c r="V139" s="200">
        <v>0</v>
      </c>
      <c r="W139" s="200">
        <v>0</v>
      </c>
      <c r="X139" s="200">
        <v>468.28399999999999</v>
      </c>
      <c r="Y139" s="200">
        <v>965.60133099999996</v>
      </c>
      <c r="Z139" s="200">
        <v>223.17066600000001</v>
      </c>
      <c r="AA139" s="200">
        <v>29</v>
      </c>
      <c r="AB139" s="200">
        <v>154</v>
      </c>
      <c r="AC139" s="200">
        <v>79</v>
      </c>
      <c r="AD139" s="200">
        <v>6</v>
      </c>
      <c r="AE139" s="200">
        <v>198</v>
      </c>
      <c r="AF139" s="200">
        <v>103</v>
      </c>
      <c r="AG139" s="200">
        <v>1</v>
      </c>
      <c r="AH139" s="200">
        <v>0</v>
      </c>
      <c r="AI139" s="200">
        <v>0</v>
      </c>
      <c r="AJ139" s="200">
        <v>0</v>
      </c>
      <c r="AK139" s="200">
        <v>160</v>
      </c>
      <c r="AL139" s="200">
        <v>69.866667000000007</v>
      </c>
      <c r="AM139" s="200">
        <v>1</v>
      </c>
      <c r="AN139" s="200">
        <v>0</v>
      </c>
      <c r="AO139" s="200">
        <v>0</v>
      </c>
      <c r="AP139" s="200">
        <v>195.57066599999999</v>
      </c>
      <c r="AQ139" s="200">
        <v>51</v>
      </c>
      <c r="AR139" s="200">
        <v>3</v>
      </c>
      <c r="AS139" s="200">
        <v>160.4</v>
      </c>
      <c r="AT139" s="200">
        <v>62.4</v>
      </c>
      <c r="AU139" s="200">
        <v>2</v>
      </c>
      <c r="AV139" s="200">
        <v>318</v>
      </c>
      <c r="AW139" s="200">
        <v>119.2</v>
      </c>
      <c r="AX139" s="200">
        <v>1</v>
      </c>
      <c r="AY139" s="200">
        <v>0</v>
      </c>
      <c r="AZ139" s="200">
        <v>0</v>
      </c>
      <c r="BA139" s="200">
        <v>0</v>
      </c>
      <c r="BB139" s="200">
        <v>170.5</v>
      </c>
      <c r="BC139" s="200">
        <v>65</v>
      </c>
      <c r="BD139" s="200">
        <v>0</v>
      </c>
      <c r="BE139" s="200">
        <v>530.654</v>
      </c>
      <c r="BF139" s="200">
        <v>125.53533299999999</v>
      </c>
      <c r="BG139" s="200">
        <v>7</v>
      </c>
      <c r="BH139" s="200">
        <f t="shared" si="25"/>
        <v>392</v>
      </c>
      <c r="BI139" s="200">
        <f t="shared" si="26"/>
        <v>449</v>
      </c>
      <c r="BJ139" s="200">
        <f t="shared" si="27"/>
        <v>47</v>
      </c>
      <c r="BK139" s="200">
        <f t="shared" si="28"/>
        <v>137</v>
      </c>
      <c r="BL139" s="200">
        <v>237</v>
      </c>
      <c r="BN139" s="222">
        <v>315</v>
      </c>
      <c r="BO139" s="222" t="s">
        <v>161</v>
      </c>
      <c r="BP139" s="222">
        <v>3157003</v>
      </c>
      <c r="BQ139" s="222">
        <v>102697</v>
      </c>
      <c r="BR139" s="222" t="s">
        <v>344</v>
      </c>
      <c r="BS139" s="222" t="s">
        <v>231</v>
      </c>
      <c r="BT139" s="196" t="str">
        <f t="shared" si="24"/>
        <v>Maintained</v>
      </c>
      <c r="BU139" s="212">
        <v>17</v>
      </c>
      <c r="BV139" s="212">
        <v>103</v>
      </c>
      <c r="BW139" s="201">
        <f t="shared" si="30"/>
        <v>1</v>
      </c>
      <c r="BX139" s="197" t="str">
        <f t="shared" si="29"/>
        <v>3151</v>
      </c>
      <c r="BY139" s="229">
        <v>895</v>
      </c>
      <c r="BZ139" s="229" t="s">
        <v>111</v>
      </c>
      <c r="CA139" s="230">
        <v>775.15</v>
      </c>
      <c r="CB139" s="230">
        <v>2722.2599999999998</v>
      </c>
      <c r="CC139" s="230">
        <v>713.16</v>
      </c>
      <c r="CD139" s="230">
        <v>2497.7000000000003</v>
      </c>
      <c r="CE139" s="230">
        <v>8.48</v>
      </c>
      <c r="CF139" s="230">
        <v>94.22</v>
      </c>
      <c r="CG139" s="230">
        <v>18</v>
      </c>
      <c r="CH139" s="230">
        <v>61</v>
      </c>
      <c r="CI139" s="230">
        <v>228</v>
      </c>
    </row>
    <row r="140" spans="1:87" ht="14.4" x14ac:dyDescent="0.3">
      <c r="A140" s="198">
        <v>320</v>
      </c>
      <c r="B140" s="199" t="s">
        <v>216</v>
      </c>
      <c r="C140" s="200">
        <v>22768</v>
      </c>
      <c r="D140" s="200">
        <v>14491</v>
      </c>
      <c r="E140" s="200">
        <v>21</v>
      </c>
      <c r="F140" s="200">
        <v>135</v>
      </c>
      <c r="G140" s="200">
        <v>60</v>
      </c>
      <c r="H140" s="200">
        <v>2</v>
      </c>
      <c r="I140" s="200">
        <v>68</v>
      </c>
      <c r="J140" s="200">
        <v>620.26666699999998</v>
      </c>
      <c r="K140" s="200">
        <v>258.39999999999998</v>
      </c>
      <c r="L140" s="200">
        <v>16</v>
      </c>
      <c r="M140" s="200">
        <v>0</v>
      </c>
      <c r="N140" s="200">
        <v>27</v>
      </c>
      <c r="O140" s="200">
        <v>10</v>
      </c>
      <c r="P140" s="200">
        <v>0</v>
      </c>
      <c r="Q140" s="200">
        <v>59.8</v>
      </c>
      <c r="R140" s="200">
        <v>677.86666600000001</v>
      </c>
      <c r="S140" s="200">
        <v>274.39999899999998</v>
      </c>
      <c r="T140" s="200">
        <v>7</v>
      </c>
      <c r="U140" s="200">
        <v>0</v>
      </c>
      <c r="V140" s="200">
        <v>0</v>
      </c>
      <c r="W140" s="200">
        <v>0</v>
      </c>
      <c r="X140" s="200">
        <v>278.64846899999998</v>
      </c>
      <c r="Y140" s="200">
        <v>1572.0785370000001</v>
      </c>
      <c r="Z140" s="200">
        <v>427.13426800000002</v>
      </c>
      <c r="AA140" s="200">
        <v>57.599367999999998</v>
      </c>
      <c r="AB140" s="200">
        <v>26</v>
      </c>
      <c r="AC140" s="200">
        <v>15</v>
      </c>
      <c r="AD140" s="200">
        <v>1</v>
      </c>
      <c r="AE140" s="200">
        <v>101.6</v>
      </c>
      <c r="AF140" s="200">
        <v>35</v>
      </c>
      <c r="AG140" s="200">
        <v>1</v>
      </c>
      <c r="AH140" s="200">
        <v>8</v>
      </c>
      <c r="AI140" s="200">
        <v>4</v>
      </c>
      <c r="AJ140" s="200">
        <v>0</v>
      </c>
      <c r="AK140" s="200">
        <v>84.8</v>
      </c>
      <c r="AL140" s="200">
        <v>33</v>
      </c>
      <c r="AM140" s="200">
        <v>1</v>
      </c>
      <c r="AN140" s="200">
        <v>0</v>
      </c>
      <c r="AO140" s="200">
        <v>0</v>
      </c>
      <c r="AP140" s="200">
        <v>178.965014</v>
      </c>
      <c r="AQ140" s="200">
        <v>46.732860000000002</v>
      </c>
      <c r="AR140" s="200">
        <v>10.8</v>
      </c>
      <c r="AS140" s="200">
        <v>49.533332999999999</v>
      </c>
      <c r="AT140" s="200">
        <v>22.2</v>
      </c>
      <c r="AU140" s="200">
        <v>1</v>
      </c>
      <c r="AV140" s="200">
        <v>204.283334</v>
      </c>
      <c r="AW140" s="200">
        <v>80.383334000000005</v>
      </c>
      <c r="AX140" s="200">
        <v>9.6000010000000007</v>
      </c>
      <c r="AY140" s="200">
        <v>8</v>
      </c>
      <c r="AZ140" s="200">
        <v>2</v>
      </c>
      <c r="BA140" s="200">
        <v>0</v>
      </c>
      <c r="BB140" s="200">
        <v>211.86666600000001</v>
      </c>
      <c r="BC140" s="200">
        <v>114.066666</v>
      </c>
      <c r="BD140" s="200">
        <v>4</v>
      </c>
      <c r="BE140" s="200">
        <v>852.65931499999999</v>
      </c>
      <c r="BF140" s="200">
        <v>236.88135299999999</v>
      </c>
      <c r="BG140" s="200">
        <v>19.599526000000001</v>
      </c>
      <c r="BH140" s="200">
        <f t="shared" si="25"/>
        <v>1</v>
      </c>
      <c r="BI140" s="200">
        <f t="shared" si="26"/>
        <v>42</v>
      </c>
      <c r="BJ140" s="200">
        <f t="shared" si="27"/>
        <v>278</v>
      </c>
      <c r="BK140" s="200">
        <f t="shared" si="28"/>
        <v>490</v>
      </c>
      <c r="BL140" s="200">
        <v>42</v>
      </c>
      <c r="BN140" s="222">
        <v>315</v>
      </c>
      <c r="BO140" s="222" t="s">
        <v>161</v>
      </c>
      <c r="BP140" s="222">
        <v>3157004</v>
      </c>
      <c r="BQ140" s="222">
        <v>102698</v>
      </c>
      <c r="BR140" s="222" t="s">
        <v>345</v>
      </c>
      <c r="BS140" s="222" t="s">
        <v>231</v>
      </c>
      <c r="BT140" s="196" t="str">
        <f t="shared" si="24"/>
        <v>Maintained</v>
      </c>
      <c r="BU140" s="212">
        <v>89</v>
      </c>
      <c r="BV140" s="212">
        <v>69</v>
      </c>
      <c r="BW140" s="201">
        <f t="shared" si="30"/>
        <v>2</v>
      </c>
      <c r="BX140" s="197" t="str">
        <f t="shared" si="29"/>
        <v>3152</v>
      </c>
      <c r="BY140" s="229">
        <v>896</v>
      </c>
      <c r="BZ140" s="229" t="s">
        <v>112</v>
      </c>
      <c r="CA140" s="230">
        <v>616.76</v>
      </c>
      <c r="CB140" s="230">
        <v>2166.02</v>
      </c>
      <c r="CC140" s="230">
        <v>567.44000000000005</v>
      </c>
      <c r="CD140" s="230">
        <v>1987.3400000000001</v>
      </c>
      <c r="CE140" s="230">
        <v>12.74</v>
      </c>
      <c r="CF140" s="230">
        <v>141.6</v>
      </c>
      <c r="CG140" s="230">
        <v>13</v>
      </c>
      <c r="CH140" s="230">
        <v>66</v>
      </c>
      <c r="CI140" s="230">
        <v>213</v>
      </c>
    </row>
    <row r="141" spans="1:87" ht="14.4" x14ac:dyDescent="0.3">
      <c r="A141" s="198">
        <v>212</v>
      </c>
      <c r="B141" s="199" t="s">
        <v>134</v>
      </c>
      <c r="C141" s="200">
        <v>16505</v>
      </c>
      <c r="D141" s="200">
        <v>9589.5</v>
      </c>
      <c r="E141" s="200">
        <v>19</v>
      </c>
      <c r="F141" s="200">
        <v>66</v>
      </c>
      <c r="G141" s="200">
        <v>22</v>
      </c>
      <c r="H141" s="200">
        <v>1</v>
      </c>
      <c r="I141" s="200">
        <v>35.866667</v>
      </c>
      <c r="J141" s="200">
        <v>707.66666699999996</v>
      </c>
      <c r="K141" s="200">
        <v>351</v>
      </c>
      <c r="L141" s="200">
        <v>16</v>
      </c>
      <c r="M141" s="200">
        <v>0</v>
      </c>
      <c r="N141" s="200">
        <v>0</v>
      </c>
      <c r="O141" s="200">
        <v>0</v>
      </c>
      <c r="P141" s="200">
        <v>0</v>
      </c>
      <c r="Q141" s="200">
        <v>25</v>
      </c>
      <c r="R141" s="200">
        <v>207</v>
      </c>
      <c r="S141" s="200">
        <v>108</v>
      </c>
      <c r="T141" s="200">
        <v>0</v>
      </c>
      <c r="U141" s="200">
        <v>0</v>
      </c>
      <c r="V141" s="200">
        <v>0</v>
      </c>
      <c r="W141" s="200">
        <v>0</v>
      </c>
      <c r="X141" s="200">
        <v>301.43377199999998</v>
      </c>
      <c r="Y141" s="200">
        <v>2033.050338</v>
      </c>
      <c r="Z141" s="200">
        <v>550.18076399999995</v>
      </c>
      <c r="AA141" s="200">
        <v>409.994392</v>
      </c>
      <c r="AB141" s="200">
        <v>23</v>
      </c>
      <c r="AC141" s="200">
        <v>7</v>
      </c>
      <c r="AD141" s="200">
        <v>1</v>
      </c>
      <c r="AE141" s="200">
        <v>162</v>
      </c>
      <c r="AF141" s="200">
        <v>74</v>
      </c>
      <c r="AG141" s="200">
        <v>5</v>
      </c>
      <c r="AH141" s="200">
        <v>0</v>
      </c>
      <c r="AI141" s="200">
        <v>0</v>
      </c>
      <c r="AJ141" s="200">
        <v>0</v>
      </c>
      <c r="AK141" s="200">
        <v>84</v>
      </c>
      <c r="AL141" s="200">
        <v>35</v>
      </c>
      <c r="AM141" s="200">
        <v>0</v>
      </c>
      <c r="AN141" s="200">
        <v>0</v>
      </c>
      <c r="AO141" s="200">
        <v>0</v>
      </c>
      <c r="AP141" s="200">
        <v>59.082754000000001</v>
      </c>
      <c r="AQ141" s="200">
        <v>11</v>
      </c>
      <c r="AR141" s="200">
        <v>2</v>
      </c>
      <c r="AS141" s="200">
        <v>10</v>
      </c>
      <c r="AT141" s="200">
        <v>6</v>
      </c>
      <c r="AU141" s="200">
        <v>0</v>
      </c>
      <c r="AV141" s="200">
        <v>194.466667</v>
      </c>
      <c r="AW141" s="200">
        <v>122</v>
      </c>
      <c r="AX141" s="200">
        <v>4</v>
      </c>
      <c r="AY141" s="200">
        <v>0</v>
      </c>
      <c r="AZ141" s="200">
        <v>0</v>
      </c>
      <c r="BA141" s="200">
        <v>0</v>
      </c>
      <c r="BB141" s="200">
        <v>28</v>
      </c>
      <c r="BC141" s="200">
        <v>20</v>
      </c>
      <c r="BD141" s="200">
        <v>0</v>
      </c>
      <c r="BE141" s="200">
        <v>529.39106500000003</v>
      </c>
      <c r="BF141" s="200">
        <v>135.785697</v>
      </c>
      <c r="BG141" s="200">
        <v>19</v>
      </c>
      <c r="BH141" s="200">
        <f t="shared" si="25"/>
        <v>170</v>
      </c>
      <c r="BI141" s="200">
        <f t="shared" si="26"/>
        <v>444</v>
      </c>
      <c r="BJ141" s="200">
        <f t="shared" si="27"/>
        <v>78</v>
      </c>
      <c r="BK141" s="200">
        <f t="shared" si="28"/>
        <v>208</v>
      </c>
      <c r="BL141" s="200">
        <v>251</v>
      </c>
      <c r="BN141" s="222">
        <v>315</v>
      </c>
      <c r="BO141" s="222" t="s">
        <v>161</v>
      </c>
      <c r="BP141" s="222">
        <v>3157006</v>
      </c>
      <c r="BQ141" s="222">
        <v>102699</v>
      </c>
      <c r="BR141" s="222" t="s">
        <v>346</v>
      </c>
      <c r="BS141" s="222" t="s">
        <v>231</v>
      </c>
      <c r="BT141" s="196" t="str">
        <f t="shared" si="24"/>
        <v>Maintained</v>
      </c>
      <c r="BU141" s="212">
        <v>64</v>
      </c>
      <c r="BV141" s="212">
        <v>198</v>
      </c>
      <c r="BW141" s="201">
        <f t="shared" si="30"/>
        <v>3</v>
      </c>
      <c r="BX141" s="197" t="str">
        <f t="shared" si="29"/>
        <v>3153</v>
      </c>
      <c r="BY141" s="229">
        <v>908</v>
      </c>
      <c r="BZ141" s="229" t="s">
        <v>113</v>
      </c>
      <c r="CA141" s="230">
        <v>766.72</v>
      </c>
      <c r="CB141" s="230">
        <v>2692.64</v>
      </c>
      <c r="CC141" s="230">
        <v>705.4</v>
      </c>
      <c r="CD141" s="230">
        <v>2470.5299999999997</v>
      </c>
      <c r="CE141" s="230">
        <v>18.66</v>
      </c>
      <c r="CF141" s="230">
        <v>207.36</v>
      </c>
      <c r="CG141" s="230">
        <v>31</v>
      </c>
      <c r="CH141" s="230">
        <v>71</v>
      </c>
      <c r="CI141" s="230">
        <v>272</v>
      </c>
    </row>
    <row r="142" spans="1:87" ht="14.4" x14ac:dyDescent="0.3">
      <c r="A142" s="198">
        <v>877</v>
      </c>
      <c r="B142" s="199" t="s">
        <v>217</v>
      </c>
      <c r="C142" s="200">
        <v>17356</v>
      </c>
      <c r="D142" s="200">
        <v>13599.5</v>
      </c>
      <c r="E142" s="200">
        <v>18</v>
      </c>
      <c r="F142" s="200">
        <v>42</v>
      </c>
      <c r="G142" s="200">
        <v>26</v>
      </c>
      <c r="H142" s="200">
        <v>2</v>
      </c>
      <c r="I142" s="200">
        <v>9</v>
      </c>
      <c r="J142" s="200">
        <v>219.76666599999999</v>
      </c>
      <c r="K142" s="200">
        <v>90.199999000000005</v>
      </c>
      <c r="L142" s="200">
        <v>2</v>
      </c>
      <c r="M142" s="200">
        <v>0</v>
      </c>
      <c r="N142" s="200">
        <v>0</v>
      </c>
      <c r="O142" s="200">
        <v>0</v>
      </c>
      <c r="P142" s="200">
        <v>0</v>
      </c>
      <c r="Q142" s="200">
        <v>53.9</v>
      </c>
      <c r="R142" s="200">
        <v>208.35</v>
      </c>
      <c r="S142" s="200">
        <v>109.1</v>
      </c>
      <c r="T142" s="200">
        <v>1</v>
      </c>
      <c r="U142" s="200">
        <v>0</v>
      </c>
      <c r="V142" s="200">
        <v>0</v>
      </c>
      <c r="W142" s="200">
        <v>0</v>
      </c>
      <c r="X142" s="200">
        <v>201.75105400000001</v>
      </c>
      <c r="Y142" s="200">
        <v>1559.9015440000001</v>
      </c>
      <c r="Z142" s="200">
        <v>473.63466599999998</v>
      </c>
      <c r="AA142" s="200">
        <v>8</v>
      </c>
      <c r="AB142" s="200">
        <v>17</v>
      </c>
      <c r="AC142" s="200">
        <v>8</v>
      </c>
      <c r="AD142" s="200">
        <v>0</v>
      </c>
      <c r="AE142" s="200">
        <v>13.4</v>
      </c>
      <c r="AF142" s="200">
        <v>6</v>
      </c>
      <c r="AG142" s="200">
        <v>0</v>
      </c>
      <c r="AH142" s="200">
        <v>0</v>
      </c>
      <c r="AI142" s="200">
        <v>0</v>
      </c>
      <c r="AJ142" s="200">
        <v>0</v>
      </c>
      <c r="AK142" s="200">
        <v>22</v>
      </c>
      <c r="AL142" s="200">
        <v>27</v>
      </c>
      <c r="AM142" s="200">
        <v>0</v>
      </c>
      <c r="AN142" s="200">
        <v>0</v>
      </c>
      <c r="AO142" s="200">
        <v>0</v>
      </c>
      <c r="AP142" s="200">
        <v>128.16333399999999</v>
      </c>
      <c r="AQ142" s="200">
        <v>62.394666999999998</v>
      </c>
      <c r="AR142" s="200">
        <v>3</v>
      </c>
      <c r="AS142" s="200">
        <v>13</v>
      </c>
      <c r="AT142" s="200">
        <v>8</v>
      </c>
      <c r="AU142" s="200">
        <v>2</v>
      </c>
      <c r="AV142" s="200">
        <v>90.496662999999998</v>
      </c>
      <c r="AW142" s="200">
        <v>39.634664999999998</v>
      </c>
      <c r="AX142" s="200">
        <v>0</v>
      </c>
      <c r="AY142" s="200">
        <v>0</v>
      </c>
      <c r="AZ142" s="200">
        <v>0</v>
      </c>
      <c r="BA142" s="200">
        <v>0</v>
      </c>
      <c r="BB142" s="200">
        <v>85.622667000000007</v>
      </c>
      <c r="BC142" s="200">
        <v>49.633333999999998</v>
      </c>
      <c r="BD142" s="200">
        <v>0</v>
      </c>
      <c r="BE142" s="200">
        <v>998.26257699999996</v>
      </c>
      <c r="BF142" s="200">
        <v>300.81298800000002</v>
      </c>
      <c r="BG142" s="200">
        <v>1</v>
      </c>
      <c r="BH142" s="200">
        <f t="shared" si="25"/>
        <v>169</v>
      </c>
      <c r="BI142" s="200">
        <f t="shared" si="26"/>
        <v>271</v>
      </c>
      <c r="BJ142" s="200">
        <f t="shared" si="27"/>
        <v>0</v>
      </c>
      <c r="BK142" s="200">
        <f t="shared" si="28"/>
        <v>0</v>
      </c>
      <c r="BL142" s="200">
        <v>90</v>
      </c>
      <c r="BN142" s="222">
        <v>316</v>
      </c>
      <c r="BO142" s="222" t="s">
        <v>165</v>
      </c>
      <c r="BP142" s="222">
        <v>3167004</v>
      </c>
      <c r="BQ142" s="222">
        <v>141255</v>
      </c>
      <c r="BR142" s="222" t="s">
        <v>347</v>
      </c>
      <c r="BS142" s="222" t="s">
        <v>235</v>
      </c>
      <c r="BT142" s="196" t="str">
        <f t="shared" si="24"/>
        <v>Academy</v>
      </c>
      <c r="BU142" s="212">
        <v>21</v>
      </c>
      <c r="BV142" s="212">
        <v>172</v>
      </c>
      <c r="BW142" s="201">
        <f t="shared" si="30"/>
        <v>1</v>
      </c>
      <c r="BX142" s="197" t="str">
        <f t="shared" si="29"/>
        <v>3161</v>
      </c>
      <c r="BY142" s="229">
        <v>916</v>
      </c>
      <c r="BZ142" s="229" t="s">
        <v>133</v>
      </c>
      <c r="CA142" s="230">
        <v>1078.28</v>
      </c>
      <c r="CB142" s="230">
        <v>3786.8199999999997</v>
      </c>
      <c r="CC142" s="230">
        <v>992.04</v>
      </c>
      <c r="CD142" s="230">
        <v>3474.46</v>
      </c>
      <c r="CE142" s="230">
        <v>41.06</v>
      </c>
      <c r="CF142" s="230">
        <v>456.26</v>
      </c>
      <c r="CG142" s="230">
        <v>39</v>
      </c>
      <c r="CH142" s="230">
        <v>89</v>
      </c>
      <c r="CI142" s="230">
        <v>290</v>
      </c>
    </row>
    <row r="143" spans="1:87" ht="14.4" x14ac:dyDescent="0.3">
      <c r="A143" s="198">
        <v>937</v>
      </c>
      <c r="B143" s="199" t="s">
        <v>218</v>
      </c>
      <c r="C143" s="200">
        <v>46321.5</v>
      </c>
      <c r="D143" s="200">
        <v>34553</v>
      </c>
      <c r="E143" s="200">
        <v>65.8</v>
      </c>
      <c r="F143" s="200">
        <v>287.066667</v>
      </c>
      <c r="G143" s="200">
        <v>99.666667000000004</v>
      </c>
      <c r="H143" s="200">
        <v>2.8</v>
      </c>
      <c r="I143" s="200">
        <v>0</v>
      </c>
      <c r="J143" s="200">
        <v>378.17333400000001</v>
      </c>
      <c r="K143" s="200">
        <v>142.13333299999999</v>
      </c>
      <c r="L143" s="200">
        <v>2</v>
      </c>
      <c r="M143" s="200">
        <v>0</v>
      </c>
      <c r="N143" s="200">
        <v>0</v>
      </c>
      <c r="O143" s="200">
        <v>0</v>
      </c>
      <c r="P143" s="200">
        <v>0</v>
      </c>
      <c r="Q143" s="200">
        <v>26.866667</v>
      </c>
      <c r="R143" s="200">
        <v>632.38000099999999</v>
      </c>
      <c r="S143" s="200">
        <v>286.933334</v>
      </c>
      <c r="T143" s="200">
        <v>2.8</v>
      </c>
      <c r="U143" s="200">
        <v>0</v>
      </c>
      <c r="V143" s="200">
        <v>0</v>
      </c>
      <c r="W143" s="200">
        <v>0</v>
      </c>
      <c r="X143" s="200">
        <v>610.71993199999997</v>
      </c>
      <c r="Y143" s="200">
        <v>4853.9261560000004</v>
      </c>
      <c r="Z143" s="200">
        <v>1573.610007</v>
      </c>
      <c r="AA143" s="200">
        <v>152.466667</v>
      </c>
      <c r="AB143" s="200">
        <v>63.55</v>
      </c>
      <c r="AC143" s="200">
        <v>26.8</v>
      </c>
      <c r="AD143" s="200">
        <v>0</v>
      </c>
      <c r="AE143" s="200">
        <v>36.799999999999997</v>
      </c>
      <c r="AF143" s="200">
        <v>13.6</v>
      </c>
      <c r="AG143" s="200">
        <v>0</v>
      </c>
      <c r="AH143" s="200">
        <v>0</v>
      </c>
      <c r="AI143" s="200">
        <v>0</v>
      </c>
      <c r="AJ143" s="200">
        <v>0</v>
      </c>
      <c r="AK143" s="200">
        <v>60.146667000000001</v>
      </c>
      <c r="AL143" s="200">
        <v>23.7</v>
      </c>
      <c r="AM143" s="200">
        <v>0</v>
      </c>
      <c r="AN143" s="200">
        <v>0</v>
      </c>
      <c r="AO143" s="200">
        <v>0</v>
      </c>
      <c r="AP143" s="200">
        <v>347.47666700000002</v>
      </c>
      <c r="AQ143" s="200">
        <v>126.538667</v>
      </c>
      <c r="AR143" s="200">
        <v>3</v>
      </c>
      <c r="AS143" s="200">
        <v>87.133334000000005</v>
      </c>
      <c r="AT143" s="200">
        <v>30.066666999999999</v>
      </c>
      <c r="AU143" s="200">
        <v>0</v>
      </c>
      <c r="AV143" s="200">
        <v>143.66333299999999</v>
      </c>
      <c r="AW143" s="200">
        <v>69.646665999999996</v>
      </c>
      <c r="AX143" s="200">
        <v>6.6667000000000004E-2</v>
      </c>
      <c r="AY143" s="200">
        <v>0</v>
      </c>
      <c r="AZ143" s="200">
        <v>0</v>
      </c>
      <c r="BA143" s="200">
        <v>0</v>
      </c>
      <c r="BB143" s="200">
        <v>242.05800300000001</v>
      </c>
      <c r="BC143" s="200">
        <v>137.433334</v>
      </c>
      <c r="BD143" s="200">
        <v>0.3</v>
      </c>
      <c r="BE143" s="200">
        <v>2547.0352280000002</v>
      </c>
      <c r="BF143" s="200">
        <v>868.80800099999999</v>
      </c>
      <c r="BG143" s="200">
        <v>16.496001</v>
      </c>
      <c r="BH143" s="200">
        <f t="shared" si="25"/>
        <v>192</v>
      </c>
      <c r="BI143" s="200">
        <f t="shared" si="26"/>
        <v>367</v>
      </c>
      <c r="BJ143" s="200">
        <f t="shared" si="27"/>
        <v>416</v>
      </c>
      <c r="BK143" s="200">
        <f t="shared" si="28"/>
        <v>795</v>
      </c>
      <c r="BL143" s="200">
        <v>212.833333333333</v>
      </c>
      <c r="BN143" s="222">
        <v>316</v>
      </c>
      <c r="BO143" s="222" t="s">
        <v>165</v>
      </c>
      <c r="BP143" s="222">
        <v>3167007</v>
      </c>
      <c r="BQ143" s="222">
        <v>143275</v>
      </c>
      <c r="BR143" s="222" t="s">
        <v>1078</v>
      </c>
      <c r="BS143" s="222" t="s">
        <v>235</v>
      </c>
      <c r="BT143" s="196" t="str">
        <f t="shared" si="24"/>
        <v>Academy</v>
      </c>
      <c r="BU143" s="212">
        <v>22</v>
      </c>
      <c r="BV143" s="212">
        <v>50</v>
      </c>
      <c r="BW143" s="201">
        <f t="shared" si="30"/>
        <v>2</v>
      </c>
      <c r="BX143" s="197" t="str">
        <f t="shared" si="29"/>
        <v>3162</v>
      </c>
      <c r="BY143" s="229">
        <v>919</v>
      </c>
      <c r="BZ143" s="229" t="s">
        <v>143</v>
      </c>
      <c r="CA143" s="230">
        <v>1925.51</v>
      </c>
      <c r="CB143" s="230">
        <v>6762.19</v>
      </c>
      <c r="CC143" s="230">
        <v>1771.51</v>
      </c>
      <c r="CD143" s="230">
        <v>6204.4</v>
      </c>
      <c r="CE143" s="230">
        <v>119.19</v>
      </c>
      <c r="CF143" s="230">
        <v>1324.3</v>
      </c>
      <c r="CG143" s="230">
        <v>40</v>
      </c>
      <c r="CH143" s="230">
        <v>184</v>
      </c>
      <c r="CI143" s="230">
        <v>654</v>
      </c>
    </row>
    <row r="144" spans="1:87" ht="14.4" x14ac:dyDescent="0.3">
      <c r="A144" s="198">
        <v>869</v>
      </c>
      <c r="B144" s="199" t="s">
        <v>219</v>
      </c>
      <c r="C144" s="200">
        <v>12362</v>
      </c>
      <c r="D144" s="200">
        <v>10438</v>
      </c>
      <c r="E144" s="200">
        <v>31.6</v>
      </c>
      <c r="F144" s="200">
        <v>113.95533500000001</v>
      </c>
      <c r="G144" s="200">
        <v>35.466667000000001</v>
      </c>
      <c r="H144" s="200">
        <v>6</v>
      </c>
      <c r="I144" s="200">
        <v>22.166667</v>
      </c>
      <c r="J144" s="200">
        <v>287.78333199999997</v>
      </c>
      <c r="K144" s="200">
        <v>121.466667</v>
      </c>
      <c r="L144" s="200">
        <v>6</v>
      </c>
      <c r="M144" s="200">
        <v>0</v>
      </c>
      <c r="N144" s="200">
        <v>0</v>
      </c>
      <c r="O144" s="200">
        <v>0</v>
      </c>
      <c r="P144" s="200">
        <v>0</v>
      </c>
      <c r="Q144" s="200">
        <v>0</v>
      </c>
      <c r="R144" s="200">
        <v>36</v>
      </c>
      <c r="S144" s="200">
        <v>10</v>
      </c>
      <c r="T144" s="200">
        <v>1</v>
      </c>
      <c r="U144" s="200">
        <v>0</v>
      </c>
      <c r="V144" s="200">
        <v>0</v>
      </c>
      <c r="W144" s="200">
        <v>0</v>
      </c>
      <c r="X144" s="200">
        <v>97.300000999999995</v>
      </c>
      <c r="Y144" s="200">
        <v>1123.1233340000001</v>
      </c>
      <c r="Z144" s="200">
        <v>351.63333499999999</v>
      </c>
      <c r="AA144" s="200">
        <v>48.8</v>
      </c>
      <c r="AB144" s="200">
        <v>25</v>
      </c>
      <c r="AC144" s="200">
        <v>10</v>
      </c>
      <c r="AD144" s="200">
        <v>2</v>
      </c>
      <c r="AE144" s="200">
        <v>34.666666999999997</v>
      </c>
      <c r="AF144" s="200">
        <v>13.666667</v>
      </c>
      <c r="AG144" s="200">
        <v>0</v>
      </c>
      <c r="AH144" s="200">
        <v>0</v>
      </c>
      <c r="AI144" s="200">
        <v>0</v>
      </c>
      <c r="AJ144" s="200">
        <v>0</v>
      </c>
      <c r="AK144" s="200">
        <v>6</v>
      </c>
      <c r="AL144" s="200">
        <v>4</v>
      </c>
      <c r="AM144" s="200">
        <v>0</v>
      </c>
      <c r="AN144" s="200">
        <v>0</v>
      </c>
      <c r="AO144" s="200">
        <v>0</v>
      </c>
      <c r="AP144" s="200">
        <v>85.366667000000007</v>
      </c>
      <c r="AQ144" s="200">
        <v>39.683334000000002</v>
      </c>
      <c r="AR144" s="200">
        <v>3.5</v>
      </c>
      <c r="AS144" s="200">
        <v>29.299997000000001</v>
      </c>
      <c r="AT144" s="200">
        <v>9.8333329999999997</v>
      </c>
      <c r="AU144" s="200">
        <v>3.5666669999999998</v>
      </c>
      <c r="AV144" s="200">
        <v>127.599999</v>
      </c>
      <c r="AW144" s="200">
        <v>56.683332999999998</v>
      </c>
      <c r="AX144" s="200">
        <v>2</v>
      </c>
      <c r="AY144" s="200">
        <v>0</v>
      </c>
      <c r="AZ144" s="200">
        <v>0</v>
      </c>
      <c r="BA144" s="200">
        <v>0</v>
      </c>
      <c r="BB144" s="200">
        <v>17.2</v>
      </c>
      <c r="BC144" s="200">
        <v>6</v>
      </c>
      <c r="BD144" s="200">
        <v>0</v>
      </c>
      <c r="BE144" s="200">
        <v>605.61</v>
      </c>
      <c r="BF144" s="200">
        <v>185.61666600000001</v>
      </c>
      <c r="BG144" s="200">
        <v>16</v>
      </c>
      <c r="BH144" s="200">
        <f t="shared" si="25"/>
        <v>131</v>
      </c>
      <c r="BI144" s="200">
        <f t="shared" si="26"/>
        <v>288</v>
      </c>
      <c r="BJ144" s="200">
        <f t="shared" si="27"/>
        <v>0</v>
      </c>
      <c r="BK144" s="200">
        <f t="shared" si="28"/>
        <v>0</v>
      </c>
      <c r="BL144" s="200">
        <v>84</v>
      </c>
      <c r="BN144" s="222">
        <v>316</v>
      </c>
      <c r="BO144" s="222" t="s">
        <v>165</v>
      </c>
      <c r="BP144" s="222">
        <v>3167008</v>
      </c>
      <c r="BQ144" s="222">
        <v>149777</v>
      </c>
      <c r="BR144" s="222" t="s">
        <v>1197</v>
      </c>
      <c r="BS144" s="222" t="s">
        <v>245</v>
      </c>
      <c r="BT144" s="196" t="str">
        <f t="shared" si="24"/>
        <v>Academy</v>
      </c>
      <c r="BU144" s="212">
        <v>11</v>
      </c>
      <c r="BV144" s="212">
        <v>16</v>
      </c>
      <c r="BW144" s="201">
        <f t="shared" si="30"/>
        <v>3</v>
      </c>
      <c r="BX144" s="197" t="str">
        <f t="shared" si="29"/>
        <v>3163</v>
      </c>
      <c r="BY144" s="229">
        <v>921</v>
      </c>
      <c r="BZ144" s="229" t="s">
        <v>146</v>
      </c>
      <c r="CA144" s="230">
        <v>145.32</v>
      </c>
      <c r="CB144" s="230">
        <v>510.34999999999997</v>
      </c>
      <c r="CC144" s="230">
        <v>133.69999999999999</v>
      </c>
      <c r="CD144" s="230">
        <v>468.25</v>
      </c>
      <c r="CE144" s="230">
        <v>10.220000000000001</v>
      </c>
      <c r="CF144" s="230">
        <v>113.59</v>
      </c>
      <c r="CG144" s="230">
        <v>4</v>
      </c>
      <c r="CH144" s="230">
        <v>17</v>
      </c>
      <c r="CI144" s="230">
        <v>62</v>
      </c>
    </row>
    <row r="145" spans="1:87" ht="14.4" x14ac:dyDescent="0.3">
      <c r="A145" s="198">
        <v>941</v>
      </c>
      <c r="B145" s="199" t="s">
        <v>1072</v>
      </c>
      <c r="C145" s="200">
        <v>35686</v>
      </c>
      <c r="D145" s="200">
        <v>25256</v>
      </c>
      <c r="E145" s="200">
        <v>41.233333000000002</v>
      </c>
      <c r="F145" s="200">
        <v>193.166676</v>
      </c>
      <c r="G145" s="200">
        <v>58.833337</v>
      </c>
      <c r="H145" s="200">
        <v>4.766667</v>
      </c>
      <c r="I145" s="200">
        <v>1.8933329999999999</v>
      </c>
      <c r="J145" s="200">
        <v>273.62666300000001</v>
      </c>
      <c r="K145" s="200">
        <v>136.74333200000001</v>
      </c>
      <c r="L145" s="200">
        <v>2</v>
      </c>
      <c r="M145" s="200">
        <v>0</v>
      </c>
      <c r="N145" s="200">
        <v>0</v>
      </c>
      <c r="O145" s="200">
        <v>0</v>
      </c>
      <c r="P145" s="200">
        <v>0</v>
      </c>
      <c r="Q145" s="200">
        <v>40.200000000000003</v>
      </c>
      <c r="R145" s="200">
        <v>511.90533399999998</v>
      </c>
      <c r="S145" s="200">
        <v>225.2</v>
      </c>
      <c r="T145" s="200">
        <v>1.8</v>
      </c>
      <c r="U145" s="200">
        <v>0</v>
      </c>
      <c r="V145" s="200">
        <v>0</v>
      </c>
      <c r="W145" s="200">
        <v>0</v>
      </c>
      <c r="X145" s="200">
        <v>355.66976499999998</v>
      </c>
      <c r="Y145" s="200">
        <v>3347.5254089999999</v>
      </c>
      <c r="Z145" s="200">
        <v>1011.178146</v>
      </c>
      <c r="AA145" s="200">
        <v>40.575443</v>
      </c>
      <c r="AB145" s="200">
        <v>27.100000999999999</v>
      </c>
      <c r="AC145" s="200">
        <v>13.533334</v>
      </c>
      <c r="AD145" s="200">
        <v>2</v>
      </c>
      <c r="AE145" s="200">
        <v>24.866665999999999</v>
      </c>
      <c r="AF145" s="200">
        <v>9.8933330000000002</v>
      </c>
      <c r="AG145" s="200">
        <v>1</v>
      </c>
      <c r="AH145" s="200">
        <v>0</v>
      </c>
      <c r="AI145" s="200">
        <v>0</v>
      </c>
      <c r="AJ145" s="200">
        <v>0</v>
      </c>
      <c r="AK145" s="200">
        <v>31</v>
      </c>
      <c r="AL145" s="200">
        <v>18</v>
      </c>
      <c r="AM145" s="200">
        <v>0</v>
      </c>
      <c r="AN145" s="200">
        <v>0</v>
      </c>
      <c r="AO145" s="200">
        <v>0</v>
      </c>
      <c r="AP145" s="200">
        <v>371.75662199999999</v>
      </c>
      <c r="AQ145" s="200">
        <v>130.51975300000001</v>
      </c>
      <c r="AR145" s="200">
        <v>6.5842109999999998</v>
      </c>
      <c r="AS145" s="200">
        <v>78.700010000000006</v>
      </c>
      <c r="AT145" s="200">
        <v>28.500004000000001</v>
      </c>
      <c r="AU145" s="200">
        <v>1.766667</v>
      </c>
      <c r="AV145" s="200">
        <v>110.44</v>
      </c>
      <c r="AW145" s="200">
        <v>57.346666999999997</v>
      </c>
      <c r="AX145" s="200">
        <v>0</v>
      </c>
      <c r="AY145" s="200">
        <v>0</v>
      </c>
      <c r="AZ145" s="200">
        <v>0</v>
      </c>
      <c r="BA145" s="200">
        <v>0</v>
      </c>
      <c r="BB145" s="200">
        <v>162.19999999999999</v>
      </c>
      <c r="BC145" s="200">
        <v>71.488665999999995</v>
      </c>
      <c r="BD145" s="200">
        <v>0.73333300000000001</v>
      </c>
      <c r="BE145" s="200">
        <v>1910.9908499999999</v>
      </c>
      <c r="BF145" s="200">
        <v>578.31943799999999</v>
      </c>
      <c r="BG145" s="200">
        <v>13.464916000000001</v>
      </c>
      <c r="BH145" s="200">
        <f t="shared" si="25"/>
        <v>123</v>
      </c>
      <c r="BI145" s="200">
        <f t="shared" si="26"/>
        <v>0</v>
      </c>
      <c r="BJ145" s="200">
        <f t="shared" si="27"/>
        <v>276.5</v>
      </c>
      <c r="BK145" s="200">
        <f t="shared" si="28"/>
        <v>815</v>
      </c>
      <c r="BL145" s="200">
        <v>234</v>
      </c>
      <c r="BN145" s="222">
        <v>317</v>
      </c>
      <c r="BO145" s="222" t="s">
        <v>181</v>
      </c>
      <c r="BP145" s="222">
        <v>3175950</v>
      </c>
      <c r="BQ145" s="222">
        <v>102878</v>
      </c>
      <c r="BR145" s="222" t="s">
        <v>348</v>
      </c>
      <c r="BS145" s="222" t="s">
        <v>253</v>
      </c>
      <c r="BT145" s="196" t="str">
        <f t="shared" si="24"/>
        <v>Maintained</v>
      </c>
      <c r="BU145" s="212">
        <v>0</v>
      </c>
      <c r="BV145" s="212">
        <v>233</v>
      </c>
      <c r="BW145" s="201">
        <f t="shared" si="30"/>
        <v>1</v>
      </c>
      <c r="BX145" s="197" t="str">
        <f t="shared" si="29"/>
        <v>3171</v>
      </c>
      <c r="BY145" s="229">
        <v>925</v>
      </c>
      <c r="BZ145" s="229" t="s">
        <v>156</v>
      </c>
      <c r="CA145" s="230">
        <v>1068.4100000000001</v>
      </c>
      <c r="CB145" s="230">
        <v>3752.1600000000003</v>
      </c>
      <c r="CC145" s="230">
        <v>982.96</v>
      </c>
      <c r="CD145" s="230">
        <v>3442.66</v>
      </c>
      <c r="CE145" s="230">
        <v>49.14</v>
      </c>
      <c r="CF145" s="230">
        <v>545.99</v>
      </c>
      <c r="CG145" s="230">
        <v>38</v>
      </c>
      <c r="CH145" s="230">
        <v>111</v>
      </c>
      <c r="CI145" s="230">
        <v>348</v>
      </c>
    </row>
    <row r="146" spans="1:87" ht="14.4" x14ac:dyDescent="0.3">
      <c r="A146" s="198">
        <v>938</v>
      </c>
      <c r="B146" s="199" t="s">
        <v>220</v>
      </c>
      <c r="C146" s="200">
        <v>63705.5</v>
      </c>
      <c r="D146" s="200">
        <v>46182.5</v>
      </c>
      <c r="E146" s="200">
        <v>47.533332999999999</v>
      </c>
      <c r="F146" s="200">
        <v>291.39999999999998</v>
      </c>
      <c r="G146" s="200">
        <v>118.4</v>
      </c>
      <c r="H146" s="200">
        <v>11</v>
      </c>
      <c r="I146" s="200">
        <v>3.8</v>
      </c>
      <c r="J146" s="200">
        <v>142.4</v>
      </c>
      <c r="K146" s="200">
        <v>66.8</v>
      </c>
      <c r="L146" s="200">
        <v>0</v>
      </c>
      <c r="M146" s="200">
        <v>0</v>
      </c>
      <c r="N146" s="200">
        <v>0</v>
      </c>
      <c r="O146" s="200">
        <v>0</v>
      </c>
      <c r="P146" s="200">
        <v>0</v>
      </c>
      <c r="Q146" s="200">
        <v>48.32</v>
      </c>
      <c r="R146" s="200">
        <v>366.53333500000002</v>
      </c>
      <c r="S146" s="200">
        <v>132.12200100000001</v>
      </c>
      <c r="T146" s="200">
        <v>3.6</v>
      </c>
      <c r="U146" s="200">
        <v>0</v>
      </c>
      <c r="V146" s="200">
        <v>0</v>
      </c>
      <c r="W146" s="200">
        <v>0</v>
      </c>
      <c r="X146" s="200">
        <v>960.04301099999998</v>
      </c>
      <c r="Y146" s="200">
        <v>7488.2583889999996</v>
      </c>
      <c r="Z146" s="200">
        <v>2436.583498</v>
      </c>
      <c r="AA146" s="200">
        <v>258.15439400000002</v>
      </c>
      <c r="AB146" s="200">
        <v>64</v>
      </c>
      <c r="AC146" s="200">
        <v>23.6</v>
      </c>
      <c r="AD146" s="200">
        <v>3</v>
      </c>
      <c r="AE146" s="200">
        <v>14</v>
      </c>
      <c r="AF146" s="200">
        <v>10.8</v>
      </c>
      <c r="AG146" s="200">
        <v>0</v>
      </c>
      <c r="AH146" s="200">
        <v>0</v>
      </c>
      <c r="AI146" s="200">
        <v>0</v>
      </c>
      <c r="AJ146" s="200">
        <v>0</v>
      </c>
      <c r="AK146" s="200">
        <v>18.733332999999998</v>
      </c>
      <c r="AL146" s="200">
        <v>16.866667</v>
      </c>
      <c r="AM146" s="200">
        <v>0</v>
      </c>
      <c r="AN146" s="200">
        <v>0</v>
      </c>
      <c r="AO146" s="200">
        <v>0</v>
      </c>
      <c r="AP146" s="200">
        <v>791.60967000000005</v>
      </c>
      <c r="AQ146" s="200">
        <v>294.06930699999998</v>
      </c>
      <c r="AR146" s="200">
        <v>25.417543999999999</v>
      </c>
      <c r="AS146" s="200">
        <v>133.86666500000001</v>
      </c>
      <c r="AT146" s="200">
        <v>56.2</v>
      </c>
      <c r="AU146" s="200">
        <v>6</v>
      </c>
      <c r="AV146" s="200">
        <v>22.2</v>
      </c>
      <c r="AW146" s="200">
        <v>7.4</v>
      </c>
      <c r="AX146" s="200">
        <v>0</v>
      </c>
      <c r="AY146" s="200">
        <v>0</v>
      </c>
      <c r="AZ146" s="200">
        <v>0</v>
      </c>
      <c r="BA146" s="200">
        <v>0</v>
      </c>
      <c r="BB146" s="200">
        <v>98.822001</v>
      </c>
      <c r="BC146" s="200">
        <v>51.965333999999999</v>
      </c>
      <c r="BD146" s="200">
        <v>0.86666699999999997</v>
      </c>
      <c r="BE146" s="200">
        <v>3652.3317929999998</v>
      </c>
      <c r="BF146" s="200">
        <v>1218.176391</v>
      </c>
      <c r="BG146" s="200">
        <v>51.554389</v>
      </c>
      <c r="BH146" s="200">
        <f t="shared" si="25"/>
        <v>961</v>
      </c>
      <c r="BI146" s="200">
        <f t="shared" si="26"/>
        <v>1033</v>
      </c>
      <c r="BJ146" s="200">
        <f t="shared" si="27"/>
        <v>85</v>
      </c>
      <c r="BK146" s="200">
        <f t="shared" si="28"/>
        <v>68</v>
      </c>
      <c r="BL146" s="200">
        <v>694.5</v>
      </c>
      <c r="BN146" s="222">
        <v>317</v>
      </c>
      <c r="BO146" s="222" t="s">
        <v>181</v>
      </c>
      <c r="BP146" s="222">
        <v>3177001</v>
      </c>
      <c r="BQ146" s="222">
        <v>148240</v>
      </c>
      <c r="BR146" s="222" t="s">
        <v>1119</v>
      </c>
      <c r="BS146" s="222" t="s">
        <v>245</v>
      </c>
      <c r="BT146" s="196" t="str">
        <f t="shared" si="24"/>
        <v>Academy</v>
      </c>
      <c r="BU146" s="212">
        <v>65</v>
      </c>
      <c r="BV146" s="212">
        <v>0</v>
      </c>
      <c r="BW146" s="201">
        <f t="shared" si="30"/>
        <v>2</v>
      </c>
      <c r="BX146" s="197" t="str">
        <f t="shared" si="29"/>
        <v>3172</v>
      </c>
      <c r="BY146" s="229">
        <v>926</v>
      </c>
      <c r="BZ146" s="229" t="s">
        <v>166</v>
      </c>
      <c r="CA146" s="230">
        <v>1077.93</v>
      </c>
      <c r="CB146" s="230">
        <v>3785.58</v>
      </c>
      <c r="CC146" s="230">
        <v>991.72</v>
      </c>
      <c r="CD146" s="230">
        <v>3473.3199999999997</v>
      </c>
      <c r="CE146" s="230">
        <v>29.02</v>
      </c>
      <c r="CF146" s="230">
        <v>322.45999999999998</v>
      </c>
      <c r="CG146" s="230">
        <v>34</v>
      </c>
      <c r="CH146" s="230">
        <v>134</v>
      </c>
      <c r="CI146" s="230">
        <v>454</v>
      </c>
    </row>
    <row r="147" spans="1:87" ht="14.4" x14ac:dyDescent="0.3">
      <c r="A147" s="198">
        <v>213</v>
      </c>
      <c r="B147" s="199" t="s">
        <v>139</v>
      </c>
      <c r="C147" s="200">
        <v>7641.5</v>
      </c>
      <c r="D147" s="200">
        <v>8741</v>
      </c>
      <c r="E147" s="200">
        <v>70</v>
      </c>
      <c r="F147" s="200">
        <v>129</v>
      </c>
      <c r="G147" s="200">
        <v>40</v>
      </c>
      <c r="H147" s="200">
        <v>2</v>
      </c>
      <c r="I147" s="200">
        <v>27</v>
      </c>
      <c r="J147" s="200">
        <v>320</v>
      </c>
      <c r="K147" s="200">
        <v>148</v>
      </c>
      <c r="L147" s="200">
        <v>1</v>
      </c>
      <c r="M147" s="200">
        <v>0</v>
      </c>
      <c r="N147" s="200">
        <v>0</v>
      </c>
      <c r="O147" s="200">
        <v>0</v>
      </c>
      <c r="P147" s="200">
        <v>0</v>
      </c>
      <c r="Q147" s="200">
        <v>12</v>
      </c>
      <c r="R147" s="200">
        <v>153</v>
      </c>
      <c r="S147" s="200">
        <v>65</v>
      </c>
      <c r="T147" s="200">
        <v>10</v>
      </c>
      <c r="U147" s="200">
        <v>0</v>
      </c>
      <c r="V147" s="200">
        <v>0</v>
      </c>
      <c r="W147" s="200">
        <v>0</v>
      </c>
      <c r="X147" s="200">
        <v>147</v>
      </c>
      <c r="Y147" s="200">
        <v>680.44573800000001</v>
      </c>
      <c r="Z147" s="200">
        <v>149.79999699999999</v>
      </c>
      <c r="AA147" s="200">
        <v>75.057885999999996</v>
      </c>
      <c r="AB147" s="200">
        <v>45</v>
      </c>
      <c r="AC147" s="200">
        <v>18</v>
      </c>
      <c r="AD147" s="200">
        <v>1</v>
      </c>
      <c r="AE147" s="200">
        <v>86</v>
      </c>
      <c r="AF147" s="200">
        <v>41</v>
      </c>
      <c r="AG147" s="200">
        <v>0</v>
      </c>
      <c r="AH147" s="200">
        <v>0</v>
      </c>
      <c r="AI147" s="200">
        <v>0</v>
      </c>
      <c r="AJ147" s="200">
        <v>0</v>
      </c>
      <c r="AK147" s="200">
        <v>75</v>
      </c>
      <c r="AL147" s="200">
        <v>29</v>
      </c>
      <c r="AM147" s="200">
        <v>5</v>
      </c>
      <c r="AN147" s="200">
        <v>0</v>
      </c>
      <c r="AO147" s="200">
        <v>0</v>
      </c>
      <c r="AP147" s="200">
        <v>54.921053000000001</v>
      </c>
      <c r="AQ147" s="200">
        <v>11</v>
      </c>
      <c r="AR147" s="200">
        <v>2</v>
      </c>
      <c r="AS147" s="200">
        <v>30</v>
      </c>
      <c r="AT147" s="200">
        <v>16</v>
      </c>
      <c r="AU147" s="200">
        <v>0</v>
      </c>
      <c r="AV147" s="200">
        <v>56.333336000000003</v>
      </c>
      <c r="AW147" s="200">
        <v>29.000001000000001</v>
      </c>
      <c r="AX147" s="200">
        <v>0</v>
      </c>
      <c r="AY147" s="200">
        <v>0</v>
      </c>
      <c r="AZ147" s="200">
        <v>0</v>
      </c>
      <c r="BA147" s="200">
        <v>0</v>
      </c>
      <c r="BB147" s="200">
        <v>21</v>
      </c>
      <c r="BC147" s="200">
        <v>9</v>
      </c>
      <c r="BD147" s="200">
        <v>0</v>
      </c>
      <c r="BE147" s="200">
        <v>146.39971700000001</v>
      </c>
      <c r="BF147" s="200">
        <v>30.736841999999999</v>
      </c>
      <c r="BG147" s="200">
        <v>1.947368</v>
      </c>
      <c r="BH147" s="200">
        <f t="shared" si="25"/>
        <v>94</v>
      </c>
      <c r="BI147" s="200">
        <f t="shared" si="26"/>
        <v>141</v>
      </c>
      <c r="BJ147" s="200">
        <f t="shared" si="27"/>
        <v>0</v>
      </c>
      <c r="BK147" s="200">
        <f t="shared" si="28"/>
        <v>72</v>
      </c>
      <c r="BL147" s="200">
        <v>66</v>
      </c>
      <c r="BN147" s="222">
        <v>317</v>
      </c>
      <c r="BO147" s="222" t="s">
        <v>181</v>
      </c>
      <c r="BP147" s="222">
        <v>3177004</v>
      </c>
      <c r="BQ147" s="222">
        <v>102879</v>
      </c>
      <c r="BR147" s="222" t="s">
        <v>1079</v>
      </c>
      <c r="BS147" s="222" t="s">
        <v>231</v>
      </c>
      <c r="BT147" s="196" t="str">
        <f t="shared" si="24"/>
        <v>Maintained</v>
      </c>
      <c r="BU147" s="212">
        <v>24</v>
      </c>
      <c r="BV147" s="212">
        <v>57</v>
      </c>
      <c r="BW147" s="201">
        <f t="shared" si="30"/>
        <v>3</v>
      </c>
      <c r="BX147" s="197" t="str">
        <f t="shared" si="29"/>
        <v>3173</v>
      </c>
      <c r="BY147" s="229">
        <v>929</v>
      </c>
      <c r="BZ147" s="229" t="s">
        <v>172</v>
      </c>
      <c r="CA147" s="230">
        <v>444.8</v>
      </c>
      <c r="CB147" s="230">
        <v>1562.1000000000001</v>
      </c>
      <c r="CC147" s="230">
        <v>409.23</v>
      </c>
      <c r="CD147" s="230">
        <v>1433.24</v>
      </c>
      <c r="CE147" s="230">
        <v>32.24</v>
      </c>
      <c r="CF147" s="230">
        <v>358.26</v>
      </c>
      <c r="CG147" s="230">
        <v>21</v>
      </c>
      <c r="CH147" s="230">
        <v>60</v>
      </c>
      <c r="CI147" s="230">
        <v>202</v>
      </c>
    </row>
    <row r="148" spans="1:87" ht="14.4" x14ac:dyDescent="0.3">
      <c r="A148" s="198">
        <v>943</v>
      </c>
      <c r="B148" s="199" t="s">
        <v>1160</v>
      </c>
      <c r="C148" s="200">
        <v>14415.5</v>
      </c>
      <c r="D148" s="200">
        <v>12328</v>
      </c>
      <c r="E148" s="200">
        <v>25</v>
      </c>
      <c r="F148" s="200">
        <v>71</v>
      </c>
      <c r="G148" s="200">
        <v>33.799999999999997</v>
      </c>
      <c r="H148" s="200">
        <v>3</v>
      </c>
      <c r="I148" s="200">
        <v>21.352</v>
      </c>
      <c r="J148" s="200">
        <v>642.00800300000003</v>
      </c>
      <c r="K148" s="200">
        <v>261.86666600000001</v>
      </c>
      <c r="L148" s="200">
        <v>7</v>
      </c>
      <c r="M148" s="200">
        <v>0</v>
      </c>
      <c r="N148" s="200">
        <v>0</v>
      </c>
      <c r="O148" s="200">
        <v>0</v>
      </c>
      <c r="P148" s="200">
        <v>0</v>
      </c>
      <c r="Q148" s="200">
        <v>53.466667000000001</v>
      </c>
      <c r="R148" s="200">
        <v>304.933336</v>
      </c>
      <c r="S148" s="200">
        <v>129.61666600000001</v>
      </c>
      <c r="T148" s="200">
        <v>1</v>
      </c>
      <c r="U148" s="200">
        <v>0</v>
      </c>
      <c r="V148" s="200">
        <v>0</v>
      </c>
      <c r="W148" s="200">
        <v>0</v>
      </c>
      <c r="X148" s="200">
        <v>138.240173</v>
      </c>
      <c r="Y148" s="200">
        <v>774.09124499999996</v>
      </c>
      <c r="Z148" s="200">
        <v>248.18679</v>
      </c>
      <c r="AA148" s="200">
        <v>8</v>
      </c>
      <c r="AB148" s="200">
        <v>15</v>
      </c>
      <c r="AC148" s="200">
        <v>11.4</v>
      </c>
      <c r="AD148" s="200">
        <v>0</v>
      </c>
      <c r="AE148" s="200">
        <v>76.466667000000001</v>
      </c>
      <c r="AF148" s="200">
        <v>31.533332999999999</v>
      </c>
      <c r="AG148" s="200">
        <v>1</v>
      </c>
      <c r="AH148" s="200">
        <v>0</v>
      </c>
      <c r="AI148" s="200">
        <v>0</v>
      </c>
      <c r="AJ148" s="200">
        <v>0</v>
      </c>
      <c r="AK148" s="200">
        <v>45.8</v>
      </c>
      <c r="AL148" s="200">
        <v>14.8</v>
      </c>
      <c r="AM148" s="200">
        <v>0</v>
      </c>
      <c r="AN148" s="200">
        <v>0</v>
      </c>
      <c r="AO148" s="200">
        <v>0</v>
      </c>
      <c r="AP148" s="200">
        <v>90.248069999999998</v>
      </c>
      <c r="AQ148" s="200">
        <v>30.966087999999999</v>
      </c>
      <c r="AR148" s="200">
        <v>0</v>
      </c>
      <c r="AS148" s="200">
        <v>40.233333000000002</v>
      </c>
      <c r="AT148" s="200">
        <v>19.600000000000001</v>
      </c>
      <c r="AU148" s="200">
        <v>2</v>
      </c>
      <c r="AV148" s="200">
        <v>349.59333199999998</v>
      </c>
      <c r="AW148" s="200">
        <v>154.77799899999999</v>
      </c>
      <c r="AX148" s="200">
        <v>5</v>
      </c>
      <c r="AY148" s="200">
        <v>0</v>
      </c>
      <c r="AZ148" s="200">
        <v>0</v>
      </c>
      <c r="BA148" s="200">
        <v>0</v>
      </c>
      <c r="BB148" s="200">
        <v>150.93866700000001</v>
      </c>
      <c r="BC148" s="200">
        <v>66.583332999999996</v>
      </c>
      <c r="BD148" s="200">
        <v>0</v>
      </c>
      <c r="BE148" s="200">
        <v>554.94759199999999</v>
      </c>
      <c r="BF148" s="200">
        <v>179.06715500000001</v>
      </c>
      <c r="BG148" s="200">
        <v>6</v>
      </c>
      <c r="BH148" s="200">
        <f t="shared" si="25"/>
        <v>113</v>
      </c>
      <c r="BI148" s="200">
        <f t="shared" si="26"/>
        <v>134</v>
      </c>
      <c r="BJ148" s="200">
        <f t="shared" si="27"/>
        <v>45</v>
      </c>
      <c r="BK148" s="200">
        <f t="shared" si="28"/>
        <v>50</v>
      </c>
      <c r="BL148" s="200">
        <v>136</v>
      </c>
      <c r="BN148" s="222">
        <v>317</v>
      </c>
      <c r="BO148" s="222" t="s">
        <v>181</v>
      </c>
      <c r="BP148" s="222">
        <v>3177007</v>
      </c>
      <c r="BQ148" s="222">
        <v>102881</v>
      </c>
      <c r="BR148" s="222" t="s">
        <v>1240</v>
      </c>
      <c r="BS148" s="222" t="s">
        <v>231</v>
      </c>
      <c r="BT148" s="196" t="str">
        <f t="shared" si="24"/>
        <v>Maintained</v>
      </c>
      <c r="BU148" s="212">
        <v>188</v>
      </c>
      <c r="BV148" s="212">
        <v>0</v>
      </c>
      <c r="BW148" s="201">
        <f t="shared" si="30"/>
        <v>4</v>
      </c>
      <c r="BX148" s="197" t="str">
        <f t="shared" si="29"/>
        <v>3174</v>
      </c>
      <c r="BY148" s="229">
        <v>931</v>
      </c>
      <c r="BZ148" s="229" t="s">
        <v>176</v>
      </c>
      <c r="CA148" s="230">
        <v>1146.76</v>
      </c>
      <c r="CB148" s="230">
        <v>4027.3100000000004</v>
      </c>
      <c r="CC148" s="230">
        <v>1055.05</v>
      </c>
      <c r="CD148" s="230">
        <v>3695.11</v>
      </c>
      <c r="CE148" s="230">
        <v>21.38</v>
      </c>
      <c r="CF148" s="230">
        <v>237.5</v>
      </c>
      <c r="CG148" s="230">
        <v>32</v>
      </c>
      <c r="CH148" s="230">
        <v>131</v>
      </c>
      <c r="CI148" s="230">
        <v>366</v>
      </c>
    </row>
    <row r="149" spans="1:87" ht="14.4" x14ac:dyDescent="0.3">
      <c r="A149" s="198">
        <v>359</v>
      </c>
      <c r="B149" s="199" t="s">
        <v>221</v>
      </c>
      <c r="C149" s="200">
        <v>25799</v>
      </c>
      <c r="D149" s="200">
        <v>19543</v>
      </c>
      <c r="E149" s="200">
        <v>40</v>
      </c>
      <c r="F149" s="200">
        <v>116.6</v>
      </c>
      <c r="G149" s="200">
        <v>29</v>
      </c>
      <c r="H149" s="200">
        <v>2</v>
      </c>
      <c r="I149" s="200">
        <v>42</v>
      </c>
      <c r="J149" s="200">
        <v>555.93333399999995</v>
      </c>
      <c r="K149" s="200">
        <v>241.6</v>
      </c>
      <c r="L149" s="200">
        <v>0</v>
      </c>
      <c r="M149" s="200">
        <v>0</v>
      </c>
      <c r="N149" s="200">
        <v>0</v>
      </c>
      <c r="O149" s="200">
        <v>0</v>
      </c>
      <c r="P149" s="200">
        <v>0</v>
      </c>
      <c r="Q149" s="200">
        <v>89.6</v>
      </c>
      <c r="R149" s="200">
        <v>315.13333499999999</v>
      </c>
      <c r="S149" s="200">
        <v>147.20000099999999</v>
      </c>
      <c r="T149" s="200">
        <v>0</v>
      </c>
      <c r="U149" s="200">
        <v>0</v>
      </c>
      <c r="V149" s="200">
        <v>0</v>
      </c>
      <c r="W149" s="200">
        <v>0</v>
      </c>
      <c r="X149" s="200">
        <v>485.88985300000002</v>
      </c>
      <c r="Y149" s="200">
        <v>2455.3702960000001</v>
      </c>
      <c r="Z149" s="200">
        <v>781.22937100000001</v>
      </c>
      <c r="AA149" s="200">
        <v>6.8951929999999999</v>
      </c>
      <c r="AB149" s="200">
        <v>37.6</v>
      </c>
      <c r="AC149" s="200">
        <v>6</v>
      </c>
      <c r="AD149" s="200">
        <v>1</v>
      </c>
      <c r="AE149" s="200">
        <v>64</v>
      </c>
      <c r="AF149" s="200">
        <v>32.799999999999997</v>
      </c>
      <c r="AG149" s="200">
        <v>0</v>
      </c>
      <c r="AH149" s="200">
        <v>0</v>
      </c>
      <c r="AI149" s="200">
        <v>0</v>
      </c>
      <c r="AJ149" s="200">
        <v>0</v>
      </c>
      <c r="AK149" s="200">
        <v>78.866667000000007</v>
      </c>
      <c r="AL149" s="200">
        <v>22</v>
      </c>
      <c r="AM149" s="200">
        <v>0</v>
      </c>
      <c r="AN149" s="200">
        <v>0</v>
      </c>
      <c r="AO149" s="200">
        <v>0</v>
      </c>
      <c r="AP149" s="200">
        <v>339.54763700000001</v>
      </c>
      <c r="AQ149" s="200">
        <v>117.398352</v>
      </c>
      <c r="AR149" s="200">
        <v>1.99986</v>
      </c>
      <c r="AS149" s="200">
        <v>55.2</v>
      </c>
      <c r="AT149" s="200">
        <v>12</v>
      </c>
      <c r="AU149" s="200">
        <v>0</v>
      </c>
      <c r="AV149" s="200">
        <v>260.10000000000002</v>
      </c>
      <c r="AW149" s="200">
        <v>114.4</v>
      </c>
      <c r="AX149" s="200">
        <v>0</v>
      </c>
      <c r="AY149" s="200">
        <v>0</v>
      </c>
      <c r="AZ149" s="200">
        <v>0</v>
      </c>
      <c r="BA149" s="200">
        <v>0</v>
      </c>
      <c r="BB149" s="200">
        <v>128.03332900000001</v>
      </c>
      <c r="BC149" s="200">
        <v>63.155332000000001</v>
      </c>
      <c r="BD149" s="200">
        <v>0</v>
      </c>
      <c r="BE149" s="200">
        <v>1600.0500469999999</v>
      </c>
      <c r="BF149" s="200">
        <v>523.47254299999997</v>
      </c>
      <c r="BG149" s="200">
        <v>1.999895</v>
      </c>
      <c r="BH149" s="200">
        <f t="shared" si="25"/>
        <v>404</v>
      </c>
      <c r="BI149" s="200">
        <f t="shared" si="26"/>
        <v>657</v>
      </c>
      <c r="BJ149" s="200">
        <f t="shared" si="27"/>
        <v>0</v>
      </c>
      <c r="BK149" s="200">
        <f t="shared" si="28"/>
        <v>0</v>
      </c>
      <c r="BL149" s="200">
        <v>148</v>
      </c>
      <c r="BN149" s="222">
        <v>317</v>
      </c>
      <c r="BO149" s="222" t="s">
        <v>181</v>
      </c>
      <c r="BP149" s="222">
        <v>3177009</v>
      </c>
      <c r="BQ149" s="222">
        <v>144875</v>
      </c>
      <c r="BR149" s="222" t="s">
        <v>349</v>
      </c>
      <c r="BS149" s="222" t="s">
        <v>235</v>
      </c>
      <c r="BT149" s="196" t="str">
        <f t="shared" si="24"/>
        <v>Academy</v>
      </c>
      <c r="BU149" s="212">
        <v>77</v>
      </c>
      <c r="BV149" s="212">
        <v>107</v>
      </c>
      <c r="BW149" s="201">
        <f t="shared" si="30"/>
        <v>5</v>
      </c>
      <c r="BX149" s="197" t="str">
        <f t="shared" si="29"/>
        <v>3175</v>
      </c>
      <c r="BY149" s="229">
        <v>933</v>
      </c>
      <c r="BZ149" s="229" t="s">
        <v>194</v>
      </c>
      <c r="CA149" s="230">
        <v>825.57</v>
      </c>
      <c r="CB149" s="230">
        <v>2899.3399999999997</v>
      </c>
      <c r="CC149" s="230">
        <v>759.55</v>
      </c>
      <c r="CD149" s="230">
        <v>2660.17</v>
      </c>
      <c r="CE149" s="230">
        <v>6.8</v>
      </c>
      <c r="CF149" s="230">
        <v>75.53</v>
      </c>
      <c r="CG149" s="230">
        <v>21</v>
      </c>
      <c r="CH149" s="230">
        <v>59</v>
      </c>
      <c r="CI149" s="230">
        <v>264</v>
      </c>
    </row>
    <row r="150" spans="1:87" ht="14.4" x14ac:dyDescent="0.3">
      <c r="A150" s="198">
        <v>865</v>
      </c>
      <c r="B150" s="199" t="s">
        <v>222</v>
      </c>
      <c r="C150" s="200">
        <v>36480</v>
      </c>
      <c r="D150" s="200">
        <v>27178.5</v>
      </c>
      <c r="E150" s="200">
        <v>0</v>
      </c>
      <c r="F150" s="200">
        <v>0</v>
      </c>
      <c r="G150" s="200">
        <v>0</v>
      </c>
      <c r="H150" s="200">
        <v>0</v>
      </c>
      <c r="I150" s="200">
        <v>15.4</v>
      </c>
      <c r="J150" s="200">
        <v>72.7</v>
      </c>
      <c r="K150" s="200">
        <v>28.1</v>
      </c>
      <c r="L150" s="200">
        <v>1</v>
      </c>
      <c r="M150" s="200">
        <v>0</v>
      </c>
      <c r="N150" s="200">
        <v>0</v>
      </c>
      <c r="O150" s="200">
        <v>0</v>
      </c>
      <c r="P150" s="200">
        <v>0</v>
      </c>
      <c r="Q150" s="200">
        <v>41.827333000000003</v>
      </c>
      <c r="R150" s="200">
        <v>332.30199900000002</v>
      </c>
      <c r="S150" s="200">
        <v>138.88666799999999</v>
      </c>
      <c r="T150" s="200">
        <v>5</v>
      </c>
      <c r="U150" s="200">
        <v>0</v>
      </c>
      <c r="V150" s="200">
        <v>0</v>
      </c>
      <c r="W150" s="200">
        <v>0</v>
      </c>
      <c r="X150" s="200">
        <v>501.133329</v>
      </c>
      <c r="Y150" s="200">
        <v>4326.1806889999998</v>
      </c>
      <c r="Z150" s="200">
        <v>1486.9166620000001</v>
      </c>
      <c r="AA150" s="200">
        <v>145.08333200000001</v>
      </c>
      <c r="AB150" s="200">
        <v>0</v>
      </c>
      <c r="AC150" s="200">
        <v>0</v>
      </c>
      <c r="AD150" s="200">
        <v>0</v>
      </c>
      <c r="AE150" s="200">
        <v>18.383333</v>
      </c>
      <c r="AF150" s="200">
        <v>4.8666669999999996</v>
      </c>
      <c r="AG150" s="200">
        <v>0</v>
      </c>
      <c r="AH150" s="200">
        <v>0</v>
      </c>
      <c r="AI150" s="200">
        <v>0</v>
      </c>
      <c r="AJ150" s="200">
        <v>0</v>
      </c>
      <c r="AK150" s="200">
        <v>37.253332999999998</v>
      </c>
      <c r="AL150" s="200">
        <v>15.266667</v>
      </c>
      <c r="AM150" s="200">
        <v>2</v>
      </c>
      <c r="AN150" s="200">
        <v>0</v>
      </c>
      <c r="AO150" s="200">
        <v>0</v>
      </c>
      <c r="AP150" s="200">
        <v>329.58333099999999</v>
      </c>
      <c r="AQ150" s="200">
        <v>138.73333299999999</v>
      </c>
      <c r="AR150" s="200">
        <v>14</v>
      </c>
      <c r="AS150" s="200">
        <v>0</v>
      </c>
      <c r="AT150" s="200">
        <v>0</v>
      </c>
      <c r="AU150" s="200">
        <v>0</v>
      </c>
      <c r="AV150" s="200">
        <v>27.533334</v>
      </c>
      <c r="AW150" s="200">
        <v>12.333333</v>
      </c>
      <c r="AX150" s="200">
        <v>0.75</v>
      </c>
      <c r="AY150" s="200">
        <v>0</v>
      </c>
      <c r="AZ150" s="200">
        <v>0</v>
      </c>
      <c r="BA150" s="200">
        <v>0</v>
      </c>
      <c r="BB150" s="200">
        <v>124.584002</v>
      </c>
      <c r="BC150" s="200">
        <v>58.983333999999999</v>
      </c>
      <c r="BD150" s="200">
        <v>2</v>
      </c>
      <c r="BE150" s="200">
        <v>2467.8924200000001</v>
      </c>
      <c r="BF150" s="200">
        <v>876.28332999999998</v>
      </c>
      <c r="BG150" s="200">
        <v>41.216665999999996</v>
      </c>
      <c r="BH150" s="200">
        <f t="shared" si="25"/>
        <v>174</v>
      </c>
      <c r="BI150" s="200">
        <f t="shared" si="26"/>
        <v>381</v>
      </c>
      <c r="BJ150" s="200">
        <f t="shared" si="27"/>
        <v>213</v>
      </c>
      <c r="BK150" s="200">
        <f t="shared" si="28"/>
        <v>301</v>
      </c>
      <c r="BL150" s="200">
        <v>315</v>
      </c>
      <c r="BN150" s="222">
        <v>318</v>
      </c>
      <c r="BO150" s="222" t="s">
        <v>183</v>
      </c>
      <c r="BP150" s="222">
        <v>3187000</v>
      </c>
      <c r="BQ150" s="222">
        <v>143317</v>
      </c>
      <c r="BR150" s="222" t="s">
        <v>350</v>
      </c>
      <c r="BS150" s="222" t="s">
        <v>235</v>
      </c>
      <c r="BT150" s="196" t="str">
        <f t="shared" si="24"/>
        <v>Academy</v>
      </c>
      <c r="BU150" s="212">
        <v>50</v>
      </c>
      <c r="BV150" s="212">
        <v>113</v>
      </c>
      <c r="BW150" s="201">
        <f t="shared" si="30"/>
        <v>1</v>
      </c>
      <c r="BX150" s="197" t="str">
        <f t="shared" si="29"/>
        <v>3181</v>
      </c>
      <c r="BY150" s="229">
        <v>935</v>
      </c>
      <c r="BZ150" s="229" t="s">
        <v>204</v>
      </c>
      <c r="CA150" s="230">
        <v>934.18</v>
      </c>
      <c r="CB150" s="230">
        <v>3280.76</v>
      </c>
      <c r="CC150" s="230">
        <v>859.47</v>
      </c>
      <c r="CD150" s="230">
        <v>3010.13</v>
      </c>
      <c r="CE150" s="230">
        <v>52.84</v>
      </c>
      <c r="CF150" s="230">
        <v>587.13</v>
      </c>
      <c r="CG150" s="230">
        <v>31</v>
      </c>
      <c r="CH150" s="230">
        <v>140</v>
      </c>
      <c r="CI150" s="230">
        <v>434</v>
      </c>
    </row>
    <row r="151" spans="1:87" ht="14.4" x14ac:dyDescent="0.3">
      <c r="A151" s="198">
        <v>868</v>
      </c>
      <c r="B151" s="199" t="s">
        <v>223</v>
      </c>
      <c r="C151" s="200">
        <v>10748</v>
      </c>
      <c r="D151" s="200">
        <v>9178</v>
      </c>
      <c r="E151" s="200">
        <v>6</v>
      </c>
      <c r="F151" s="200">
        <v>180.6</v>
      </c>
      <c r="G151" s="200">
        <v>43</v>
      </c>
      <c r="H151" s="200">
        <v>5</v>
      </c>
      <c r="I151" s="200">
        <v>0</v>
      </c>
      <c r="J151" s="200">
        <v>128.6</v>
      </c>
      <c r="K151" s="200">
        <v>56</v>
      </c>
      <c r="L151" s="200">
        <v>0</v>
      </c>
      <c r="M151" s="200">
        <v>0</v>
      </c>
      <c r="N151" s="200">
        <v>0</v>
      </c>
      <c r="O151" s="200">
        <v>0</v>
      </c>
      <c r="P151" s="200">
        <v>0</v>
      </c>
      <c r="Q151" s="200">
        <v>1.8</v>
      </c>
      <c r="R151" s="200">
        <v>147.35</v>
      </c>
      <c r="S151" s="200">
        <v>51.4</v>
      </c>
      <c r="T151" s="200">
        <v>2</v>
      </c>
      <c r="U151" s="200">
        <v>0</v>
      </c>
      <c r="V151" s="200">
        <v>0</v>
      </c>
      <c r="W151" s="200">
        <v>0</v>
      </c>
      <c r="X151" s="200">
        <v>95.6</v>
      </c>
      <c r="Y151" s="200">
        <v>1178.05</v>
      </c>
      <c r="Z151" s="200">
        <v>358.633332</v>
      </c>
      <c r="AA151" s="200">
        <v>104.3</v>
      </c>
      <c r="AB151" s="200">
        <v>17</v>
      </c>
      <c r="AC151" s="200">
        <v>3</v>
      </c>
      <c r="AD151" s="200">
        <v>0</v>
      </c>
      <c r="AE151" s="200">
        <v>13</v>
      </c>
      <c r="AF151" s="200">
        <v>12</v>
      </c>
      <c r="AG151" s="200">
        <v>0</v>
      </c>
      <c r="AH151" s="200">
        <v>0</v>
      </c>
      <c r="AI151" s="200">
        <v>0</v>
      </c>
      <c r="AJ151" s="200">
        <v>0</v>
      </c>
      <c r="AK151" s="200">
        <v>6</v>
      </c>
      <c r="AL151" s="200">
        <v>4</v>
      </c>
      <c r="AM151" s="200">
        <v>0</v>
      </c>
      <c r="AN151" s="200">
        <v>0</v>
      </c>
      <c r="AO151" s="200">
        <v>0</v>
      </c>
      <c r="AP151" s="200">
        <v>32</v>
      </c>
      <c r="AQ151" s="200">
        <v>15.933332999999999</v>
      </c>
      <c r="AR151" s="200">
        <v>3</v>
      </c>
      <c r="AS151" s="200">
        <v>59</v>
      </c>
      <c r="AT151" s="200">
        <v>17</v>
      </c>
      <c r="AU151" s="200">
        <v>3</v>
      </c>
      <c r="AV151" s="200">
        <v>55.822667000000003</v>
      </c>
      <c r="AW151" s="200">
        <v>28.555333000000001</v>
      </c>
      <c r="AX151" s="200">
        <v>0</v>
      </c>
      <c r="AY151" s="200">
        <v>0</v>
      </c>
      <c r="AZ151" s="200">
        <v>0</v>
      </c>
      <c r="BA151" s="200">
        <v>0</v>
      </c>
      <c r="BB151" s="200">
        <v>37.083333000000003</v>
      </c>
      <c r="BC151" s="200">
        <v>17.3</v>
      </c>
      <c r="BD151" s="200">
        <v>1.35</v>
      </c>
      <c r="BE151" s="200">
        <v>516.96866199999999</v>
      </c>
      <c r="BF151" s="200">
        <v>162.68866299999999</v>
      </c>
      <c r="BG151" s="200">
        <v>13.266667</v>
      </c>
      <c r="BH151" s="200">
        <f t="shared" si="25"/>
        <v>94</v>
      </c>
      <c r="BI151" s="200">
        <f t="shared" si="26"/>
        <v>194</v>
      </c>
      <c r="BJ151" s="200">
        <f t="shared" si="27"/>
        <v>70</v>
      </c>
      <c r="BK151" s="200">
        <f t="shared" si="28"/>
        <v>52</v>
      </c>
      <c r="BL151" s="200">
        <v>98</v>
      </c>
      <c r="BN151" s="222">
        <v>318</v>
      </c>
      <c r="BO151" s="222" t="s">
        <v>183</v>
      </c>
      <c r="BP151" s="222">
        <v>3187002</v>
      </c>
      <c r="BQ151" s="222">
        <v>147188</v>
      </c>
      <c r="BR151" s="222" t="s">
        <v>351</v>
      </c>
      <c r="BS151" s="222" t="s">
        <v>245</v>
      </c>
      <c r="BT151" s="196" t="str">
        <f t="shared" si="24"/>
        <v>Academy</v>
      </c>
      <c r="BU151" s="212">
        <v>33</v>
      </c>
      <c r="BV151" s="212">
        <v>54</v>
      </c>
      <c r="BW151" s="201">
        <f t="shared" si="30"/>
        <v>2</v>
      </c>
      <c r="BX151" s="197" t="str">
        <f t="shared" si="29"/>
        <v>3182</v>
      </c>
      <c r="BY151" s="229">
        <v>936</v>
      </c>
      <c r="BZ151" s="229" t="s">
        <v>206</v>
      </c>
      <c r="CA151" s="230">
        <v>1723.55</v>
      </c>
      <c r="CB151" s="230">
        <v>6052.91</v>
      </c>
      <c r="CC151" s="230">
        <v>1585.7</v>
      </c>
      <c r="CD151" s="230">
        <v>5553.63</v>
      </c>
      <c r="CE151" s="230">
        <v>28.72</v>
      </c>
      <c r="CF151" s="230">
        <v>319.12</v>
      </c>
      <c r="CG151" s="230">
        <v>44</v>
      </c>
      <c r="CH151" s="230">
        <v>143</v>
      </c>
      <c r="CI151" s="230">
        <v>606</v>
      </c>
    </row>
    <row r="152" spans="1:87" ht="14.4" x14ac:dyDescent="0.3">
      <c r="A152" s="198">
        <v>344</v>
      </c>
      <c r="B152" s="199" t="s">
        <v>224</v>
      </c>
      <c r="C152" s="200">
        <v>24211</v>
      </c>
      <c r="D152" s="200">
        <v>18979</v>
      </c>
      <c r="E152" s="200">
        <v>58</v>
      </c>
      <c r="F152" s="200">
        <v>132.80000000000001</v>
      </c>
      <c r="G152" s="200">
        <v>43</v>
      </c>
      <c r="H152" s="200">
        <v>1</v>
      </c>
      <c r="I152" s="200">
        <v>174.13333299999999</v>
      </c>
      <c r="J152" s="200">
        <v>865.83333400000004</v>
      </c>
      <c r="K152" s="200">
        <v>345.46666699999997</v>
      </c>
      <c r="L152" s="200">
        <v>14.666667</v>
      </c>
      <c r="M152" s="200">
        <v>0</v>
      </c>
      <c r="N152" s="200">
        <v>0</v>
      </c>
      <c r="O152" s="200">
        <v>0</v>
      </c>
      <c r="P152" s="200">
        <v>0</v>
      </c>
      <c r="Q152" s="200">
        <v>21.8</v>
      </c>
      <c r="R152" s="200">
        <v>382.59999900000003</v>
      </c>
      <c r="S152" s="200">
        <v>164.433333</v>
      </c>
      <c r="T152" s="200">
        <v>6</v>
      </c>
      <c r="U152" s="200">
        <v>0</v>
      </c>
      <c r="V152" s="200">
        <v>0</v>
      </c>
      <c r="W152" s="200">
        <v>0</v>
      </c>
      <c r="X152" s="200">
        <v>437.59533699999997</v>
      </c>
      <c r="Y152" s="200">
        <v>1621.035335</v>
      </c>
      <c r="Z152" s="200">
        <v>468.64399900000001</v>
      </c>
      <c r="AA152" s="200">
        <v>35.333333000000003</v>
      </c>
      <c r="AB152" s="200">
        <v>88</v>
      </c>
      <c r="AC152" s="200">
        <v>26</v>
      </c>
      <c r="AD152" s="200">
        <v>1</v>
      </c>
      <c r="AE152" s="200">
        <v>344</v>
      </c>
      <c r="AF152" s="200">
        <v>110.6</v>
      </c>
      <c r="AG152" s="200">
        <v>4</v>
      </c>
      <c r="AH152" s="200">
        <v>0</v>
      </c>
      <c r="AI152" s="200">
        <v>0</v>
      </c>
      <c r="AJ152" s="200">
        <v>0</v>
      </c>
      <c r="AK152" s="200">
        <v>64.733333999999999</v>
      </c>
      <c r="AL152" s="200">
        <v>31</v>
      </c>
      <c r="AM152" s="200">
        <v>1</v>
      </c>
      <c r="AN152" s="200">
        <v>0</v>
      </c>
      <c r="AO152" s="200">
        <v>0</v>
      </c>
      <c r="AP152" s="200">
        <v>268.99533400000001</v>
      </c>
      <c r="AQ152" s="200">
        <v>84.611999999999995</v>
      </c>
      <c r="AR152" s="200">
        <v>15.333333</v>
      </c>
      <c r="AS152" s="200">
        <v>51</v>
      </c>
      <c r="AT152" s="200">
        <v>12</v>
      </c>
      <c r="AU152" s="200">
        <v>0</v>
      </c>
      <c r="AV152" s="200">
        <v>324.49399899999997</v>
      </c>
      <c r="AW152" s="200">
        <v>162.29999799999999</v>
      </c>
      <c r="AX152" s="200">
        <v>3.3333330000000001</v>
      </c>
      <c r="AY152" s="200">
        <v>0</v>
      </c>
      <c r="AZ152" s="200">
        <v>0</v>
      </c>
      <c r="BA152" s="200">
        <v>0</v>
      </c>
      <c r="BB152" s="200">
        <v>191.08333500000001</v>
      </c>
      <c r="BC152" s="200">
        <v>78.372</v>
      </c>
      <c r="BD152" s="200">
        <v>1.8</v>
      </c>
      <c r="BE152" s="200">
        <v>1067.472677</v>
      </c>
      <c r="BF152" s="200">
        <v>316.89733100000001</v>
      </c>
      <c r="BG152" s="200">
        <v>13.933332999999999</v>
      </c>
      <c r="BH152" s="200">
        <f t="shared" si="25"/>
        <v>739</v>
      </c>
      <c r="BI152" s="200">
        <f t="shared" si="26"/>
        <v>921</v>
      </c>
      <c r="BJ152" s="200">
        <f t="shared" si="27"/>
        <v>0</v>
      </c>
      <c r="BK152" s="200">
        <f t="shared" si="28"/>
        <v>0</v>
      </c>
      <c r="BL152" s="200">
        <v>177</v>
      </c>
      <c r="BN152" s="222">
        <v>318</v>
      </c>
      <c r="BO152" s="222" t="s">
        <v>183</v>
      </c>
      <c r="BP152" s="222">
        <v>3187007</v>
      </c>
      <c r="BQ152" s="222">
        <v>143318</v>
      </c>
      <c r="BR152" s="222" t="s">
        <v>352</v>
      </c>
      <c r="BS152" s="222" t="s">
        <v>235</v>
      </c>
      <c r="BT152" s="196" t="str">
        <f t="shared" si="24"/>
        <v>Academy</v>
      </c>
      <c r="BU152" s="212">
        <v>63</v>
      </c>
      <c r="BV152" s="212">
        <v>53</v>
      </c>
      <c r="BW152" s="201">
        <f t="shared" si="30"/>
        <v>3</v>
      </c>
      <c r="BX152" s="197" t="str">
        <f t="shared" si="29"/>
        <v>3183</v>
      </c>
      <c r="BY152" s="229">
        <v>937</v>
      </c>
      <c r="BZ152" s="229" t="s">
        <v>218</v>
      </c>
      <c r="CA152" s="230">
        <v>1043.4100000000001</v>
      </c>
      <c r="CB152" s="230">
        <v>3664.34</v>
      </c>
      <c r="CC152" s="230">
        <v>959.96</v>
      </c>
      <c r="CD152" s="230">
        <v>3362.08</v>
      </c>
      <c r="CE152" s="230">
        <v>10.62</v>
      </c>
      <c r="CF152" s="230">
        <v>117.95</v>
      </c>
      <c r="CG152" s="230">
        <v>27</v>
      </c>
      <c r="CH152" s="230">
        <v>107</v>
      </c>
      <c r="CI152" s="230">
        <v>396</v>
      </c>
    </row>
    <row r="153" spans="1:87" ht="14.4" x14ac:dyDescent="0.3">
      <c r="A153" s="198">
        <v>872</v>
      </c>
      <c r="B153" s="199" t="s">
        <v>225</v>
      </c>
      <c r="C153" s="200">
        <v>15263</v>
      </c>
      <c r="D153" s="200">
        <v>11191</v>
      </c>
      <c r="E153" s="200">
        <v>0</v>
      </c>
      <c r="F153" s="200">
        <v>67</v>
      </c>
      <c r="G153" s="200">
        <v>38.6</v>
      </c>
      <c r="H153" s="200">
        <v>0</v>
      </c>
      <c r="I153" s="200">
        <v>3</v>
      </c>
      <c r="J153" s="200">
        <v>178</v>
      </c>
      <c r="K153" s="200">
        <v>67</v>
      </c>
      <c r="L153" s="200">
        <v>1</v>
      </c>
      <c r="M153" s="200">
        <v>0</v>
      </c>
      <c r="N153" s="200">
        <v>0</v>
      </c>
      <c r="O153" s="200">
        <v>0</v>
      </c>
      <c r="P153" s="200">
        <v>0</v>
      </c>
      <c r="Q153" s="200">
        <v>2</v>
      </c>
      <c r="R153" s="200">
        <v>279</v>
      </c>
      <c r="S153" s="200">
        <v>99</v>
      </c>
      <c r="T153" s="200">
        <v>1</v>
      </c>
      <c r="U153" s="200">
        <v>0</v>
      </c>
      <c r="V153" s="200">
        <v>0</v>
      </c>
      <c r="W153" s="200">
        <v>0</v>
      </c>
      <c r="X153" s="200">
        <v>66.281316000000004</v>
      </c>
      <c r="Y153" s="200">
        <v>1387.731413</v>
      </c>
      <c r="Z153" s="200">
        <v>407.875204</v>
      </c>
      <c r="AA153" s="200">
        <v>89.405505000000005</v>
      </c>
      <c r="AB153" s="200">
        <v>8</v>
      </c>
      <c r="AC153" s="200">
        <v>5.6</v>
      </c>
      <c r="AD153" s="200">
        <v>0</v>
      </c>
      <c r="AE153" s="200">
        <v>14</v>
      </c>
      <c r="AF153" s="200">
        <v>4</v>
      </c>
      <c r="AG153" s="200">
        <v>0</v>
      </c>
      <c r="AH153" s="200">
        <v>0</v>
      </c>
      <c r="AI153" s="200">
        <v>0</v>
      </c>
      <c r="AJ153" s="200">
        <v>0</v>
      </c>
      <c r="AK153" s="200">
        <v>38</v>
      </c>
      <c r="AL153" s="200">
        <v>15</v>
      </c>
      <c r="AM153" s="200">
        <v>0</v>
      </c>
      <c r="AN153" s="200">
        <v>0</v>
      </c>
      <c r="AO153" s="200">
        <v>0</v>
      </c>
      <c r="AP153" s="200">
        <v>61.348982999999997</v>
      </c>
      <c r="AQ153" s="200">
        <v>13.59972</v>
      </c>
      <c r="AR153" s="200">
        <v>1</v>
      </c>
      <c r="AS153" s="200">
        <v>26.047338</v>
      </c>
      <c r="AT153" s="200">
        <v>16.873334</v>
      </c>
      <c r="AU153" s="200">
        <v>0</v>
      </c>
      <c r="AV153" s="200">
        <v>62.8</v>
      </c>
      <c r="AW153" s="200">
        <v>24.4</v>
      </c>
      <c r="AX153" s="200">
        <v>1</v>
      </c>
      <c r="AY153" s="200">
        <v>0</v>
      </c>
      <c r="AZ153" s="200">
        <v>0</v>
      </c>
      <c r="BA153" s="200">
        <v>0</v>
      </c>
      <c r="BB153" s="200">
        <v>127.3</v>
      </c>
      <c r="BC153" s="200">
        <v>52</v>
      </c>
      <c r="BD153" s="200">
        <v>1</v>
      </c>
      <c r="BE153" s="200">
        <v>633.44152899999995</v>
      </c>
      <c r="BF153" s="200">
        <v>184.20472899999999</v>
      </c>
      <c r="BG153" s="200">
        <v>11.783947</v>
      </c>
      <c r="BH153" s="200">
        <f t="shared" si="25"/>
        <v>139</v>
      </c>
      <c r="BI153" s="200">
        <f t="shared" si="26"/>
        <v>170</v>
      </c>
      <c r="BJ153" s="200">
        <f t="shared" si="27"/>
        <v>56</v>
      </c>
      <c r="BK153" s="200">
        <f t="shared" si="28"/>
        <v>104</v>
      </c>
      <c r="BL153" s="200">
        <v>148</v>
      </c>
      <c r="BN153" s="222">
        <v>319</v>
      </c>
      <c r="BO153" s="222" t="s">
        <v>207</v>
      </c>
      <c r="BP153" s="222">
        <v>3197001</v>
      </c>
      <c r="BQ153" s="222">
        <v>139722</v>
      </c>
      <c r="BR153" s="222" t="s">
        <v>353</v>
      </c>
      <c r="BS153" s="222" t="s">
        <v>275</v>
      </c>
      <c r="BT153" s="196" t="str">
        <f t="shared" si="24"/>
        <v>Academy</v>
      </c>
      <c r="BU153" s="212">
        <v>21</v>
      </c>
      <c r="BV153" s="212">
        <v>219</v>
      </c>
      <c r="BW153" s="201">
        <f t="shared" si="30"/>
        <v>1</v>
      </c>
      <c r="BX153" s="197" t="str">
        <f t="shared" si="29"/>
        <v>3191</v>
      </c>
      <c r="BY153" s="229">
        <v>938</v>
      </c>
      <c r="BZ153" s="229" t="s">
        <v>220</v>
      </c>
      <c r="CA153" s="230">
        <v>1387.79</v>
      </c>
      <c r="CB153" s="230">
        <v>4873.8</v>
      </c>
      <c r="CC153" s="230">
        <v>1276.8</v>
      </c>
      <c r="CD153" s="230">
        <v>4471.7800000000007</v>
      </c>
      <c r="CE153" s="230">
        <v>33.43</v>
      </c>
      <c r="CF153" s="230">
        <v>371.47</v>
      </c>
      <c r="CG153" s="230">
        <v>38</v>
      </c>
      <c r="CH153" s="230">
        <v>154</v>
      </c>
      <c r="CI153" s="230">
        <v>448</v>
      </c>
    </row>
    <row r="154" spans="1:87" ht="14.4" x14ac:dyDescent="0.3">
      <c r="A154" s="198">
        <v>336</v>
      </c>
      <c r="B154" s="199" t="s">
        <v>226</v>
      </c>
      <c r="C154" s="200">
        <v>25115.5</v>
      </c>
      <c r="D154" s="200">
        <v>18282</v>
      </c>
      <c r="E154" s="200">
        <v>144</v>
      </c>
      <c r="F154" s="200">
        <v>367</v>
      </c>
      <c r="G154" s="200">
        <v>133</v>
      </c>
      <c r="H154" s="200">
        <v>14</v>
      </c>
      <c r="I154" s="200">
        <v>62</v>
      </c>
      <c r="J154" s="200">
        <v>598</v>
      </c>
      <c r="K154" s="200">
        <v>238</v>
      </c>
      <c r="L154" s="200">
        <v>4</v>
      </c>
      <c r="M154" s="200">
        <v>0</v>
      </c>
      <c r="N154" s="200">
        <v>0</v>
      </c>
      <c r="O154" s="200">
        <v>0</v>
      </c>
      <c r="P154" s="200">
        <v>0</v>
      </c>
      <c r="Q154" s="200">
        <v>75.666666000000006</v>
      </c>
      <c r="R154" s="200">
        <v>943.66666699999996</v>
      </c>
      <c r="S154" s="200">
        <v>384</v>
      </c>
      <c r="T154" s="200">
        <v>2</v>
      </c>
      <c r="U154" s="200">
        <v>0</v>
      </c>
      <c r="V154" s="200">
        <v>0</v>
      </c>
      <c r="W154" s="200">
        <v>0</v>
      </c>
      <c r="X154" s="200">
        <v>445.782107</v>
      </c>
      <c r="Y154" s="200">
        <v>1102.012287</v>
      </c>
      <c r="Z154" s="200">
        <v>303.45313900000002</v>
      </c>
      <c r="AA154" s="200">
        <v>41.210512000000001</v>
      </c>
      <c r="AB154" s="200">
        <v>113</v>
      </c>
      <c r="AC154" s="200">
        <v>39</v>
      </c>
      <c r="AD154" s="200">
        <v>7</v>
      </c>
      <c r="AE154" s="200">
        <v>151</v>
      </c>
      <c r="AF154" s="200">
        <v>66</v>
      </c>
      <c r="AG154" s="200">
        <v>1</v>
      </c>
      <c r="AH154" s="200">
        <v>0</v>
      </c>
      <c r="AI154" s="200">
        <v>0</v>
      </c>
      <c r="AJ154" s="200">
        <v>0</v>
      </c>
      <c r="AK154" s="200">
        <v>215</v>
      </c>
      <c r="AL154" s="200">
        <v>104</v>
      </c>
      <c r="AM154" s="200">
        <v>0</v>
      </c>
      <c r="AN154" s="200">
        <v>0</v>
      </c>
      <c r="AO154" s="200">
        <v>0</v>
      </c>
      <c r="AP154" s="200">
        <v>164.606369</v>
      </c>
      <c r="AQ154" s="200">
        <v>63.181596999999996</v>
      </c>
      <c r="AR154" s="200">
        <v>0</v>
      </c>
      <c r="AS154" s="200">
        <v>74</v>
      </c>
      <c r="AT154" s="200">
        <v>27</v>
      </c>
      <c r="AU154" s="200">
        <v>2</v>
      </c>
      <c r="AV154" s="200">
        <v>84.6</v>
      </c>
      <c r="AW154" s="200">
        <v>39.6</v>
      </c>
      <c r="AX154" s="200">
        <v>0</v>
      </c>
      <c r="AY154" s="200">
        <v>0</v>
      </c>
      <c r="AZ154" s="200">
        <v>0</v>
      </c>
      <c r="BA154" s="200">
        <v>0</v>
      </c>
      <c r="BB154" s="200">
        <v>185.2</v>
      </c>
      <c r="BC154" s="200">
        <v>67</v>
      </c>
      <c r="BD154" s="200">
        <v>1</v>
      </c>
      <c r="BE154" s="200">
        <v>593.58155799999997</v>
      </c>
      <c r="BF154" s="200">
        <v>174.69138899999999</v>
      </c>
      <c r="BG154" s="200">
        <v>2</v>
      </c>
      <c r="BH154" s="200">
        <f t="shared" si="25"/>
        <v>121</v>
      </c>
      <c r="BI154" s="200">
        <f t="shared" si="26"/>
        <v>208</v>
      </c>
      <c r="BJ154" s="200">
        <f t="shared" si="27"/>
        <v>282</v>
      </c>
      <c r="BK154" s="200">
        <f t="shared" si="28"/>
        <v>468</v>
      </c>
      <c r="BL154" s="200">
        <v>78</v>
      </c>
      <c r="BN154" s="222">
        <v>319</v>
      </c>
      <c r="BO154" s="222" t="s">
        <v>207</v>
      </c>
      <c r="BP154" s="222">
        <v>3197002</v>
      </c>
      <c r="BQ154" s="222">
        <v>103025</v>
      </c>
      <c r="BR154" s="222" t="s">
        <v>354</v>
      </c>
      <c r="BS154" s="222" t="s">
        <v>253</v>
      </c>
      <c r="BT154" s="196" t="str">
        <f t="shared" si="24"/>
        <v>Maintained</v>
      </c>
      <c r="BU154" s="212">
        <v>77</v>
      </c>
      <c r="BV154" s="212">
        <v>105</v>
      </c>
      <c r="BW154" s="201">
        <f t="shared" si="30"/>
        <v>2</v>
      </c>
      <c r="BX154" s="197" t="str">
        <f t="shared" si="29"/>
        <v>3192</v>
      </c>
      <c r="BY154" s="229">
        <v>940</v>
      </c>
      <c r="BZ154" s="229" t="s">
        <v>1071</v>
      </c>
      <c r="CA154" s="230">
        <v>462.95</v>
      </c>
      <c r="CB154" s="230">
        <v>1625.81</v>
      </c>
      <c r="CC154" s="230">
        <v>425.92</v>
      </c>
      <c r="CD154" s="230">
        <v>1491.71</v>
      </c>
      <c r="CE154" s="230">
        <v>46.45</v>
      </c>
      <c r="CF154" s="230">
        <v>516.09</v>
      </c>
      <c r="CG154" s="230">
        <v>17</v>
      </c>
      <c r="CH154" s="230">
        <v>54</v>
      </c>
      <c r="CI154" s="230">
        <v>218</v>
      </c>
    </row>
    <row r="155" spans="1:87" ht="14.4" x14ac:dyDescent="0.3">
      <c r="A155" s="198">
        <v>885</v>
      </c>
      <c r="B155" s="199" t="s">
        <v>227</v>
      </c>
      <c r="C155" s="200">
        <v>42532</v>
      </c>
      <c r="D155" s="200">
        <v>31270</v>
      </c>
      <c r="E155" s="200">
        <v>11</v>
      </c>
      <c r="F155" s="200">
        <v>42</v>
      </c>
      <c r="G155" s="200">
        <v>8</v>
      </c>
      <c r="H155" s="200">
        <v>6</v>
      </c>
      <c r="I155" s="200">
        <v>72.933334000000002</v>
      </c>
      <c r="J155" s="200">
        <v>468.52866699999998</v>
      </c>
      <c r="K155" s="200">
        <v>218.75</v>
      </c>
      <c r="L155" s="200">
        <v>7.6666670000000003</v>
      </c>
      <c r="M155" s="200">
        <v>0</v>
      </c>
      <c r="N155" s="200">
        <v>0</v>
      </c>
      <c r="O155" s="200">
        <v>0</v>
      </c>
      <c r="P155" s="200">
        <v>0</v>
      </c>
      <c r="Q155" s="200">
        <v>109.51666899999999</v>
      </c>
      <c r="R155" s="200">
        <v>1045.4460140000001</v>
      </c>
      <c r="S155" s="200">
        <v>429.41000400000001</v>
      </c>
      <c r="T155" s="200">
        <v>5.4666670000000002</v>
      </c>
      <c r="U155" s="200">
        <v>0</v>
      </c>
      <c r="V155" s="200">
        <v>0</v>
      </c>
      <c r="W155" s="200">
        <v>0</v>
      </c>
      <c r="X155" s="200">
        <v>575.66511500000001</v>
      </c>
      <c r="Y155" s="200">
        <v>3766.0375749999998</v>
      </c>
      <c r="Z155" s="200">
        <v>1220.216242</v>
      </c>
      <c r="AA155" s="200">
        <v>126.594658</v>
      </c>
      <c r="AB155" s="200">
        <v>4.9333330000000002</v>
      </c>
      <c r="AC155" s="200">
        <v>1</v>
      </c>
      <c r="AD155" s="200">
        <v>1</v>
      </c>
      <c r="AE155" s="200">
        <v>61.366666000000002</v>
      </c>
      <c r="AF155" s="200">
        <v>41.533332999999999</v>
      </c>
      <c r="AG155" s="200">
        <v>2</v>
      </c>
      <c r="AH155" s="200">
        <v>0</v>
      </c>
      <c r="AI155" s="200">
        <v>0</v>
      </c>
      <c r="AJ155" s="200">
        <v>0</v>
      </c>
      <c r="AK155" s="200">
        <v>145.333336</v>
      </c>
      <c r="AL155" s="200">
        <v>80.583333999999994</v>
      </c>
      <c r="AM155" s="200">
        <v>2.6</v>
      </c>
      <c r="AN155" s="200">
        <v>0</v>
      </c>
      <c r="AO155" s="200">
        <v>0</v>
      </c>
      <c r="AP155" s="200">
        <v>360.86568399999999</v>
      </c>
      <c r="AQ155" s="200">
        <v>127.803054</v>
      </c>
      <c r="AR155" s="200">
        <v>5.2</v>
      </c>
      <c r="AS155" s="200">
        <v>12.199999</v>
      </c>
      <c r="AT155" s="200">
        <v>2</v>
      </c>
      <c r="AU155" s="200">
        <v>3.6</v>
      </c>
      <c r="AV155" s="200">
        <v>200.09267</v>
      </c>
      <c r="AW155" s="200">
        <v>100.533332</v>
      </c>
      <c r="AX155" s="200">
        <v>1</v>
      </c>
      <c r="AY155" s="200">
        <v>0</v>
      </c>
      <c r="AZ155" s="200">
        <v>0</v>
      </c>
      <c r="BA155" s="200">
        <v>0</v>
      </c>
      <c r="BB155" s="200">
        <v>410.997997</v>
      </c>
      <c r="BC155" s="200">
        <v>204.539998</v>
      </c>
      <c r="BD155" s="200">
        <v>1.7</v>
      </c>
      <c r="BE155" s="200">
        <v>2455.9517609999998</v>
      </c>
      <c r="BF155" s="200">
        <v>786.75533299999995</v>
      </c>
      <c r="BG155" s="200">
        <v>55.111915000000003</v>
      </c>
      <c r="BH155" s="200">
        <f t="shared" si="25"/>
        <v>609</v>
      </c>
      <c r="BI155" s="200">
        <f t="shared" si="26"/>
        <v>347</v>
      </c>
      <c r="BJ155" s="200">
        <f t="shared" si="27"/>
        <v>218</v>
      </c>
      <c r="BK155" s="200">
        <f t="shared" si="28"/>
        <v>632</v>
      </c>
      <c r="BL155" s="200">
        <v>389</v>
      </c>
      <c r="BN155" s="222">
        <v>319</v>
      </c>
      <c r="BO155" s="222" t="s">
        <v>207</v>
      </c>
      <c r="BP155" s="222">
        <v>3197005</v>
      </c>
      <c r="BQ155" s="222">
        <v>137507</v>
      </c>
      <c r="BR155" s="222" t="s">
        <v>355</v>
      </c>
      <c r="BS155" s="222" t="s">
        <v>235</v>
      </c>
      <c r="BT155" s="196" t="str">
        <f t="shared" si="24"/>
        <v>Academy</v>
      </c>
      <c r="BU155" s="212">
        <v>14</v>
      </c>
      <c r="BV155" s="212">
        <v>76</v>
      </c>
      <c r="BW155" s="201">
        <f t="shared" si="30"/>
        <v>3</v>
      </c>
      <c r="BX155" s="197" t="str">
        <f t="shared" si="29"/>
        <v>3193</v>
      </c>
      <c r="BY155" s="229">
        <v>941</v>
      </c>
      <c r="BZ155" s="229" t="s">
        <v>1072</v>
      </c>
      <c r="CA155" s="230">
        <v>652.79999999999995</v>
      </c>
      <c r="CB155" s="230">
        <v>2292.58</v>
      </c>
      <c r="CC155" s="230">
        <v>600.59</v>
      </c>
      <c r="CD155" s="230">
        <v>2103.4699999999998</v>
      </c>
      <c r="CE155" s="230">
        <v>20.2</v>
      </c>
      <c r="CF155" s="230">
        <v>224.42</v>
      </c>
      <c r="CG155" s="230">
        <v>14</v>
      </c>
      <c r="CH155" s="230">
        <v>53</v>
      </c>
      <c r="CI155" s="230">
        <v>218</v>
      </c>
    </row>
    <row r="156" spans="1:87" ht="14.4" x14ac:dyDescent="0.3">
      <c r="A156" s="198">
        <v>816</v>
      </c>
      <c r="B156" s="199" t="s">
        <v>228</v>
      </c>
      <c r="C156" s="200">
        <v>12569</v>
      </c>
      <c r="D156" s="200">
        <v>9717</v>
      </c>
      <c r="E156" s="200">
        <v>2.9333330000000002</v>
      </c>
      <c r="F156" s="200">
        <v>24.6</v>
      </c>
      <c r="G156" s="200">
        <v>13.966666999999999</v>
      </c>
      <c r="H156" s="200">
        <v>3</v>
      </c>
      <c r="I156" s="200">
        <v>0</v>
      </c>
      <c r="J156" s="200">
        <v>104</v>
      </c>
      <c r="K156" s="200">
        <v>45.466667000000001</v>
      </c>
      <c r="L156" s="200">
        <v>1</v>
      </c>
      <c r="M156" s="200">
        <v>0</v>
      </c>
      <c r="N156" s="200">
        <v>0</v>
      </c>
      <c r="O156" s="200">
        <v>0</v>
      </c>
      <c r="P156" s="200">
        <v>0</v>
      </c>
      <c r="Q156" s="200">
        <v>37.4</v>
      </c>
      <c r="R156" s="200">
        <v>316.35000600000001</v>
      </c>
      <c r="S156" s="200">
        <v>151.80000000000001</v>
      </c>
      <c r="T156" s="200">
        <v>3</v>
      </c>
      <c r="U156" s="200">
        <v>0</v>
      </c>
      <c r="V156" s="200">
        <v>0</v>
      </c>
      <c r="W156" s="200">
        <v>0</v>
      </c>
      <c r="X156" s="200">
        <v>133.33333400000001</v>
      </c>
      <c r="Y156" s="200">
        <v>1201.289561</v>
      </c>
      <c r="Z156" s="200">
        <v>371.25614200000001</v>
      </c>
      <c r="AA156" s="200">
        <v>61.871046999999997</v>
      </c>
      <c r="AB156" s="200">
        <v>4.9333330000000002</v>
      </c>
      <c r="AC156" s="200">
        <v>2</v>
      </c>
      <c r="AD156" s="200">
        <v>3</v>
      </c>
      <c r="AE156" s="200">
        <v>15</v>
      </c>
      <c r="AF156" s="200">
        <v>8</v>
      </c>
      <c r="AG156" s="200">
        <v>0</v>
      </c>
      <c r="AH156" s="200">
        <v>0</v>
      </c>
      <c r="AI156" s="200">
        <v>0</v>
      </c>
      <c r="AJ156" s="200">
        <v>0</v>
      </c>
      <c r="AK156" s="200">
        <v>53.333334000000001</v>
      </c>
      <c r="AL156" s="200">
        <v>21</v>
      </c>
      <c r="AM156" s="200">
        <v>0</v>
      </c>
      <c r="AN156" s="200">
        <v>0</v>
      </c>
      <c r="AO156" s="200">
        <v>0</v>
      </c>
      <c r="AP156" s="200">
        <v>105.24035000000001</v>
      </c>
      <c r="AQ156" s="200">
        <v>33.6</v>
      </c>
      <c r="AR156" s="200">
        <v>1</v>
      </c>
      <c r="AS156" s="200">
        <v>13</v>
      </c>
      <c r="AT156" s="200">
        <v>9.4</v>
      </c>
      <c r="AU156" s="200">
        <v>1</v>
      </c>
      <c r="AV156" s="200">
        <v>46.166665999999999</v>
      </c>
      <c r="AW156" s="200">
        <v>11.466666999999999</v>
      </c>
      <c r="AX156" s="200">
        <v>0.73333300000000001</v>
      </c>
      <c r="AY156" s="200">
        <v>0</v>
      </c>
      <c r="AZ156" s="200">
        <v>0</v>
      </c>
      <c r="BA156" s="200">
        <v>0</v>
      </c>
      <c r="BB156" s="200">
        <v>104.183334</v>
      </c>
      <c r="BC156" s="200">
        <v>72.416667000000004</v>
      </c>
      <c r="BD156" s="200">
        <v>1</v>
      </c>
      <c r="BE156" s="200">
        <v>776.372793</v>
      </c>
      <c r="BF156" s="200">
        <v>246.728072</v>
      </c>
      <c r="BG156" s="200">
        <v>11.214034</v>
      </c>
      <c r="BH156" s="200">
        <f t="shared" si="25"/>
        <v>0</v>
      </c>
      <c r="BI156" s="200">
        <f t="shared" si="26"/>
        <v>225</v>
      </c>
      <c r="BJ156" s="200">
        <f t="shared" si="27"/>
        <v>125</v>
      </c>
      <c r="BK156" s="200">
        <f t="shared" si="28"/>
        <v>0</v>
      </c>
      <c r="BL156" s="200">
        <v>5</v>
      </c>
      <c r="BN156" s="222">
        <v>319</v>
      </c>
      <c r="BO156" s="222" t="s">
        <v>207</v>
      </c>
      <c r="BP156" s="222">
        <v>3197006</v>
      </c>
      <c r="BQ156" s="222">
        <v>144851</v>
      </c>
      <c r="BR156" s="222" t="s">
        <v>1163</v>
      </c>
      <c r="BS156" s="222" t="s">
        <v>235</v>
      </c>
      <c r="BT156" s="196" t="str">
        <f t="shared" si="24"/>
        <v>Academy</v>
      </c>
      <c r="BU156" s="212">
        <v>69</v>
      </c>
      <c r="BV156" s="212">
        <v>88</v>
      </c>
      <c r="BW156" s="201">
        <f t="shared" si="30"/>
        <v>4</v>
      </c>
      <c r="BX156" s="197" t="str">
        <f t="shared" si="29"/>
        <v>3194</v>
      </c>
      <c r="BY156" s="229">
        <v>942</v>
      </c>
      <c r="BZ156" s="229" t="s">
        <v>1302</v>
      </c>
      <c r="CA156" s="230">
        <v>446.64</v>
      </c>
      <c r="CB156" s="230">
        <v>1568.55</v>
      </c>
      <c r="CC156" s="230">
        <v>410.92</v>
      </c>
      <c r="CD156" s="230">
        <v>1439.17</v>
      </c>
      <c r="CE156" s="230">
        <v>22.33</v>
      </c>
      <c r="CF156" s="230">
        <v>248.12</v>
      </c>
      <c r="CG156" s="230">
        <v>9</v>
      </c>
      <c r="CH156" s="230">
        <v>40</v>
      </c>
      <c r="CI156" s="230">
        <v>175</v>
      </c>
    </row>
    <row r="157" spans="1:87" ht="14.4" x14ac:dyDescent="0.3">
      <c r="A157" s="206"/>
      <c r="B157" s="207"/>
      <c r="C157" s="208"/>
      <c r="D157" s="208"/>
      <c r="E157" s="209"/>
      <c r="F157" s="209"/>
      <c r="G157" s="209"/>
      <c r="H157" s="209"/>
      <c r="I157" s="209"/>
      <c r="J157" s="209"/>
      <c r="K157" s="209"/>
      <c r="L157" s="209"/>
      <c r="M157" s="209"/>
      <c r="N157" s="209"/>
      <c r="O157" s="209"/>
      <c r="P157" s="209"/>
      <c r="Q157" s="209"/>
      <c r="R157" s="209"/>
      <c r="S157" s="209"/>
      <c r="T157" s="209"/>
      <c r="U157" s="209"/>
      <c r="V157" s="209"/>
      <c r="W157" s="209"/>
      <c r="X157" s="209"/>
      <c r="Y157" s="209"/>
      <c r="Z157" s="209"/>
      <c r="AA157" s="209"/>
      <c r="AB157" s="209"/>
      <c r="AC157" s="209"/>
      <c r="AD157" s="209"/>
      <c r="AE157" s="209"/>
      <c r="AF157" s="209"/>
      <c r="AG157" s="209"/>
      <c r="AH157" s="209"/>
      <c r="AI157" s="209"/>
      <c r="AJ157" s="209"/>
      <c r="AK157" s="209"/>
      <c r="AL157" s="209"/>
      <c r="AM157" s="209"/>
      <c r="AN157" s="209"/>
      <c r="AO157" s="209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10"/>
      <c r="BI157" s="210"/>
      <c r="BJ157" s="210"/>
      <c r="BK157" s="210"/>
      <c r="BL157" s="210"/>
      <c r="BN157" s="222">
        <v>320</v>
      </c>
      <c r="BO157" s="222" t="s">
        <v>216</v>
      </c>
      <c r="BP157" s="222">
        <v>3205950</v>
      </c>
      <c r="BQ157" s="222">
        <v>140795</v>
      </c>
      <c r="BR157" s="222" t="s">
        <v>1198</v>
      </c>
      <c r="BS157" s="222" t="s">
        <v>235</v>
      </c>
      <c r="BT157" s="196" t="str">
        <f t="shared" si="24"/>
        <v>Academy</v>
      </c>
      <c r="BU157" s="212">
        <v>182</v>
      </c>
      <c r="BV157" s="212">
        <v>187</v>
      </c>
      <c r="BW157" s="201">
        <f t="shared" si="30"/>
        <v>1</v>
      </c>
      <c r="BX157" s="197" t="str">
        <f t="shared" si="29"/>
        <v>3201</v>
      </c>
      <c r="BY157" s="229">
        <v>943</v>
      </c>
      <c r="BZ157" s="229" t="s">
        <v>1303</v>
      </c>
      <c r="CA157" s="230">
        <v>360.46</v>
      </c>
      <c r="CB157" s="230">
        <v>1265.9000000000001</v>
      </c>
      <c r="CC157" s="230">
        <v>331.63</v>
      </c>
      <c r="CD157" s="230">
        <v>1161.48</v>
      </c>
      <c r="CE157" s="230">
        <v>13.94</v>
      </c>
      <c r="CF157" s="230">
        <v>154.84</v>
      </c>
      <c r="CG157" s="230">
        <v>6</v>
      </c>
      <c r="CH157" s="230">
        <v>29</v>
      </c>
      <c r="CI157" s="230">
        <v>85</v>
      </c>
    </row>
    <row r="158" spans="1:87" ht="14.4" x14ac:dyDescent="0.3"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  <c r="Q158" s="211"/>
      <c r="R158" s="211"/>
      <c r="S158" s="211"/>
      <c r="T158" s="211"/>
      <c r="U158" s="211"/>
      <c r="V158" s="211"/>
      <c r="W158" s="211"/>
      <c r="X158" s="211"/>
      <c r="Y158" s="211"/>
      <c r="Z158" s="211"/>
      <c r="AA158" s="211"/>
      <c r="AB158" s="211"/>
      <c r="AC158" s="211"/>
      <c r="AD158" s="211"/>
      <c r="AE158" s="211"/>
      <c r="AF158" s="211"/>
      <c r="AG158" s="211"/>
      <c r="AH158" s="211"/>
      <c r="AI158" s="211"/>
      <c r="AJ158" s="211"/>
      <c r="AK158" s="211"/>
      <c r="AL158" s="211"/>
      <c r="AM158" s="211"/>
      <c r="AN158" s="211"/>
      <c r="AO158" s="211"/>
      <c r="AP158" s="211"/>
      <c r="AQ158" s="211"/>
      <c r="AR158" s="211"/>
      <c r="AS158" s="211"/>
      <c r="AT158" s="211"/>
      <c r="AU158" s="211"/>
      <c r="AV158" s="211"/>
      <c r="AW158" s="211"/>
      <c r="AX158" s="211"/>
      <c r="AY158" s="211"/>
      <c r="AZ158" s="211"/>
      <c r="BA158" s="211"/>
      <c r="BB158" s="211"/>
      <c r="BC158" s="211"/>
      <c r="BD158" s="211"/>
      <c r="BE158" s="211"/>
      <c r="BF158" s="211"/>
      <c r="BG158" s="211"/>
      <c r="BN158" s="222">
        <v>320</v>
      </c>
      <c r="BO158" s="222" t="s">
        <v>216</v>
      </c>
      <c r="BP158" s="222">
        <v>3207002</v>
      </c>
      <c r="BQ158" s="222">
        <v>138454</v>
      </c>
      <c r="BR158" s="222" t="s">
        <v>1080</v>
      </c>
      <c r="BS158" s="222" t="s">
        <v>235</v>
      </c>
      <c r="BT158" s="196" t="str">
        <f t="shared" si="24"/>
        <v>Academy</v>
      </c>
      <c r="BU158" s="212">
        <v>73</v>
      </c>
      <c r="BV158" s="212">
        <v>219</v>
      </c>
      <c r="BW158" s="201">
        <f t="shared" si="30"/>
        <v>2</v>
      </c>
      <c r="BX158" s="197" t="str">
        <f t="shared" si="29"/>
        <v>3202</v>
      </c>
    </row>
    <row r="159" spans="1:87" ht="14.4" x14ac:dyDescent="0.3">
      <c r="BN159" s="222">
        <v>320</v>
      </c>
      <c r="BO159" s="222" t="s">
        <v>216</v>
      </c>
      <c r="BP159" s="222">
        <v>3207003</v>
      </c>
      <c r="BQ159" s="222">
        <v>140197</v>
      </c>
      <c r="BR159" s="222" t="s">
        <v>356</v>
      </c>
      <c r="BS159" s="222" t="s">
        <v>275</v>
      </c>
      <c r="BT159" s="196" t="str">
        <f t="shared" si="24"/>
        <v>Academy</v>
      </c>
      <c r="BU159" s="212">
        <v>23</v>
      </c>
      <c r="BV159" s="212">
        <v>84</v>
      </c>
      <c r="BW159" s="201">
        <f t="shared" si="30"/>
        <v>3</v>
      </c>
      <c r="BX159" s="197" t="str">
        <f t="shared" si="29"/>
        <v>3203</v>
      </c>
    </row>
    <row r="160" spans="1:87" ht="14.4" x14ac:dyDescent="0.3">
      <c r="BN160" s="222">
        <v>320</v>
      </c>
      <c r="BO160" s="222" t="s">
        <v>216</v>
      </c>
      <c r="BP160" s="222">
        <v>3207011</v>
      </c>
      <c r="BQ160" s="222">
        <v>131697</v>
      </c>
      <c r="BR160" s="222" t="s">
        <v>357</v>
      </c>
      <c r="BS160" s="222" t="s">
        <v>231</v>
      </c>
      <c r="BT160" s="196" t="str">
        <f t="shared" si="24"/>
        <v>Maintained</v>
      </c>
      <c r="BU160" s="212">
        <v>1</v>
      </c>
      <c r="BV160" s="212">
        <v>42</v>
      </c>
      <c r="BW160" s="201">
        <f t="shared" si="30"/>
        <v>4</v>
      </c>
      <c r="BX160" s="197" t="str">
        <f t="shared" si="29"/>
        <v>3204</v>
      </c>
    </row>
    <row r="161" spans="66:76" ht="14.4" x14ac:dyDescent="0.3">
      <c r="BN161" s="222">
        <v>330</v>
      </c>
      <c r="BO161" s="222" t="s">
        <v>90</v>
      </c>
      <c r="BP161" s="222">
        <v>3302207</v>
      </c>
      <c r="BQ161" s="222">
        <v>148653</v>
      </c>
      <c r="BR161" s="222" t="s">
        <v>1120</v>
      </c>
      <c r="BS161" s="222" t="s">
        <v>235</v>
      </c>
      <c r="BT161" s="196" t="str">
        <f t="shared" si="24"/>
        <v>Academy</v>
      </c>
      <c r="BU161" s="212">
        <v>170</v>
      </c>
      <c r="BV161" s="212">
        <v>0</v>
      </c>
      <c r="BW161" s="201">
        <f t="shared" si="30"/>
        <v>1</v>
      </c>
      <c r="BX161" s="197" t="str">
        <f t="shared" si="29"/>
        <v>3301</v>
      </c>
    </row>
    <row r="162" spans="66:76" ht="14.4" x14ac:dyDescent="0.3">
      <c r="BN162" s="222">
        <v>330</v>
      </c>
      <c r="BO162" s="222" t="s">
        <v>90</v>
      </c>
      <c r="BP162" s="222">
        <v>3307000</v>
      </c>
      <c r="BQ162" s="222">
        <v>144336</v>
      </c>
      <c r="BR162" s="222" t="s">
        <v>358</v>
      </c>
      <c r="BS162" s="222" t="s">
        <v>275</v>
      </c>
      <c r="BT162" s="196" t="str">
        <f t="shared" si="24"/>
        <v>Academy</v>
      </c>
      <c r="BU162" s="212">
        <v>76</v>
      </c>
      <c r="BV162" s="212">
        <v>217</v>
      </c>
      <c r="BW162" s="201">
        <f t="shared" si="30"/>
        <v>2</v>
      </c>
      <c r="BX162" s="197" t="str">
        <f t="shared" si="29"/>
        <v>3302</v>
      </c>
    </row>
    <row r="163" spans="66:76" ht="14.4" x14ac:dyDescent="0.3">
      <c r="BN163" s="222">
        <v>330</v>
      </c>
      <c r="BO163" s="222" t="s">
        <v>90</v>
      </c>
      <c r="BP163" s="222">
        <v>3307001</v>
      </c>
      <c r="BQ163" s="222">
        <v>146858</v>
      </c>
      <c r="BR163" s="222" t="s">
        <v>369</v>
      </c>
      <c r="BS163" s="222" t="s">
        <v>275</v>
      </c>
      <c r="BT163" s="196" t="str">
        <f t="shared" si="24"/>
        <v>Academy</v>
      </c>
      <c r="BU163" s="212">
        <v>0</v>
      </c>
      <c r="BV163" s="212">
        <v>343</v>
      </c>
      <c r="BW163" s="201">
        <f t="shared" si="30"/>
        <v>3</v>
      </c>
      <c r="BX163" s="197" t="str">
        <f t="shared" si="29"/>
        <v>3303</v>
      </c>
    </row>
    <row r="164" spans="66:76" ht="14.4" x14ac:dyDescent="0.3">
      <c r="BN164" s="222">
        <v>330</v>
      </c>
      <c r="BO164" s="222" t="s">
        <v>90</v>
      </c>
      <c r="BP164" s="222">
        <v>3307004</v>
      </c>
      <c r="BQ164" s="222">
        <v>148225</v>
      </c>
      <c r="BR164" s="222" t="s">
        <v>371</v>
      </c>
      <c r="BS164" s="222" t="s">
        <v>275</v>
      </c>
      <c r="BT164" s="196" t="str">
        <f t="shared" si="24"/>
        <v>Academy</v>
      </c>
      <c r="BU164" s="212">
        <v>87</v>
      </c>
      <c r="BV164" s="212">
        <v>215</v>
      </c>
      <c r="BW164" s="201">
        <f t="shared" si="30"/>
        <v>4</v>
      </c>
      <c r="BX164" s="197" t="str">
        <f t="shared" si="29"/>
        <v>3304</v>
      </c>
    </row>
    <row r="165" spans="66:76" ht="14.4" x14ac:dyDescent="0.3">
      <c r="BN165" s="222">
        <v>330</v>
      </c>
      <c r="BO165" s="222" t="s">
        <v>90</v>
      </c>
      <c r="BP165" s="222">
        <v>3307005</v>
      </c>
      <c r="BQ165" s="222">
        <v>148722</v>
      </c>
      <c r="BR165" s="222" t="s">
        <v>1121</v>
      </c>
      <c r="BS165" s="222" t="s">
        <v>275</v>
      </c>
      <c r="BT165" s="196" t="str">
        <f t="shared" si="24"/>
        <v>Academy</v>
      </c>
      <c r="BU165" s="212">
        <v>21</v>
      </c>
      <c r="BV165" s="212">
        <v>35</v>
      </c>
      <c r="BW165" s="201">
        <f t="shared" si="30"/>
        <v>5</v>
      </c>
      <c r="BX165" s="197" t="str">
        <f t="shared" si="29"/>
        <v>3305</v>
      </c>
    </row>
    <row r="166" spans="66:76" ht="14.4" x14ac:dyDescent="0.3">
      <c r="BN166" s="222">
        <v>330</v>
      </c>
      <c r="BO166" s="222" t="s">
        <v>90</v>
      </c>
      <c r="BP166" s="222">
        <v>3307006</v>
      </c>
      <c r="BQ166" s="222">
        <v>103600</v>
      </c>
      <c r="BR166" s="222" t="s">
        <v>359</v>
      </c>
      <c r="BS166" s="222" t="s">
        <v>253</v>
      </c>
      <c r="BT166" s="196" t="str">
        <f t="shared" si="24"/>
        <v>Maintained</v>
      </c>
      <c r="BU166" s="212">
        <v>128</v>
      </c>
      <c r="BV166" s="212">
        <v>45</v>
      </c>
      <c r="BW166" s="201">
        <f t="shared" si="30"/>
        <v>6</v>
      </c>
      <c r="BX166" s="197" t="str">
        <f t="shared" si="29"/>
        <v>3306</v>
      </c>
    </row>
    <row r="167" spans="66:76" ht="14.4" x14ac:dyDescent="0.3">
      <c r="BN167" s="222">
        <v>330</v>
      </c>
      <c r="BO167" s="222" t="s">
        <v>90</v>
      </c>
      <c r="BP167" s="222">
        <v>3307009</v>
      </c>
      <c r="BQ167" s="222">
        <v>103601</v>
      </c>
      <c r="BR167" s="222" t="s">
        <v>360</v>
      </c>
      <c r="BS167" s="222" t="s">
        <v>231</v>
      </c>
      <c r="BT167" s="196" t="str">
        <f t="shared" si="24"/>
        <v>Maintained</v>
      </c>
      <c r="BU167" s="212">
        <v>84</v>
      </c>
      <c r="BV167" s="212">
        <v>137</v>
      </c>
      <c r="BW167" s="201">
        <f t="shared" si="30"/>
        <v>7</v>
      </c>
      <c r="BX167" s="197" t="str">
        <f t="shared" si="29"/>
        <v>3307</v>
      </c>
    </row>
    <row r="168" spans="66:76" ht="14.4" x14ac:dyDescent="0.3">
      <c r="BN168" s="222">
        <v>330</v>
      </c>
      <c r="BO168" s="222" t="s">
        <v>90</v>
      </c>
      <c r="BP168" s="222">
        <v>3307012</v>
      </c>
      <c r="BQ168" s="222">
        <v>103603</v>
      </c>
      <c r="BR168" s="222" t="s">
        <v>361</v>
      </c>
      <c r="BS168" s="222" t="s">
        <v>253</v>
      </c>
      <c r="BT168" s="196" t="str">
        <f t="shared" si="24"/>
        <v>Maintained</v>
      </c>
      <c r="BU168" s="212">
        <v>52</v>
      </c>
      <c r="BV168" s="212">
        <v>0</v>
      </c>
      <c r="BW168" s="201">
        <f t="shared" si="30"/>
        <v>8</v>
      </c>
      <c r="BX168" s="197" t="str">
        <f t="shared" si="29"/>
        <v>3308</v>
      </c>
    </row>
    <row r="169" spans="66:76" ht="14.4" x14ac:dyDescent="0.3">
      <c r="BN169" s="222">
        <v>330</v>
      </c>
      <c r="BO169" s="222" t="s">
        <v>90</v>
      </c>
      <c r="BP169" s="222">
        <v>3307013</v>
      </c>
      <c r="BQ169" s="222">
        <v>141252</v>
      </c>
      <c r="BR169" s="222" t="s">
        <v>1122</v>
      </c>
      <c r="BS169" s="222" t="s">
        <v>235</v>
      </c>
      <c r="BT169" s="196" t="str">
        <f t="shared" si="24"/>
        <v>Academy</v>
      </c>
      <c r="BU169" s="212">
        <v>128</v>
      </c>
      <c r="BV169" s="212">
        <v>293</v>
      </c>
      <c r="BW169" s="201">
        <f t="shared" si="30"/>
        <v>9</v>
      </c>
      <c r="BX169" s="197" t="str">
        <f t="shared" si="29"/>
        <v>3309</v>
      </c>
    </row>
    <row r="170" spans="66:76" ht="14.4" x14ac:dyDescent="0.3">
      <c r="BN170" s="222">
        <v>330</v>
      </c>
      <c r="BO170" s="222" t="s">
        <v>90</v>
      </c>
      <c r="BP170" s="222">
        <v>3307014</v>
      </c>
      <c r="BQ170" s="222">
        <v>103605</v>
      </c>
      <c r="BR170" s="222" t="s">
        <v>362</v>
      </c>
      <c r="BS170" s="222" t="s">
        <v>231</v>
      </c>
      <c r="BT170" s="196" t="str">
        <f t="shared" si="24"/>
        <v>Maintained</v>
      </c>
      <c r="BU170" s="212">
        <v>123</v>
      </c>
      <c r="BV170" s="212">
        <v>176</v>
      </c>
      <c r="BW170" s="201">
        <f t="shared" si="30"/>
        <v>10</v>
      </c>
      <c r="BX170" s="197" t="str">
        <f t="shared" si="29"/>
        <v>33010</v>
      </c>
    </row>
    <row r="171" spans="66:76" ht="14.4" x14ac:dyDescent="0.3">
      <c r="BN171" s="222">
        <v>330</v>
      </c>
      <c r="BO171" s="222" t="s">
        <v>90</v>
      </c>
      <c r="BP171" s="222">
        <v>3307016</v>
      </c>
      <c r="BQ171" s="222">
        <v>103606</v>
      </c>
      <c r="BR171" s="222" t="s">
        <v>363</v>
      </c>
      <c r="BS171" s="222" t="s">
        <v>253</v>
      </c>
      <c r="BT171" s="196" t="str">
        <f t="shared" si="24"/>
        <v>Maintained</v>
      </c>
      <c r="BU171" s="212">
        <v>0</v>
      </c>
      <c r="BV171" s="212">
        <v>190</v>
      </c>
      <c r="BW171" s="201">
        <f t="shared" si="30"/>
        <v>11</v>
      </c>
      <c r="BX171" s="197" t="str">
        <f t="shared" si="29"/>
        <v>33011</v>
      </c>
    </row>
    <row r="172" spans="66:76" ht="14.4" x14ac:dyDescent="0.3">
      <c r="BN172" s="222">
        <v>330</v>
      </c>
      <c r="BO172" s="222" t="s">
        <v>90</v>
      </c>
      <c r="BP172" s="222">
        <v>3307030</v>
      </c>
      <c r="BQ172" s="222">
        <v>103611</v>
      </c>
      <c r="BR172" s="222" t="s">
        <v>364</v>
      </c>
      <c r="BS172" s="222" t="s">
        <v>253</v>
      </c>
      <c r="BT172" s="196" t="str">
        <f t="shared" si="24"/>
        <v>Maintained</v>
      </c>
      <c r="BU172" s="212">
        <v>0</v>
      </c>
      <c r="BV172" s="212">
        <v>92</v>
      </c>
      <c r="BW172" s="201">
        <f t="shared" si="30"/>
        <v>12</v>
      </c>
      <c r="BX172" s="197" t="str">
        <f t="shared" si="29"/>
        <v>33012</v>
      </c>
    </row>
    <row r="173" spans="66:76" ht="14.4" x14ac:dyDescent="0.3">
      <c r="BN173" s="222">
        <v>330</v>
      </c>
      <c r="BO173" s="222" t="s">
        <v>90</v>
      </c>
      <c r="BP173" s="222">
        <v>3307031</v>
      </c>
      <c r="BQ173" s="222">
        <v>138281</v>
      </c>
      <c r="BR173" s="222" t="s">
        <v>365</v>
      </c>
      <c r="BS173" s="222" t="s">
        <v>235</v>
      </c>
      <c r="BT173" s="196" t="str">
        <f t="shared" si="24"/>
        <v>Academy</v>
      </c>
      <c r="BU173" s="212">
        <v>88</v>
      </c>
      <c r="BV173" s="212">
        <v>170</v>
      </c>
      <c r="BW173" s="201">
        <f t="shared" si="30"/>
        <v>13</v>
      </c>
      <c r="BX173" s="197" t="str">
        <f t="shared" si="29"/>
        <v>33013</v>
      </c>
    </row>
    <row r="174" spans="66:76" ht="14.4" x14ac:dyDescent="0.3">
      <c r="BN174" s="222">
        <v>330</v>
      </c>
      <c r="BO174" s="222" t="s">
        <v>90</v>
      </c>
      <c r="BP174" s="222">
        <v>3307033</v>
      </c>
      <c r="BQ174" s="222">
        <v>103613</v>
      </c>
      <c r="BR174" s="222" t="s">
        <v>366</v>
      </c>
      <c r="BS174" s="222" t="s">
        <v>253</v>
      </c>
      <c r="BT174" s="196" t="str">
        <f t="shared" si="24"/>
        <v>Maintained</v>
      </c>
      <c r="BU174" s="212">
        <v>0</v>
      </c>
      <c r="BV174" s="212">
        <v>398</v>
      </c>
      <c r="BW174" s="201">
        <f t="shared" si="30"/>
        <v>14</v>
      </c>
      <c r="BX174" s="197" t="str">
        <f t="shared" si="29"/>
        <v>33014</v>
      </c>
    </row>
    <row r="175" spans="66:76" ht="14.4" x14ac:dyDescent="0.3">
      <c r="BN175" s="222">
        <v>330</v>
      </c>
      <c r="BO175" s="222" t="s">
        <v>90</v>
      </c>
      <c r="BP175" s="222">
        <v>3307034</v>
      </c>
      <c r="BQ175" s="222">
        <v>103614</v>
      </c>
      <c r="BR175" s="222" t="s">
        <v>367</v>
      </c>
      <c r="BS175" s="222" t="s">
        <v>231</v>
      </c>
      <c r="BT175" s="196" t="str">
        <f t="shared" si="24"/>
        <v>Maintained</v>
      </c>
      <c r="BU175" s="212">
        <v>29</v>
      </c>
      <c r="BV175" s="212">
        <v>57</v>
      </c>
      <c r="BW175" s="201">
        <f t="shared" si="30"/>
        <v>15</v>
      </c>
      <c r="BX175" s="197" t="str">
        <f t="shared" si="29"/>
        <v>33015</v>
      </c>
    </row>
    <row r="176" spans="66:76" ht="14.4" x14ac:dyDescent="0.3">
      <c r="BN176" s="222">
        <v>330</v>
      </c>
      <c r="BO176" s="222" t="s">
        <v>90</v>
      </c>
      <c r="BP176" s="222">
        <v>3307035</v>
      </c>
      <c r="BQ176" s="222">
        <v>103615</v>
      </c>
      <c r="BR176" s="222" t="s">
        <v>368</v>
      </c>
      <c r="BS176" s="222" t="s">
        <v>253</v>
      </c>
      <c r="BT176" s="196" t="str">
        <f t="shared" si="24"/>
        <v>Maintained</v>
      </c>
      <c r="BU176" s="212">
        <v>143</v>
      </c>
      <c r="BV176" s="212">
        <v>0</v>
      </c>
      <c r="BW176" s="201">
        <f t="shared" si="30"/>
        <v>16</v>
      </c>
      <c r="BX176" s="197" t="str">
        <f t="shared" si="29"/>
        <v>33016</v>
      </c>
    </row>
    <row r="177" spans="66:76" ht="14.4" x14ac:dyDescent="0.3">
      <c r="BN177" s="222">
        <v>330</v>
      </c>
      <c r="BO177" s="222" t="s">
        <v>90</v>
      </c>
      <c r="BP177" s="222">
        <v>3307038</v>
      </c>
      <c r="BQ177" s="222">
        <v>144042</v>
      </c>
      <c r="BR177" s="222" t="s">
        <v>370</v>
      </c>
      <c r="BS177" s="222" t="s">
        <v>235</v>
      </c>
      <c r="BT177" s="196" t="str">
        <f t="shared" si="24"/>
        <v>Academy</v>
      </c>
      <c r="BU177" s="212">
        <v>92</v>
      </c>
      <c r="BV177" s="212">
        <v>0</v>
      </c>
      <c r="BW177" s="201">
        <f t="shared" si="30"/>
        <v>17</v>
      </c>
      <c r="BX177" s="197" t="str">
        <f t="shared" si="29"/>
        <v>33017</v>
      </c>
    </row>
    <row r="178" spans="66:76" ht="14.4" x14ac:dyDescent="0.3">
      <c r="BN178" s="222">
        <v>330</v>
      </c>
      <c r="BO178" s="222" t="s">
        <v>90</v>
      </c>
      <c r="BP178" s="222">
        <v>3307045</v>
      </c>
      <c r="BQ178" s="222">
        <v>103622</v>
      </c>
      <c r="BR178" s="222" t="s">
        <v>372</v>
      </c>
      <c r="BS178" s="222" t="s">
        <v>253</v>
      </c>
      <c r="BT178" s="196" t="str">
        <f t="shared" si="24"/>
        <v>Maintained</v>
      </c>
      <c r="BU178" s="212">
        <v>144</v>
      </c>
      <c r="BV178" s="212">
        <v>136</v>
      </c>
      <c r="BW178" s="201">
        <f t="shared" si="30"/>
        <v>18</v>
      </c>
      <c r="BX178" s="197" t="str">
        <f t="shared" si="29"/>
        <v>33018</v>
      </c>
    </row>
    <row r="179" spans="66:76" ht="14.4" x14ac:dyDescent="0.3">
      <c r="BN179" s="222">
        <v>330</v>
      </c>
      <c r="BO179" s="222" t="s">
        <v>90</v>
      </c>
      <c r="BP179" s="222">
        <v>3307047</v>
      </c>
      <c r="BQ179" s="222">
        <v>103623</v>
      </c>
      <c r="BR179" s="222" t="s">
        <v>373</v>
      </c>
      <c r="BS179" s="222" t="s">
        <v>231</v>
      </c>
      <c r="BT179" s="196" t="str">
        <f t="shared" si="24"/>
        <v>Maintained</v>
      </c>
      <c r="BU179" s="212">
        <v>91</v>
      </c>
      <c r="BV179" s="212">
        <v>0</v>
      </c>
      <c r="BW179" s="201">
        <f t="shared" si="30"/>
        <v>19</v>
      </c>
      <c r="BX179" s="197" t="str">
        <f t="shared" si="29"/>
        <v>33019</v>
      </c>
    </row>
    <row r="180" spans="66:76" ht="14.4" x14ac:dyDescent="0.3">
      <c r="BN180" s="222">
        <v>330</v>
      </c>
      <c r="BO180" s="222" t="s">
        <v>90</v>
      </c>
      <c r="BP180" s="222">
        <v>3307049</v>
      </c>
      <c r="BQ180" s="222">
        <v>144043</v>
      </c>
      <c r="BR180" s="222" t="s">
        <v>249</v>
      </c>
      <c r="BS180" s="222" t="s">
        <v>235</v>
      </c>
      <c r="BT180" s="196" t="str">
        <f t="shared" si="24"/>
        <v>Academy</v>
      </c>
      <c r="BU180" s="212">
        <v>88</v>
      </c>
      <c r="BV180" s="212">
        <v>0</v>
      </c>
      <c r="BW180" s="201">
        <f t="shared" si="30"/>
        <v>20</v>
      </c>
      <c r="BX180" s="197" t="str">
        <f t="shared" si="29"/>
        <v>33020</v>
      </c>
    </row>
    <row r="181" spans="66:76" ht="14.4" x14ac:dyDescent="0.3">
      <c r="BN181" s="222">
        <v>330</v>
      </c>
      <c r="BO181" s="222" t="s">
        <v>90</v>
      </c>
      <c r="BP181" s="222">
        <v>3307050</v>
      </c>
      <c r="BQ181" s="222">
        <v>103625</v>
      </c>
      <c r="BR181" s="222" t="s">
        <v>1199</v>
      </c>
      <c r="BS181" s="222" t="s">
        <v>253</v>
      </c>
      <c r="BT181" s="196" t="str">
        <f t="shared" si="24"/>
        <v>Maintained</v>
      </c>
      <c r="BU181" s="212">
        <v>0</v>
      </c>
      <c r="BV181" s="212">
        <v>112</v>
      </c>
      <c r="BW181" s="201">
        <f t="shared" si="30"/>
        <v>21</v>
      </c>
      <c r="BX181" s="197" t="str">
        <f t="shared" si="29"/>
        <v>33021</v>
      </c>
    </row>
    <row r="182" spans="66:76" ht="14.4" x14ac:dyDescent="0.3">
      <c r="BN182" s="222">
        <v>330</v>
      </c>
      <c r="BO182" s="222" t="s">
        <v>90</v>
      </c>
      <c r="BP182" s="222">
        <v>3307051</v>
      </c>
      <c r="BQ182" s="222">
        <v>103626</v>
      </c>
      <c r="BR182" s="222" t="s">
        <v>374</v>
      </c>
      <c r="BS182" s="222" t="s">
        <v>231</v>
      </c>
      <c r="BT182" s="196" t="str">
        <f t="shared" si="24"/>
        <v>Maintained</v>
      </c>
      <c r="BU182" s="212">
        <v>111</v>
      </c>
      <c r="BV182" s="212">
        <v>0</v>
      </c>
      <c r="BW182" s="201">
        <f t="shared" si="30"/>
        <v>22</v>
      </c>
      <c r="BX182" s="197" t="str">
        <f t="shared" si="29"/>
        <v>33022</v>
      </c>
    </row>
    <row r="183" spans="66:76" ht="14.4" x14ac:dyDescent="0.3">
      <c r="BN183" s="222">
        <v>330</v>
      </c>
      <c r="BO183" s="222" t="s">
        <v>90</v>
      </c>
      <c r="BP183" s="222">
        <v>3307052</v>
      </c>
      <c r="BQ183" s="222">
        <v>103627</v>
      </c>
      <c r="BR183" s="222" t="s">
        <v>375</v>
      </c>
      <c r="BS183" s="222" t="s">
        <v>231</v>
      </c>
      <c r="BT183" s="196" t="str">
        <f t="shared" si="24"/>
        <v>Maintained</v>
      </c>
      <c r="BU183" s="212">
        <v>85</v>
      </c>
      <c r="BV183" s="212">
        <v>0</v>
      </c>
      <c r="BW183" s="201">
        <f t="shared" si="30"/>
        <v>23</v>
      </c>
      <c r="BX183" s="197" t="str">
        <f t="shared" si="29"/>
        <v>33023</v>
      </c>
    </row>
    <row r="184" spans="66:76" ht="14.4" x14ac:dyDescent="0.3">
      <c r="BN184" s="222">
        <v>330</v>
      </c>
      <c r="BO184" s="222" t="s">
        <v>90</v>
      </c>
      <c r="BP184" s="222">
        <v>3307053</v>
      </c>
      <c r="BQ184" s="222">
        <v>103628</v>
      </c>
      <c r="BR184" s="222" t="s">
        <v>376</v>
      </c>
      <c r="BS184" s="222" t="s">
        <v>231</v>
      </c>
      <c r="BT184" s="196" t="str">
        <f t="shared" si="24"/>
        <v>Maintained</v>
      </c>
      <c r="BU184" s="212">
        <v>0</v>
      </c>
      <c r="BV184" s="212">
        <v>180</v>
      </c>
      <c r="BW184" s="201">
        <f t="shared" si="30"/>
        <v>24</v>
      </c>
      <c r="BX184" s="197" t="str">
        <f t="shared" si="29"/>
        <v>33024</v>
      </c>
    </row>
    <row r="185" spans="66:76" ht="14.4" x14ac:dyDescent="0.3">
      <c r="BN185" s="222">
        <v>330</v>
      </c>
      <c r="BO185" s="222" t="s">
        <v>90</v>
      </c>
      <c r="BP185" s="222">
        <v>3307060</v>
      </c>
      <c r="BQ185" s="222">
        <v>103630</v>
      </c>
      <c r="BR185" s="222" t="s">
        <v>377</v>
      </c>
      <c r="BS185" s="222" t="s">
        <v>253</v>
      </c>
      <c r="BT185" s="196" t="str">
        <f t="shared" si="24"/>
        <v>Maintained</v>
      </c>
      <c r="BU185" s="212">
        <v>130</v>
      </c>
      <c r="BV185" s="212">
        <v>0</v>
      </c>
      <c r="BW185" s="201">
        <f t="shared" si="30"/>
        <v>25</v>
      </c>
      <c r="BX185" s="197" t="str">
        <f t="shared" si="29"/>
        <v>33025</v>
      </c>
    </row>
    <row r="186" spans="66:76" ht="14.4" x14ac:dyDescent="0.3">
      <c r="BN186" s="222">
        <v>330</v>
      </c>
      <c r="BO186" s="222" t="s">
        <v>90</v>
      </c>
      <c r="BP186" s="222">
        <v>3307062</v>
      </c>
      <c r="BQ186" s="222">
        <v>103632</v>
      </c>
      <c r="BR186" s="222" t="s">
        <v>378</v>
      </c>
      <c r="BS186" s="222" t="s">
        <v>231</v>
      </c>
      <c r="BT186" s="196" t="str">
        <f t="shared" si="24"/>
        <v>Maintained</v>
      </c>
      <c r="BU186" s="212">
        <v>14</v>
      </c>
      <c r="BV186" s="212">
        <v>113</v>
      </c>
      <c r="BW186" s="201">
        <f t="shared" si="30"/>
        <v>26</v>
      </c>
      <c r="BX186" s="197" t="str">
        <f t="shared" si="29"/>
        <v>33026</v>
      </c>
    </row>
    <row r="187" spans="66:76" ht="14.4" x14ac:dyDescent="0.3">
      <c r="BN187" s="222">
        <v>330</v>
      </c>
      <c r="BO187" s="222" t="s">
        <v>90</v>
      </c>
      <c r="BP187" s="222">
        <v>3307063</v>
      </c>
      <c r="BQ187" s="222">
        <v>139526</v>
      </c>
      <c r="BR187" s="222" t="s">
        <v>379</v>
      </c>
      <c r="BS187" s="222" t="s">
        <v>235</v>
      </c>
      <c r="BT187" s="196" t="str">
        <f t="shared" si="24"/>
        <v>Academy</v>
      </c>
      <c r="BU187" s="212">
        <v>4</v>
      </c>
      <c r="BV187" s="212">
        <v>106</v>
      </c>
      <c r="BW187" s="201">
        <f t="shared" si="30"/>
        <v>27</v>
      </c>
      <c r="BX187" s="197" t="str">
        <f t="shared" si="29"/>
        <v>33027</v>
      </c>
    </row>
    <row r="188" spans="66:76" ht="14.4" x14ac:dyDescent="0.3">
      <c r="BN188" s="222">
        <v>331</v>
      </c>
      <c r="BO188" s="222" t="s">
        <v>115</v>
      </c>
      <c r="BP188" s="222">
        <v>3317000</v>
      </c>
      <c r="BQ188" s="222">
        <v>139911</v>
      </c>
      <c r="BR188" s="222" t="s">
        <v>1081</v>
      </c>
      <c r="BS188" s="222" t="s">
        <v>275</v>
      </c>
      <c r="BT188" s="196" t="str">
        <f t="shared" si="24"/>
        <v>Academy</v>
      </c>
      <c r="BU188" s="212">
        <v>101</v>
      </c>
      <c r="BV188" s="212">
        <v>0</v>
      </c>
      <c r="BW188" s="201">
        <f t="shared" si="30"/>
        <v>1</v>
      </c>
      <c r="BX188" s="197" t="str">
        <f t="shared" si="29"/>
        <v>3311</v>
      </c>
    </row>
    <row r="189" spans="66:76" ht="14.4" x14ac:dyDescent="0.3">
      <c r="BN189" s="222">
        <v>331</v>
      </c>
      <c r="BO189" s="222" t="s">
        <v>115</v>
      </c>
      <c r="BP189" s="222">
        <v>3317002</v>
      </c>
      <c r="BQ189" s="222">
        <v>141376</v>
      </c>
      <c r="BR189" s="222" t="s">
        <v>380</v>
      </c>
      <c r="BS189" s="222" t="s">
        <v>275</v>
      </c>
      <c r="BT189" s="196" t="str">
        <f t="shared" si="24"/>
        <v>Academy</v>
      </c>
      <c r="BU189" s="212">
        <v>0</v>
      </c>
      <c r="BV189" s="212">
        <v>205</v>
      </c>
      <c r="BW189" s="201">
        <f t="shared" si="30"/>
        <v>2</v>
      </c>
      <c r="BX189" s="197" t="str">
        <f t="shared" si="29"/>
        <v>3312</v>
      </c>
    </row>
    <row r="190" spans="66:76" ht="14.4" x14ac:dyDescent="0.3">
      <c r="BN190" s="222">
        <v>331</v>
      </c>
      <c r="BO190" s="222" t="s">
        <v>115</v>
      </c>
      <c r="BP190" s="222">
        <v>3317009</v>
      </c>
      <c r="BQ190" s="222">
        <v>103760</v>
      </c>
      <c r="BR190" s="222" t="s">
        <v>381</v>
      </c>
      <c r="BS190" s="222" t="s">
        <v>231</v>
      </c>
      <c r="BT190" s="196" t="str">
        <f t="shared" si="24"/>
        <v>Maintained</v>
      </c>
      <c r="BU190" s="212">
        <v>84</v>
      </c>
      <c r="BV190" s="212">
        <v>170</v>
      </c>
      <c r="BW190" s="201">
        <f t="shared" si="30"/>
        <v>3</v>
      </c>
      <c r="BX190" s="197" t="str">
        <f t="shared" si="29"/>
        <v>3313</v>
      </c>
    </row>
    <row r="191" spans="66:76" ht="14.4" x14ac:dyDescent="0.3">
      <c r="BN191" s="222">
        <v>331</v>
      </c>
      <c r="BO191" s="222" t="s">
        <v>115</v>
      </c>
      <c r="BP191" s="222">
        <v>3317017</v>
      </c>
      <c r="BQ191" s="222">
        <v>103763</v>
      </c>
      <c r="BR191" s="222" t="s">
        <v>382</v>
      </c>
      <c r="BS191" s="222" t="s">
        <v>231</v>
      </c>
      <c r="BT191" s="196" t="str">
        <f t="shared" si="24"/>
        <v>Maintained</v>
      </c>
      <c r="BU191" s="212">
        <v>132</v>
      </c>
      <c r="BV191" s="212">
        <v>0</v>
      </c>
      <c r="BW191" s="201">
        <f t="shared" si="30"/>
        <v>4</v>
      </c>
      <c r="BX191" s="197" t="str">
        <f t="shared" si="29"/>
        <v>3314</v>
      </c>
    </row>
    <row r="192" spans="66:76" ht="14.4" x14ac:dyDescent="0.3">
      <c r="BN192" s="222">
        <v>331</v>
      </c>
      <c r="BO192" s="222" t="s">
        <v>115</v>
      </c>
      <c r="BP192" s="222">
        <v>3317019</v>
      </c>
      <c r="BQ192" s="222">
        <v>150498</v>
      </c>
      <c r="BR192" s="222" t="s">
        <v>1241</v>
      </c>
      <c r="BS192" s="222" t="s">
        <v>235</v>
      </c>
      <c r="BT192" s="196" t="str">
        <f t="shared" si="24"/>
        <v>Academy</v>
      </c>
      <c r="BU192" s="212">
        <v>0</v>
      </c>
      <c r="BV192" s="212">
        <v>128</v>
      </c>
      <c r="BW192" s="201">
        <f t="shared" si="30"/>
        <v>5</v>
      </c>
      <c r="BX192" s="197" t="str">
        <f t="shared" si="29"/>
        <v>3315</v>
      </c>
    </row>
    <row r="193" spans="66:76" ht="14.4" x14ac:dyDescent="0.3">
      <c r="BN193" s="222">
        <v>331</v>
      </c>
      <c r="BO193" s="222" t="s">
        <v>115</v>
      </c>
      <c r="BP193" s="222">
        <v>3317021</v>
      </c>
      <c r="BQ193" s="222">
        <v>131574</v>
      </c>
      <c r="BR193" s="222" t="s">
        <v>383</v>
      </c>
      <c r="BS193" s="222" t="s">
        <v>231</v>
      </c>
      <c r="BT193" s="196" t="str">
        <f t="shared" si="24"/>
        <v>Maintained</v>
      </c>
      <c r="BU193" s="212">
        <v>63</v>
      </c>
      <c r="BV193" s="212">
        <v>94</v>
      </c>
      <c r="BW193" s="201">
        <f t="shared" si="30"/>
        <v>6</v>
      </c>
      <c r="BX193" s="197" t="str">
        <f t="shared" si="29"/>
        <v>3316</v>
      </c>
    </row>
    <row r="194" spans="66:76" ht="14.4" x14ac:dyDescent="0.3">
      <c r="BN194" s="222">
        <v>331</v>
      </c>
      <c r="BO194" s="222" t="s">
        <v>115</v>
      </c>
      <c r="BP194" s="222">
        <v>3317022</v>
      </c>
      <c r="BQ194" s="222">
        <v>149424</v>
      </c>
      <c r="BR194" s="222" t="s">
        <v>1164</v>
      </c>
      <c r="BS194" s="222" t="s">
        <v>235</v>
      </c>
      <c r="BT194" s="196" t="str">
        <f t="shared" si="24"/>
        <v>Academy</v>
      </c>
      <c r="BU194" s="212">
        <v>0</v>
      </c>
      <c r="BV194" s="212">
        <v>162</v>
      </c>
      <c r="BW194" s="201">
        <f t="shared" si="30"/>
        <v>7</v>
      </c>
      <c r="BX194" s="197" t="str">
        <f t="shared" si="29"/>
        <v>3317</v>
      </c>
    </row>
    <row r="195" spans="66:76" ht="14.4" x14ac:dyDescent="0.3">
      <c r="BN195" s="222">
        <v>331</v>
      </c>
      <c r="BO195" s="222" t="s">
        <v>115</v>
      </c>
      <c r="BP195" s="222">
        <v>3317024</v>
      </c>
      <c r="BQ195" s="222">
        <v>135569</v>
      </c>
      <c r="BR195" s="222" t="s">
        <v>384</v>
      </c>
      <c r="BS195" s="222" t="s">
        <v>231</v>
      </c>
      <c r="BT195" s="196" t="str">
        <f t="shared" si="24"/>
        <v>Maintained</v>
      </c>
      <c r="BU195" s="212">
        <v>163</v>
      </c>
      <c r="BV195" s="212">
        <v>0</v>
      </c>
      <c r="BW195" s="201">
        <f t="shared" si="30"/>
        <v>8</v>
      </c>
      <c r="BX195" s="197" t="str">
        <f t="shared" si="29"/>
        <v>3318</v>
      </c>
    </row>
    <row r="196" spans="66:76" ht="14.4" x14ac:dyDescent="0.3">
      <c r="BN196" s="222">
        <v>332</v>
      </c>
      <c r="BO196" s="222" t="s">
        <v>124</v>
      </c>
      <c r="BP196" s="222">
        <v>3327001</v>
      </c>
      <c r="BQ196" s="222">
        <v>103877</v>
      </c>
      <c r="BR196" s="222" t="s">
        <v>1123</v>
      </c>
      <c r="BS196" s="222" t="s">
        <v>253</v>
      </c>
      <c r="BT196" s="196" t="str">
        <f t="shared" si="24"/>
        <v>Maintained</v>
      </c>
      <c r="BU196" s="212">
        <v>0</v>
      </c>
      <c r="BV196" s="212">
        <v>190</v>
      </c>
      <c r="BW196" s="201">
        <f t="shared" si="30"/>
        <v>1</v>
      </c>
      <c r="BX196" s="197" t="str">
        <f t="shared" si="29"/>
        <v>3321</v>
      </c>
    </row>
    <row r="197" spans="66:76" ht="14.4" x14ac:dyDescent="0.3">
      <c r="BN197" s="222">
        <v>332</v>
      </c>
      <c r="BO197" s="222" t="s">
        <v>124</v>
      </c>
      <c r="BP197" s="222">
        <v>3327002</v>
      </c>
      <c r="BQ197" s="222">
        <v>103878</v>
      </c>
      <c r="BR197" s="222" t="s">
        <v>385</v>
      </c>
      <c r="BS197" s="222" t="s">
        <v>231</v>
      </c>
      <c r="BT197" s="196" t="str">
        <f t="shared" ref="BT197:BT260" si="31">IF(OR(LEFT(BS197,7)="Academy",LEFT(BS197,11)="Free School"),"Academy","Maintained")</f>
        <v>Maintained</v>
      </c>
      <c r="BU197" s="212">
        <v>120</v>
      </c>
      <c r="BV197" s="212">
        <v>81</v>
      </c>
      <c r="BW197" s="201">
        <f t="shared" si="30"/>
        <v>2</v>
      </c>
      <c r="BX197" s="197" t="str">
        <f t="shared" si="29"/>
        <v>3322</v>
      </c>
    </row>
    <row r="198" spans="66:76" ht="14.4" x14ac:dyDescent="0.3">
      <c r="BN198" s="222">
        <v>332</v>
      </c>
      <c r="BO198" s="222" t="s">
        <v>124</v>
      </c>
      <c r="BP198" s="222">
        <v>3327003</v>
      </c>
      <c r="BQ198" s="222">
        <v>103879</v>
      </c>
      <c r="BR198" s="222" t="s">
        <v>1082</v>
      </c>
      <c r="BS198" s="222" t="s">
        <v>231</v>
      </c>
      <c r="BT198" s="196" t="str">
        <f t="shared" si="31"/>
        <v>Maintained</v>
      </c>
      <c r="BU198" s="212">
        <v>119</v>
      </c>
      <c r="BV198" s="212">
        <v>0</v>
      </c>
      <c r="BW198" s="201">
        <f t="shared" si="30"/>
        <v>3</v>
      </c>
      <c r="BX198" s="197" t="str">
        <f t="shared" ref="BX198:BX261" si="32">BN198&amp;BW198</f>
        <v>3323</v>
      </c>
    </row>
    <row r="199" spans="66:76" ht="14.4" x14ac:dyDescent="0.3">
      <c r="BN199" s="222">
        <v>332</v>
      </c>
      <c r="BO199" s="222" t="s">
        <v>124</v>
      </c>
      <c r="BP199" s="222">
        <v>3327004</v>
      </c>
      <c r="BQ199" s="222">
        <v>103880</v>
      </c>
      <c r="BR199" s="222" t="s">
        <v>386</v>
      </c>
      <c r="BS199" s="222" t="s">
        <v>231</v>
      </c>
      <c r="BT199" s="196" t="str">
        <f t="shared" si="31"/>
        <v>Maintained</v>
      </c>
      <c r="BU199" s="212">
        <v>64</v>
      </c>
      <c r="BV199" s="212">
        <v>89</v>
      </c>
      <c r="BW199" s="201">
        <f t="shared" ref="BW199:BW262" si="33">IF(BN199=BN198,BW198+1,1)</f>
        <v>4</v>
      </c>
      <c r="BX199" s="197" t="str">
        <f t="shared" si="32"/>
        <v>3324</v>
      </c>
    </row>
    <row r="200" spans="66:76" ht="14.4" x14ac:dyDescent="0.3">
      <c r="BN200" s="222">
        <v>332</v>
      </c>
      <c r="BO200" s="222" t="s">
        <v>124</v>
      </c>
      <c r="BP200" s="222">
        <v>3327005</v>
      </c>
      <c r="BQ200" s="222">
        <v>103881</v>
      </c>
      <c r="BR200" s="222" t="s">
        <v>387</v>
      </c>
      <c r="BS200" s="222" t="s">
        <v>253</v>
      </c>
      <c r="BT200" s="196" t="str">
        <f t="shared" si="31"/>
        <v>Maintained</v>
      </c>
      <c r="BU200" s="212">
        <v>94</v>
      </c>
      <c r="BV200" s="212">
        <v>81</v>
      </c>
      <c r="BW200" s="201">
        <f t="shared" si="33"/>
        <v>5</v>
      </c>
      <c r="BX200" s="197" t="str">
        <f t="shared" si="32"/>
        <v>3325</v>
      </c>
    </row>
    <row r="201" spans="66:76" ht="14.4" x14ac:dyDescent="0.3">
      <c r="BN201" s="222">
        <v>332</v>
      </c>
      <c r="BO201" s="222" t="s">
        <v>124</v>
      </c>
      <c r="BP201" s="222">
        <v>3327008</v>
      </c>
      <c r="BQ201" s="222">
        <v>103882</v>
      </c>
      <c r="BR201" s="222" t="s">
        <v>388</v>
      </c>
      <c r="BS201" s="222" t="s">
        <v>231</v>
      </c>
      <c r="BT201" s="196" t="str">
        <f t="shared" si="31"/>
        <v>Maintained</v>
      </c>
      <c r="BU201" s="212">
        <v>5</v>
      </c>
      <c r="BV201" s="212">
        <v>44</v>
      </c>
      <c r="BW201" s="201">
        <f t="shared" si="33"/>
        <v>6</v>
      </c>
      <c r="BX201" s="197" t="str">
        <f t="shared" si="32"/>
        <v>3326</v>
      </c>
    </row>
    <row r="202" spans="66:76" ht="14.4" x14ac:dyDescent="0.3">
      <c r="BN202" s="222">
        <v>332</v>
      </c>
      <c r="BO202" s="222" t="s">
        <v>124</v>
      </c>
      <c r="BP202" s="222">
        <v>3327009</v>
      </c>
      <c r="BQ202" s="222">
        <v>103883</v>
      </c>
      <c r="BR202" s="222" t="s">
        <v>389</v>
      </c>
      <c r="BS202" s="222" t="s">
        <v>231</v>
      </c>
      <c r="BT202" s="196" t="str">
        <f t="shared" si="31"/>
        <v>Maintained</v>
      </c>
      <c r="BU202" s="212">
        <v>49</v>
      </c>
      <c r="BV202" s="212">
        <v>61</v>
      </c>
      <c r="BW202" s="201">
        <f t="shared" si="33"/>
        <v>7</v>
      </c>
      <c r="BX202" s="197" t="str">
        <f t="shared" si="32"/>
        <v>3327</v>
      </c>
    </row>
    <row r="203" spans="66:76" ht="14.4" x14ac:dyDescent="0.3">
      <c r="BN203" s="222">
        <v>333</v>
      </c>
      <c r="BO203" s="222" t="s">
        <v>188</v>
      </c>
      <c r="BP203" s="222">
        <v>3337000</v>
      </c>
      <c r="BQ203" s="222">
        <v>148400</v>
      </c>
      <c r="BR203" s="222" t="s">
        <v>1124</v>
      </c>
      <c r="BS203" s="222" t="s">
        <v>245</v>
      </c>
      <c r="BT203" s="196" t="str">
        <f t="shared" si="31"/>
        <v>Academy</v>
      </c>
      <c r="BU203" s="212">
        <v>0</v>
      </c>
      <c r="BV203" s="212">
        <v>107</v>
      </c>
      <c r="BW203" s="201">
        <f t="shared" si="33"/>
        <v>1</v>
      </c>
      <c r="BX203" s="197" t="str">
        <f t="shared" si="32"/>
        <v>3331</v>
      </c>
    </row>
    <row r="204" spans="66:76" ht="14.4" x14ac:dyDescent="0.3">
      <c r="BN204" s="222">
        <v>333</v>
      </c>
      <c r="BO204" s="222" t="s">
        <v>188</v>
      </c>
      <c r="BP204" s="222">
        <v>3337001</v>
      </c>
      <c r="BQ204" s="222">
        <v>147347</v>
      </c>
      <c r="BR204" s="222" t="s">
        <v>390</v>
      </c>
      <c r="BS204" s="222" t="s">
        <v>235</v>
      </c>
      <c r="BT204" s="196" t="str">
        <f t="shared" si="31"/>
        <v>Academy</v>
      </c>
      <c r="BU204" s="212">
        <v>62</v>
      </c>
      <c r="BV204" s="212">
        <v>57</v>
      </c>
      <c r="BW204" s="201">
        <f t="shared" si="33"/>
        <v>2</v>
      </c>
      <c r="BX204" s="197" t="str">
        <f t="shared" si="32"/>
        <v>3332</v>
      </c>
    </row>
    <row r="205" spans="66:76" ht="14.4" x14ac:dyDescent="0.3">
      <c r="BN205" s="222">
        <v>333</v>
      </c>
      <c r="BO205" s="222" t="s">
        <v>188</v>
      </c>
      <c r="BP205" s="222">
        <v>3337006</v>
      </c>
      <c r="BQ205" s="222">
        <v>149156</v>
      </c>
      <c r="BR205" s="222" t="s">
        <v>1165</v>
      </c>
      <c r="BS205" s="222" t="s">
        <v>245</v>
      </c>
      <c r="BT205" s="196" t="str">
        <f t="shared" si="31"/>
        <v>Academy</v>
      </c>
      <c r="BU205" s="212">
        <v>84</v>
      </c>
      <c r="BV205" s="212">
        <v>0</v>
      </c>
      <c r="BW205" s="201">
        <f t="shared" si="33"/>
        <v>3</v>
      </c>
      <c r="BX205" s="197" t="str">
        <f t="shared" si="32"/>
        <v>3333</v>
      </c>
    </row>
    <row r="206" spans="66:76" ht="14.4" x14ac:dyDescent="0.3">
      <c r="BN206" s="222">
        <v>333</v>
      </c>
      <c r="BO206" s="222" t="s">
        <v>188</v>
      </c>
      <c r="BP206" s="222">
        <v>3337017</v>
      </c>
      <c r="BQ206" s="222">
        <v>132231</v>
      </c>
      <c r="BR206" s="222" t="s">
        <v>391</v>
      </c>
      <c r="BS206" s="222" t="s">
        <v>231</v>
      </c>
      <c r="BT206" s="196" t="str">
        <f t="shared" si="31"/>
        <v>Maintained</v>
      </c>
      <c r="BU206" s="212">
        <v>0</v>
      </c>
      <c r="BV206" s="212">
        <v>222</v>
      </c>
      <c r="BW206" s="201">
        <f t="shared" si="33"/>
        <v>4</v>
      </c>
      <c r="BX206" s="197" t="str">
        <f t="shared" si="32"/>
        <v>3334</v>
      </c>
    </row>
    <row r="207" spans="66:76" ht="14.4" x14ac:dyDescent="0.3">
      <c r="BN207" s="222">
        <v>333</v>
      </c>
      <c r="BO207" s="222" t="s">
        <v>188</v>
      </c>
      <c r="BP207" s="222">
        <v>3337018</v>
      </c>
      <c r="BQ207" s="222">
        <v>132232</v>
      </c>
      <c r="BR207" s="222" t="s">
        <v>392</v>
      </c>
      <c r="BS207" s="222" t="s">
        <v>231</v>
      </c>
      <c r="BT207" s="196" t="str">
        <f t="shared" si="31"/>
        <v>Maintained</v>
      </c>
      <c r="BU207" s="212">
        <v>149</v>
      </c>
      <c r="BV207" s="212">
        <v>0</v>
      </c>
      <c r="BW207" s="201">
        <f t="shared" si="33"/>
        <v>5</v>
      </c>
      <c r="BX207" s="197" t="str">
        <f t="shared" si="32"/>
        <v>3335</v>
      </c>
    </row>
    <row r="208" spans="66:76" ht="14.4" x14ac:dyDescent="0.3">
      <c r="BN208" s="222">
        <v>333</v>
      </c>
      <c r="BO208" s="222" t="s">
        <v>188</v>
      </c>
      <c r="BP208" s="222">
        <v>3337019</v>
      </c>
      <c r="BQ208" s="222">
        <v>132233</v>
      </c>
      <c r="BR208" s="222" t="s">
        <v>393</v>
      </c>
      <c r="BS208" s="222" t="s">
        <v>231</v>
      </c>
      <c r="BT208" s="196" t="str">
        <f t="shared" si="31"/>
        <v>Maintained</v>
      </c>
      <c r="BU208" s="212">
        <v>8</v>
      </c>
      <c r="BV208" s="212">
        <v>263</v>
      </c>
      <c r="BW208" s="201">
        <f t="shared" si="33"/>
        <v>6</v>
      </c>
      <c r="BX208" s="197" t="str">
        <f t="shared" si="32"/>
        <v>3336</v>
      </c>
    </row>
    <row r="209" spans="66:76" ht="14.4" x14ac:dyDescent="0.3">
      <c r="BN209" s="222">
        <v>334</v>
      </c>
      <c r="BO209" s="222" t="s">
        <v>193</v>
      </c>
      <c r="BP209" s="222">
        <v>3347001</v>
      </c>
      <c r="BQ209" s="222">
        <v>104130</v>
      </c>
      <c r="BR209" s="222" t="s">
        <v>394</v>
      </c>
      <c r="BS209" s="222" t="s">
        <v>231</v>
      </c>
      <c r="BT209" s="196" t="str">
        <f t="shared" si="31"/>
        <v>Maintained</v>
      </c>
      <c r="BU209" s="212">
        <v>78</v>
      </c>
      <c r="BV209" s="212">
        <v>123</v>
      </c>
      <c r="BW209" s="201">
        <f t="shared" si="33"/>
        <v>1</v>
      </c>
      <c r="BX209" s="197" t="str">
        <f t="shared" si="32"/>
        <v>3341</v>
      </c>
    </row>
    <row r="210" spans="66:76" ht="14.4" x14ac:dyDescent="0.3">
      <c r="BN210" s="222">
        <v>334</v>
      </c>
      <c r="BO210" s="222" t="s">
        <v>193</v>
      </c>
      <c r="BP210" s="222">
        <v>3347002</v>
      </c>
      <c r="BQ210" s="222">
        <v>104131</v>
      </c>
      <c r="BR210" s="222" t="s">
        <v>395</v>
      </c>
      <c r="BS210" s="222" t="s">
        <v>231</v>
      </c>
      <c r="BT210" s="196" t="str">
        <f t="shared" si="31"/>
        <v>Maintained</v>
      </c>
      <c r="BU210" s="212">
        <v>75</v>
      </c>
      <c r="BV210" s="212">
        <v>69</v>
      </c>
      <c r="BW210" s="201">
        <f t="shared" si="33"/>
        <v>2</v>
      </c>
      <c r="BX210" s="197" t="str">
        <f t="shared" si="32"/>
        <v>3342</v>
      </c>
    </row>
    <row r="211" spans="66:76" ht="14.4" x14ac:dyDescent="0.3">
      <c r="BN211" s="222">
        <v>334</v>
      </c>
      <c r="BO211" s="222" t="s">
        <v>193</v>
      </c>
      <c r="BP211" s="222">
        <v>3347003</v>
      </c>
      <c r="BQ211" s="222">
        <v>141171</v>
      </c>
      <c r="BR211" s="222" t="s">
        <v>1083</v>
      </c>
      <c r="BS211" s="222" t="s">
        <v>275</v>
      </c>
      <c r="BT211" s="196" t="str">
        <f t="shared" si="31"/>
        <v>Academy</v>
      </c>
      <c r="BU211" s="212">
        <v>20</v>
      </c>
      <c r="BV211" s="212">
        <v>74</v>
      </c>
      <c r="BW211" s="201">
        <f t="shared" si="33"/>
        <v>3</v>
      </c>
      <c r="BX211" s="197" t="str">
        <f t="shared" si="32"/>
        <v>3343</v>
      </c>
    </row>
    <row r="212" spans="66:76" ht="14.4" x14ac:dyDescent="0.3">
      <c r="BN212" s="222">
        <v>334</v>
      </c>
      <c r="BO212" s="222" t="s">
        <v>193</v>
      </c>
      <c r="BP212" s="222">
        <v>3347004</v>
      </c>
      <c r="BQ212" s="222">
        <v>149753</v>
      </c>
      <c r="BR212" s="222" t="s">
        <v>1200</v>
      </c>
      <c r="BS212" s="222" t="s">
        <v>245</v>
      </c>
      <c r="BT212" s="196" t="str">
        <f t="shared" si="31"/>
        <v>Academy</v>
      </c>
      <c r="BU212" s="212">
        <v>15</v>
      </c>
      <c r="BV212" s="212">
        <v>30</v>
      </c>
      <c r="BW212" s="201">
        <f t="shared" si="33"/>
        <v>4</v>
      </c>
      <c r="BX212" s="197" t="str">
        <f t="shared" si="32"/>
        <v>3344</v>
      </c>
    </row>
    <row r="213" spans="66:76" ht="14.4" x14ac:dyDescent="0.3">
      <c r="BN213" s="222">
        <v>334</v>
      </c>
      <c r="BO213" s="222" t="s">
        <v>193</v>
      </c>
      <c r="BP213" s="222">
        <v>3347005</v>
      </c>
      <c r="BQ213" s="222">
        <v>104132</v>
      </c>
      <c r="BR213" s="222" t="s">
        <v>396</v>
      </c>
      <c r="BS213" s="222" t="s">
        <v>231</v>
      </c>
      <c r="BT213" s="196" t="str">
        <f t="shared" si="31"/>
        <v>Maintained</v>
      </c>
      <c r="BU213" s="212">
        <v>57</v>
      </c>
      <c r="BV213" s="212">
        <v>134</v>
      </c>
      <c r="BW213" s="201">
        <f t="shared" si="33"/>
        <v>5</v>
      </c>
      <c r="BX213" s="197" t="str">
        <f t="shared" si="32"/>
        <v>3345</v>
      </c>
    </row>
    <row r="214" spans="66:76" ht="14.4" x14ac:dyDescent="0.3">
      <c r="BN214" s="222">
        <v>334</v>
      </c>
      <c r="BO214" s="222" t="s">
        <v>193</v>
      </c>
      <c r="BP214" s="222">
        <v>3347007</v>
      </c>
      <c r="BQ214" s="222">
        <v>104133</v>
      </c>
      <c r="BR214" s="222" t="s">
        <v>397</v>
      </c>
      <c r="BS214" s="222" t="s">
        <v>231</v>
      </c>
      <c r="BT214" s="196" t="str">
        <f t="shared" si="31"/>
        <v>Maintained</v>
      </c>
      <c r="BU214" s="212">
        <v>99</v>
      </c>
      <c r="BV214" s="212">
        <v>72</v>
      </c>
      <c r="BW214" s="201">
        <f t="shared" si="33"/>
        <v>6</v>
      </c>
      <c r="BX214" s="197" t="str">
        <f t="shared" si="32"/>
        <v>3346</v>
      </c>
    </row>
    <row r="215" spans="66:76" ht="14.4" x14ac:dyDescent="0.3">
      <c r="BN215" s="222">
        <v>335</v>
      </c>
      <c r="BO215" s="222" t="s">
        <v>215</v>
      </c>
      <c r="BP215" s="222">
        <v>3357002</v>
      </c>
      <c r="BQ215" s="222">
        <v>104269</v>
      </c>
      <c r="BR215" s="222" t="s">
        <v>1084</v>
      </c>
      <c r="BS215" s="222" t="s">
        <v>231</v>
      </c>
      <c r="BT215" s="196" t="str">
        <f t="shared" si="31"/>
        <v>Maintained</v>
      </c>
      <c r="BU215" s="212">
        <v>50</v>
      </c>
      <c r="BV215" s="212">
        <v>178</v>
      </c>
      <c r="BW215" s="201">
        <f t="shared" si="33"/>
        <v>1</v>
      </c>
      <c r="BX215" s="197" t="str">
        <f t="shared" si="32"/>
        <v>3351</v>
      </c>
    </row>
    <row r="216" spans="66:76" ht="14.4" x14ac:dyDescent="0.3">
      <c r="BN216" s="222">
        <v>335</v>
      </c>
      <c r="BO216" s="222" t="s">
        <v>215</v>
      </c>
      <c r="BP216" s="222">
        <v>3357004</v>
      </c>
      <c r="BQ216" s="222">
        <v>104271</v>
      </c>
      <c r="BR216" s="222" t="s">
        <v>1242</v>
      </c>
      <c r="BS216" s="222" t="s">
        <v>231</v>
      </c>
      <c r="BT216" s="196" t="str">
        <f t="shared" si="31"/>
        <v>Maintained</v>
      </c>
      <c r="BU216" s="212">
        <v>39</v>
      </c>
      <c r="BV216" s="212">
        <v>144</v>
      </c>
      <c r="BW216" s="201">
        <f t="shared" si="33"/>
        <v>2</v>
      </c>
      <c r="BX216" s="197" t="str">
        <f t="shared" si="32"/>
        <v>3352</v>
      </c>
    </row>
    <row r="217" spans="66:76" ht="14.4" x14ac:dyDescent="0.3">
      <c r="BN217" s="222">
        <v>335</v>
      </c>
      <c r="BO217" s="222" t="s">
        <v>215</v>
      </c>
      <c r="BP217" s="222">
        <v>3357007</v>
      </c>
      <c r="BQ217" s="222">
        <v>104274</v>
      </c>
      <c r="BR217" s="222" t="s">
        <v>398</v>
      </c>
      <c r="BS217" s="222" t="s">
        <v>231</v>
      </c>
      <c r="BT217" s="196" t="str">
        <f t="shared" si="31"/>
        <v>Maintained</v>
      </c>
      <c r="BU217" s="212">
        <v>104</v>
      </c>
      <c r="BV217" s="212">
        <v>0</v>
      </c>
      <c r="BW217" s="201">
        <f t="shared" si="33"/>
        <v>3</v>
      </c>
      <c r="BX217" s="197" t="str">
        <f t="shared" si="32"/>
        <v>3353</v>
      </c>
    </row>
    <row r="218" spans="66:76" ht="14.4" x14ac:dyDescent="0.3">
      <c r="BN218" s="222">
        <v>335</v>
      </c>
      <c r="BO218" s="222" t="s">
        <v>215</v>
      </c>
      <c r="BP218" s="222">
        <v>3357008</v>
      </c>
      <c r="BQ218" s="222">
        <v>149678</v>
      </c>
      <c r="BR218" s="222" t="s">
        <v>1201</v>
      </c>
      <c r="BS218" s="222" t="s">
        <v>275</v>
      </c>
      <c r="BT218" s="196" t="str">
        <f t="shared" si="31"/>
        <v>Academy</v>
      </c>
      <c r="BU218" s="212">
        <v>0</v>
      </c>
      <c r="BV218" s="212">
        <v>137</v>
      </c>
      <c r="BW218" s="201">
        <f t="shared" si="33"/>
        <v>4</v>
      </c>
      <c r="BX218" s="197" t="str">
        <f t="shared" si="32"/>
        <v>3354</v>
      </c>
    </row>
    <row r="219" spans="66:76" ht="14.4" x14ac:dyDescent="0.3">
      <c r="BN219" s="222">
        <v>335</v>
      </c>
      <c r="BO219" s="222" t="s">
        <v>215</v>
      </c>
      <c r="BP219" s="222">
        <v>3357011</v>
      </c>
      <c r="BQ219" s="222">
        <v>104275</v>
      </c>
      <c r="BR219" s="222" t="s">
        <v>399</v>
      </c>
      <c r="BS219" s="222" t="s">
        <v>231</v>
      </c>
      <c r="BT219" s="196" t="str">
        <f t="shared" si="31"/>
        <v>Maintained</v>
      </c>
      <c r="BU219" s="212">
        <v>199</v>
      </c>
      <c r="BV219" s="212">
        <v>44</v>
      </c>
      <c r="BW219" s="201">
        <f t="shared" si="33"/>
        <v>5</v>
      </c>
      <c r="BX219" s="197" t="str">
        <f t="shared" si="32"/>
        <v>3355</v>
      </c>
    </row>
    <row r="220" spans="66:76" ht="14.4" x14ac:dyDescent="0.3">
      <c r="BN220" s="222">
        <v>335</v>
      </c>
      <c r="BO220" s="222" t="s">
        <v>215</v>
      </c>
      <c r="BP220" s="222">
        <v>3357013</v>
      </c>
      <c r="BQ220" s="222">
        <v>143382</v>
      </c>
      <c r="BR220" s="222" t="s">
        <v>400</v>
      </c>
      <c r="BS220" s="222" t="s">
        <v>235</v>
      </c>
      <c r="BT220" s="196" t="str">
        <f t="shared" si="31"/>
        <v>Academy</v>
      </c>
      <c r="BU220" s="212">
        <v>47</v>
      </c>
      <c r="BV220" s="212">
        <v>0</v>
      </c>
      <c r="BW220" s="201">
        <f t="shared" si="33"/>
        <v>6</v>
      </c>
      <c r="BX220" s="197" t="str">
        <f t="shared" si="32"/>
        <v>3356</v>
      </c>
    </row>
    <row r="221" spans="66:76" ht="14.4" x14ac:dyDescent="0.3">
      <c r="BN221" s="222">
        <v>335</v>
      </c>
      <c r="BO221" s="222" t="s">
        <v>215</v>
      </c>
      <c r="BP221" s="222">
        <v>3357014</v>
      </c>
      <c r="BQ221" s="222">
        <v>135461</v>
      </c>
      <c r="BR221" s="222" t="s">
        <v>401</v>
      </c>
      <c r="BS221" s="222" t="s">
        <v>231</v>
      </c>
      <c r="BT221" s="196" t="str">
        <f t="shared" si="31"/>
        <v>Maintained</v>
      </c>
      <c r="BU221" s="212">
        <v>0</v>
      </c>
      <c r="BV221" s="212">
        <v>83</v>
      </c>
      <c r="BW221" s="201">
        <f t="shared" si="33"/>
        <v>7</v>
      </c>
      <c r="BX221" s="197" t="str">
        <f t="shared" si="32"/>
        <v>3357</v>
      </c>
    </row>
    <row r="222" spans="66:76" ht="14.4" x14ac:dyDescent="0.3">
      <c r="BN222" s="222">
        <v>336</v>
      </c>
      <c r="BO222" s="222" t="s">
        <v>226</v>
      </c>
      <c r="BP222" s="222">
        <v>3367000</v>
      </c>
      <c r="BQ222" s="222">
        <v>142086</v>
      </c>
      <c r="BR222" s="222" t="s">
        <v>1085</v>
      </c>
      <c r="BS222" s="222" t="s">
        <v>275</v>
      </c>
      <c r="BT222" s="196" t="str">
        <f t="shared" si="31"/>
        <v>Academy</v>
      </c>
      <c r="BU222" s="212">
        <v>22</v>
      </c>
      <c r="BV222" s="212">
        <v>98</v>
      </c>
      <c r="BW222" s="201">
        <f t="shared" si="33"/>
        <v>1</v>
      </c>
      <c r="BX222" s="197" t="str">
        <f t="shared" si="32"/>
        <v>3361</v>
      </c>
    </row>
    <row r="223" spans="66:76" ht="14.4" x14ac:dyDescent="0.3">
      <c r="BN223" s="222">
        <v>336</v>
      </c>
      <c r="BO223" s="222" t="s">
        <v>226</v>
      </c>
      <c r="BP223" s="222">
        <v>3367001</v>
      </c>
      <c r="BQ223" s="222">
        <v>142123</v>
      </c>
      <c r="BR223" s="222" t="s">
        <v>402</v>
      </c>
      <c r="BS223" s="222" t="s">
        <v>245</v>
      </c>
      <c r="BT223" s="196" t="str">
        <f t="shared" si="31"/>
        <v>Academy</v>
      </c>
      <c r="BU223" s="212">
        <v>0</v>
      </c>
      <c r="BV223" s="212">
        <v>59</v>
      </c>
      <c r="BW223" s="201">
        <f t="shared" si="33"/>
        <v>2</v>
      </c>
      <c r="BX223" s="197" t="str">
        <f t="shared" si="32"/>
        <v>3362</v>
      </c>
    </row>
    <row r="224" spans="66:76" ht="14.4" x14ac:dyDescent="0.3">
      <c r="BN224" s="222">
        <v>336</v>
      </c>
      <c r="BO224" s="222" t="s">
        <v>226</v>
      </c>
      <c r="BP224" s="222">
        <v>3367004</v>
      </c>
      <c r="BQ224" s="222">
        <v>104412</v>
      </c>
      <c r="BR224" s="222" t="s">
        <v>403</v>
      </c>
      <c r="BS224" s="222" t="s">
        <v>231</v>
      </c>
      <c r="BT224" s="196" t="str">
        <f t="shared" si="31"/>
        <v>Maintained</v>
      </c>
      <c r="BU224" s="212">
        <v>62</v>
      </c>
      <c r="BV224" s="212">
        <v>124</v>
      </c>
      <c r="BW224" s="201">
        <f t="shared" si="33"/>
        <v>3</v>
      </c>
      <c r="BX224" s="197" t="str">
        <f t="shared" si="32"/>
        <v>3363</v>
      </c>
    </row>
    <row r="225" spans="66:76" ht="14.4" x14ac:dyDescent="0.3">
      <c r="BN225" s="222">
        <v>336</v>
      </c>
      <c r="BO225" s="222" t="s">
        <v>226</v>
      </c>
      <c r="BP225" s="222">
        <v>3367005</v>
      </c>
      <c r="BQ225" s="222">
        <v>142383</v>
      </c>
      <c r="BR225" s="222" t="s">
        <v>404</v>
      </c>
      <c r="BS225" s="222" t="s">
        <v>235</v>
      </c>
      <c r="BT225" s="196" t="str">
        <f t="shared" si="31"/>
        <v>Academy</v>
      </c>
      <c r="BU225" s="212">
        <v>58</v>
      </c>
      <c r="BV225" s="212">
        <v>133</v>
      </c>
      <c r="BW225" s="201">
        <f t="shared" si="33"/>
        <v>4</v>
      </c>
      <c r="BX225" s="197" t="str">
        <f t="shared" si="32"/>
        <v>3364</v>
      </c>
    </row>
    <row r="226" spans="66:76" ht="14.4" x14ac:dyDescent="0.3">
      <c r="BN226" s="222">
        <v>336</v>
      </c>
      <c r="BO226" s="222" t="s">
        <v>226</v>
      </c>
      <c r="BP226" s="222">
        <v>3367007</v>
      </c>
      <c r="BQ226" s="222">
        <v>149227</v>
      </c>
      <c r="BR226" s="222" t="s">
        <v>405</v>
      </c>
      <c r="BS226" s="222" t="s">
        <v>235</v>
      </c>
      <c r="BT226" s="196" t="str">
        <f t="shared" si="31"/>
        <v>Academy</v>
      </c>
      <c r="BU226" s="212">
        <v>69</v>
      </c>
      <c r="BV226" s="212">
        <v>100</v>
      </c>
      <c r="BW226" s="201">
        <f t="shared" si="33"/>
        <v>5</v>
      </c>
      <c r="BX226" s="197" t="str">
        <f t="shared" si="32"/>
        <v>3365</v>
      </c>
    </row>
    <row r="227" spans="66:76" ht="14.4" x14ac:dyDescent="0.3">
      <c r="BN227" s="222">
        <v>336</v>
      </c>
      <c r="BO227" s="222" t="s">
        <v>226</v>
      </c>
      <c r="BP227" s="222">
        <v>3367008</v>
      </c>
      <c r="BQ227" s="222">
        <v>104415</v>
      </c>
      <c r="BR227" s="222" t="s">
        <v>406</v>
      </c>
      <c r="BS227" s="222" t="s">
        <v>231</v>
      </c>
      <c r="BT227" s="196" t="str">
        <f t="shared" si="31"/>
        <v>Maintained</v>
      </c>
      <c r="BU227" s="212">
        <v>59</v>
      </c>
      <c r="BV227" s="212">
        <v>84</v>
      </c>
      <c r="BW227" s="201">
        <f t="shared" si="33"/>
        <v>6</v>
      </c>
      <c r="BX227" s="197" t="str">
        <f t="shared" si="32"/>
        <v>3366</v>
      </c>
    </row>
    <row r="228" spans="66:76" ht="14.4" x14ac:dyDescent="0.3">
      <c r="BN228" s="222">
        <v>336</v>
      </c>
      <c r="BO228" s="222" t="s">
        <v>226</v>
      </c>
      <c r="BP228" s="222">
        <v>3367011</v>
      </c>
      <c r="BQ228" s="222">
        <v>143506</v>
      </c>
      <c r="BR228" s="222" t="s">
        <v>407</v>
      </c>
      <c r="BS228" s="222" t="s">
        <v>235</v>
      </c>
      <c r="BT228" s="196" t="str">
        <f t="shared" si="31"/>
        <v>Academy</v>
      </c>
      <c r="BU228" s="212">
        <v>74</v>
      </c>
      <c r="BV228" s="212">
        <v>0</v>
      </c>
      <c r="BW228" s="201">
        <f t="shared" si="33"/>
        <v>7</v>
      </c>
      <c r="BX228" s="197" t="str">
        <f t="shared" si="32"/>
        <v>3367</v>
      </c>
    </row>
    <row r="229" spans="66:76" ht="14.4" x14ac:dyDescent="0.3">
      <c r="BN229" s="222">
        <v>336</v>
      </c>
      <c r="BO229" s="222" t="s">
        <v>226</v>
      </c>
      <c r="BP229" s="222">
        <v>3367012</v>
      </c>
      <c r="BQ229" s="222">
        <v>149228</v>
      </c>
      <c r="BR229" s="222" t="s">
        <v>408</v>
      </c>
      <c r="BS229" s="222" t="s">
        <v>235</v>
      </c>
      <c r="BT229" s="196" t="str">
        <f t="shared" si="31"/>
        <v>Academy</v>
      </c>
      <c r="BU229" s="212">
        <v>59</v>
      </c>
      <c r="BV229" s="212">
        <v>78</v>
      </c>
      <c r="BW229" s="201">
        <f t="shared" si="33"/>
        <v>8</v>
      </c>
      <c r="BX229" s="197" t="str">
        <f t="shared" si="32"/>
        <v>3368</v>
      </c>
    </row>
    <row r="230" spans="66:76" ht="14.4" x14ac:dyDescent="0.3">
      <c r="BN230" s="222">
        <v>340</v>
      </c>
      <c r="BO230" s="222" t="s">
        <v>151</v>
      </c>
      <c r="BP230" s="222">
        <v>3407002</v>
      </c>
      <c r="BQ230" s="222">
        <v>141033</v>
      </c>
      <c r="BR230" s="222" t="s">
        <v>409</v>
      </c>
      <c r="BS230" s="222" t="s">
        <v>275</v>
      </c>
      <c r="BT230" s="196" t="str">
        <f t="shared" si="31"/>
        <v>Academy</v>
      </c>
      <c r="BU230" s="212">
        <v>7</v>
      </c>
      <c r="BV230" s="212">
        <v>76</v>
      </c>
      <c r="BW230" s="201">
        <f t="shared" si="33"/>
        <v>1</v>
      </c>
      <c r="BX230" s="197" t="str">
        <f t="shared" si="32"/>
        <v>3401</v>
      </c>
    </row>
    <row r="231" spans="66:76" ht="14.4" x14ac:dyDescent="0.3">
      <c r="BN231" s="222">
        <v>340</v>
      </c>
      <c r="BO231" s="222" t="s">
        <v>151</v>
      </c>
      <c r="BP231" s="222">
        <v>3407005</v>
      </c>
      <c r="BQ231" s="222">
        <v>104495</v>
      </c>
      <c r="BR231" s="222" t="s">
        <v>410</v>
      </c>
      <c r="BS231" s="222" t="s">
        <v>231</v>
      </c>
      <c r="BT231" s="196" t="str">
        <f t="shared" si="31"/>
        <v>Maintained</v>
      </c>
      <c r="BU231" s="212">
        <v>76</v>
      </c>
      <c r="BV231" s="212">
        <v>150</v>
      </c>
      <c r="BW231" s="201">
        <f t="shared" si="33"/>
        <v>2</v>
      </c>
      <c r="BX231" s="197" t="str">
        <f t="shared" si="32"/>
        <v>3402</v>
      </c>
    </row>
    <row r="232" spans="66:76" ht="14.4" x14ac:dyDescent="0.3">
      <c r="BN232" s="222">
        <v>340</v>
      </c>
      <c r="BO232" s="222" t="s">
        <v>151</v>
      </c>
      <c r="BP232" s="222">
        <v>3407013</v>
      </c>
      <c r="BQ232" s="222">
        <v>104498</v>
      </c>
      <c r="BR232" s="222" t="s">
        <v>411</v>
      </c>
      <c r="BS232" s="222" t="s">
        <v>231</v>
      </c>
      <c r="BT232" s="196" t="str">
        <f t="shared" si="31"/>
        <v>Maintained</v>
      </c>
      <c r="BU232" s="212">
        <v>0</v>
      </c>
      <c r="BV232" s="212">
        <v>323</v>
      </c>
      <c r="BW232" s="201">
        <f t="shared" si="33"/>
        <v>3</v>
      </c>
      <c r="BX232" s="197" t="str">
        <f t="shared" si="32"/>
        <v>3403</v>
      </c>
    </row>
    <row r="233" spans="66:76" ht="14.4" x14ac:dyDescent="0.3">
      <c r="BN233" s="222">
        <v>340</v>
      </c>
      <c r="BO233" s="222" t="s">
        <v>151</v>
      </c>
      <c r="BP233" s="222">
        <v>3407015</v>
      </c>
      <c r="BQ233" s="222">
        <v>104500</v>
      </c>
      <c r="BR233" s="222" t="s">
        <v>412</v>
      </c>
      <c r="BS233" s="222" t="s">
        <v>231</v>
      </c>
      <c r="BT233" s="196" t="str">
        <f t="shared" si="31"/>
        <v>Maintained</v>
      </c>
      <c r="BU233" s="212">
        <v>126</v>
      </c>
      <c r="BV233" s="212">
        <v>0</v>
      </c>
      <c r="BW233" s="201">
        <f t="shared" si="33"/>
        <v>4</v>
      </c>
      <c r="BX233" s="197" t="str">
        <f t="shared" si="32"/>
        <v>3404</v>
      </c>
    </row>
    <row r="234" spans="66:76" ht="14.4" x14ac:dyDescent="0.3">
      <c r="BN234" s="222">
        <v>341</v>
      </c>
      <c r="BO234" s="222" t="s">
        <v>157</v>
      </c>
      <c r="BP234" s="222">
        <v>3417025</v>
      </c>
      <c r="BQ234" s="222">
        <v>104736</v>
      </c>
      <c r="BR234" s="222" t="s">
        <v>413</v>
      </c>
      <c r="BS234" s="222" t="s">
        <v>231</v>
      </c>
      <c r="BT234" s="196" t="str">
        <f t="shared" si="31"/>
        <v>Maintained</v>
      </c>
      <c r="BU234" s="212">
        <v>97</v>
      </c>
      <c r="BV234" s="212">
        <v>170</v>
      </c>
      <c r="BW234" s="201">
        <f t="shared" si="33"/>
        <v>1</v>
      </c>
      <c r="BX234" s="197" t="str">
        <f t="shared" si="32"/>
        <v>3411</v>
      </c>
    </row>
    <row r="235" spans="66:76" ht="14.4" x14ac:dyDescent="0.3">
      <c r="BN235" s="222">
        <v>341</v>
      </c>
      <c r="BO235" s="222" t="s">
        <v>157</v>
      </c>
      <c r="BP235" s="222">
        <v>3417039</v>
      </c>
      <c r="BQ235" s="222">
        <v>104739</v>
      </c>
      <c r="BR235" s="222" t="s">
        <v>414</v>
      </c>
      <c r="BS235" s="222" t="s">
        <v>231</v>
      </c>
      <c r="BT235" s="196" t="str">
        <f t="shared" si="31"/>
        <v>Maintained</v>
      </c>
      <c r="BU235" s="212">
        <v>0</v>
      </c>
      <c r="BV235" s="212">
        <v>74</v>
      </c>
      <c r="BW235" s="201">
        <f t="shared" si="33"/>
        <v>2</v>
      </c>
      <c r="BX235" s="197" t="str">
        <f t="shared" si="32"/>
        <v>3412</v>
      </c>
    </row>
    <row r="236" spans="66:76" ht="14.4" x14ac:dyDescent="0.3">
      <c r="BN236" s="222">
        <v>341</v>
      </c>
      <c r="BO236" s="222" t="s">
        <v>157</v>
      </c>
      <c r="BP236" s="222">
        <v>3417042</v>
      </c>
      <c r="BQ236" s="222">
        <v>104742</v>
      </c>
      <c r="BR236" s="222" t="s">
        <v>415</v>
      </c>
      <c r="BS236" s="222" t="s">
        <v>231</v>
      </c>
      <c r="BT236" s="196" t="str">
        <f t="shared" si="31"/>
        <v>Maintained</v>
      </c>
      <c r="BU236" s="212">
        <v>0</v>
      </c>
      <c r="BV236" s="212">
        <v>67</v>
      </c>
      <c r="BW236" s="201">
        <f t="shared" si="33"/>
        <v>3</v>
      </c>
      <c r="BX236" s="197" t="str">
        <f t="shared" si="32"/>
        <v>3413</v>
      </c>
    </row>
    <row r="237" spans="66:76" ht="14.4" x14ac:dyDescent="0.3">
      <c r="BN237" s="222">
        <v>341</v>
      </c>
      <c r="BO237" s="222" t="s">
        <v>157</v>
      </c>
      <c r="BP237" s="222">
        <v>3417045</v>
      </c>
      <c r="BQ237" s="222">
        <v>104744</v>
      </c>
      <c r="BR237" s="222" t="s">
        <v>416</v>
      </c>
      <c r="BS237" s="222" t="s">
        <v>231</v>
      </c>
      <c r="BT237" s="196" t="str">
        <f t="shared" si="31"/>
        <v>Maintained</v>
      </c>
      <c r="BU237" s="212">
        <v>62</v>
      </c>
      <c r="BV237" s="212">
        <v>0</v>
      </c>
      <c r="BW237" s="201">
        <f t="shared" si="33"/>
        <v>4</v>
      </c>
      <c r="BX237" s="197" t="str">
        <f t="shared" si="32"/>
        <v>3414</v>
      </c>
    </row>
    <row r="238" spans="66:76" ht="14.4" x14ac:dyDescent="0.3">
      <c r="BN238" s="222">
        <v>341</v>
      </c>
      <c r="BO238" s="222" t="s">
        <v>157</v>
      </c>
      <c r="BP238" s="222">
        <v>3417051</v>
      </c>
      <c r="BQ238" s="222">
        <v>104748</v>
      </c>
      <c r="BR238" s="222" t="s">
        <v>417</v>
      </c>
      <c r="BS238" s="222" t="s">
        <v>231</v>
      </c>
      <c r="BT238" s="196" t="str">
        <f t="shared" si="31"/>
        <v>Maintained</v>
      </c>
      <c r="BU238" s="212">
        <v>0</v>
      </c>
      <c r="BV238" s="212">
        <v>173</v>
      </c>
      <c r="BW238" s="201">
        <f t="shared" si="33"/>
        <v>5</v>
      </c>
      <c r="BX238" s="197" t="str">
        <f t="shared" si="32"/>
        <v>3415</v>
      </c>
    </row>
    <row r="239" spans="66:76" ht="14.4" x14ac:dyDescent="0.3">
      <c r="BN239" s="222">
        <v>341</v>
      </c>
      <c r="BO239" s="222" t="s">
        <v>157</v>
      </c>
      <c r="BP239" s="222">
        <v>3417052</v>
      </c>
      <c r="BQ239" s="222">
        <v>104749</v>
      </c>
      <c r="BR239" s="222" t="s">
        <v>418</v>
      </c>
      <c r="BS239" s="222" t="s">
        <v>231</v>
      </c>
      <c r="BT239" s="196" t="str">
        <f t="shared" si="31"/>
        <v>Maintained</v>
      </c>
      <c r="BU239" s="212">
        <v>0</v>
      </c>
      <c r="BV239" s="212">
        <v>147</v>
      </c>
      <c r="BW239" s="201">
        <f t="shared" si="33"/>
        <v>6</v>
      </c>
      <c r="BX239" s="197" t="str">
        <f t="shared" si="32"/>
        <v>3416</v>
      </c>
    </row>
    <row r="240" spans="66:76" ht="14.4" x14ac:dyDescent="0.3">
      <c r="BN240" s="222">
        <v>341</v>
      </c>
      <c r="BO240" s="222" t="s">
        <v>157</v>
      </c>
      <c r="BP240" s="222">
        <v>3417054</v>
      </c>
      <c r="BQ240" s="222">
        <v>104751</v>
      </c>
      <c r="BR240" s="222" t="s">
        <v>419</v>
      </c>
      <c r="BS240" s="222" t="s">
        <v>231</v>
      </c>
      <c r="BT240" s="196" t="str">
        <f t="shared" si="31"/>
        <v>Maintained</v>
      </c>
      <c r="BU240" s="212">
        <v>251</v>
      </c>
      <c r="BV240" s="212">
        <v>0</v>
      </c>
      <c r="BW240" s="201">
        <f t="shared" si="33"/>
        <v>7</v>
      </c>
      <c r="BX240" s="197" t="str">
        <f t="shared" si="32"/>
        <v>3417</v>
      </c>
    </row>
    <row r="241" spans="66:76" ht="14.4" x14ac:dyDescent="0.3">
      <c r="BN241" s="222">
        <v>341</v>
      </c>
      <c r="BO241" s="222" t="s">
        <v>157</v>
      </c>
      <c r="BP241" s="222">
        <v>3417059</v>
      </c>
      <c r="BQ241" s="222">
        <v>130961</v>
      </c>
      <c r="BR241" s="222" t="s">
        <v>420</v>
      </c>
      <c r="BS241" s="222" t="s">
        <v>231</v>
      </c>
      <c r="BT241" s="196" t="str">
        <f t="shared" si="31"/>
        <v>Maintained</v>
      </c>
      <c r="BU241" s="212">
        <v>0</v>
      </c>
      <c r="BV241" s="212">
        <v>86</v>
      </c>
      <c r="BW241" s="201">
        <f t="shared" si="33"/>
        <v>8</v>
      </c>
      <c r="BX241" s="197" t="str">
        <f t="shared" si="32"/>
        <v>3418</v>
      </c>
    </row>
    <row r="242" spans="66:76" ht="14.4" x14ac:dyDescent="0.3">
      <c r="BN242" s="222">
        <v>341</v>
      </c>
      <c r="BO242" s="222" t="s">
        <v>157</v>
      </c>
      <c r="BP242" s="222">
        <v>3417063</v>
      </c>
      <c r="BQ242" s="222">
        <v>104750</v>
      </c>
      <c r="BR242" s="222" t="s">
        <v>421</v>
      </c>
      <c r="BS242" s="222" t="s">
        <v>231</v>
      </c>
      <c r="BT242" s="196" t="str">
        <f t="shared" si="31"/>
        <v>Maintained</v>
      </c>
      <c r="BU242" s="212">
        <v>214</v>
      </c>
      <c r="BV242" s="212">
        <v>0</v>
      </c>
      <c r="BW242" s="201">
        <f t="shared" si="33"/>
        <v>9</v>
      </c>
      <c r="BX242" s="197" t="str">
        <f t="shared" si="32"/>
        <v>3419</v>
      </c>
    </row>
    <row r="243" spans="66:76" ht="14.4" x14ac:dyDescent="0.3">
      <c r="BN243" s="222">
        <v>341</v>
      </c>
      <c r="BO243" s="222" t="s">
        <v>157</v>
      </c>
      <c r="BP243" s="222">
        <v>3417065</v>
      </c>
      <c r="BQ243" s="222">
        <v>133421</v>
      </c>
      <c r="BR243" s="222" t="s">
        <v>422</v>
      </c>
      <c r="BS243" s="222" t="s">
        <v>231</v>
      </c>
      <c r="BT243" s="196" t="str">
        <f t="shared" si="31"/>
        <v>Maintained</v>
      </c>
      <c r="BU243" s="212">
        <v>66</v>
      </c>
      <c r="BV243" s="212">
        <v>0</v>
      </c>
      <c r="BW243" s="201">
        <f t="shared" si="33"/>
        <v>10</v>
      </c>
      <c r="BX243" s="197" t="str">
        <f t="shared" si="32"/>
        <v>34110</v>
      </c>
    </row>
    <row r="244" spans="66:76" ht="14.4" x14ac:dyDescent="0.3">
      <c r="BN244" s="222">
        <v>341</v>
      </c>
      <c r="BO244" s="222" t="s">
        <v>157</v>
      </c>
      <c r="BP244" s="222">
        <v>3417069</v>
      </c>
      <c r="BQ244" s="222">
        <v>134658</v>
      </c>
      <c r="BR244" s="222" t="s">
        <v>423</v>
      </c>
      <c r="BS244" s="222" t="s">
        <v>231</v>
      </c>
      <c r="BT244" s="196" t="str">
        <f t="shared" si="31"/>
        <v>Maintained</v>
      </c>
      <c r="BU244" s="212">
        <v>0</v>
      </c>
      <c r="BV244" s="212">
        <v>219</v>
      </c>
      <c r="BW244" s="201">
        <f t="shared" si="33"/>
        <v>11</v>
      </c>
      <c r="BX244" s="197" t="str">
        <f t="shared" si="32"/>
        <v>34111</v>
      </c>
    </row>
    <row r="245" spans="66:76" ht="14.4" x14ac:dyDescent="0.3">
      <c r="BN245" s="222">
        <v>341</v>
      </c>
      <c r="BO245" s="222" t="s">
        <v>157</v>
      </c>
      <c r="BP245" s="222">
        <v>3417070</v>
      </c>
      <c r="BQ245" s="222">
        <v>133441</v>
      </c>
      <c r="BR245" s="222" t="s">
        <v>424</v>
      </c>
      <c r="BS245" s="222" t="s">
        <v>231</v>
      </c>
      <c r="BT245" s="196" t="str">
        <f t="shared" si="31"/>
        <v>Maintained</v>
      </c>
      <c r="BU245" s="212">
        <v>50</v>
      </c>
      <c r="BV245" s="212">
        <v>363</v>
      </c>
      <c r="BW245" s="201">
        <f t="shared" si="33"/>
        <v>12</v>
      </c>
      <c r="BX245" s="197" t="str">
        <f t="shared" si="32"/>
        <v>34112</v>
      </c>
    </row>
    <row r="246" spans="66:76" ht="14.4" x14ac:dyDescent="0.3">
      <c r="BN246" s="222">
        <v>342</v>
      </c>
      <c r="BO246" s="222" t="s">
        <v>199</v>
      </c>
      <c r="BP246" s="222">
        <v>3427005</v>
      </c>
      <c r="BQ246" s="222">
        <v>104843</v>
      </c>
      <c r="BR246" s="222" t="s">
        <v>1166</v>
      </c>
      <c r="BS246" s="222" t="s">
        <v>231</v>
      </c>
      <c r="BT246" s="196" t="str">
        <f t="shared" si="31"/>
        <v>Maintained</v>
      </c>
      <c r="BU246" s="212">
        <v>13</v>
      </c>
      <c r="BV246" s="212">
        <v>58</v>
      </c>
      <c r="BW246" s="201">
        <f t="shared" si="33"/>
        <v>1</v>
      </c>
      <c r="BX246" s="197" t="str">
        <f t="shared" si="32"/>
        <v>3421</v>
      </c>
    </row>
    <row r="247" spans="66:76" ht="14.4" x14ac:dyDescent="0.3">
      <c r="BN247" s="222">
        <v>342</v>
      </c>
      <c r="BO247" s="222" t="s">
        <v>199</v>
      </c>
      <c r="BP247" s="222">
        <v>3427007</v>
      </c>
      <c r="BQ247" s="222">
        <v>131022</v>
      </c>
      <c r="BR247" s="222" t="s">
        <v>425</v>
      </c>
      <c r="BS247" s="222" t="s">
        <v>231</v>
      </c>
      <c r="BT247" s="196" t="str">
        <f t="shared" si="31"/>
        <v>Maintained</v>
      </c>
      <c r="BU247" s="212">
        <v>0</v>
      </c>
      <c r="BV247" s="212">
        <v>150</v>
      </c>
      <c r="BW247" s="201">
        <f t="shared" si="33"/>
        <v>2</v>
      </c>
      <c r="BX247" s="197" t="str">
        <f t="shared" si="32"/>
        <v>3422</v>
      </c>
    </row>
    <row r="248" spans="66:76" ht="14.4" x14ac:dyDescent="0.3">
      <c r="BN248" s="222">
        <v>342</v>
      </c>
      <c r="BO248" s="222" t="s">
        <v>199</v>
      </c>
      <c r="BP248" s="222">
        <v>3427008</v>
      </c>
      <c r="BQ248" s="222">
        <v>134865</v>
      </c>
      <c r="BR248" s="222" t="s">
        <v>426</v>
      </c>
      <c r="BS248" s="222" t="s">
        <v>231</v>
      </c>
      <c r="BT248" s="196" t="str">
        <f t="shared" si="31"/>
        <v>Maintained</v>
      </c>
      <c r="BU248" s="212">
        <v>132</v>
      </c>
      <c r="BV248" s="212">
        <v>102</v>
      </c>
      <c r="BW248" s="201">
        <f t="shared" si="33"/>
        <v>3</v>
      </c>
      <c r="BX248" s="197" t="str">
        <f t="shared" si="32"/>
        <v>3423</v>
      </c>
    </row>
    <row r="249" spans="66:76" ht="14.4" x14ac:dyDescent="0.3">
      <c r="BN249" s="222">
        <v>343</v>
      </c>
      <c r="BO249" s="222" t="s">
        <v>189</v>
      </c>
      <c r="BP249" s="222">
        <v>3437004</v>
      </c>
      <c r="BQ249" s="222">
        <v>104977</v>
      </c>
      <c r="BR249" s="222" t="s">
        <v>427</v>
      </c>
      <c r="BS249" s="222" t="s">
        <v>231</v>
      </c>
      <c r="BT249" s="196" t="str">
        <f t="shared" si="31"/>
        <v>Maintained</v>
      </c>
      <c r="BU249" s="212">
        <v>0</v>
      </c>
      <c r="BV249" s="212">
        <v>131</v>
      </c>
      <c r="BW249" s="201">
        <f t="shared" si="33"/>
        <v>1</v>
      </c>
      <c r="BX249" s="197" t="str">
        <f t="shared" si="32"/>
        <v>3431</v>
      </c>
    </row>
    <row r="250" spans="66:76" ht="14.4" x14ac:dyDescent="0.3">
      <c r="BN250" s="222">
        <v>343</v>
      </c>
      <c r="BO250" s="222" t="s">
        <v>189</v>
      </c>
      <c r="BP250" s="222">
        <v>3437006</v>
      </c>
      <c r="BQ250" s="222">
        <v>104979</v>
      </c>
      <c r="BR250" s="222" t="s">
        <v>428</v>
      </c>
      <c r="BS250" s="222" t="s">
        <v>231</v>
      </c>
      <c r="BT250" s="196" t="str">
        <f t="shared" si="31"/>
        <v>Maintained</v>
      </c>
      <c r="BU250" s="212">
        <v>46</v>
      </c>
      <c r="BV250" s="212">
        <v>65</v>
      </c>
      <c r="BW250" s="201">
        <f t="shared" si="33"/>
        <v>2</v>
      </c>
      <c r="BX250" s="197" t="str">
        <f t="shared" si="32"/>
        <v>3432</v>
      </c>
    </row>
    <row r="251" spans="66:76" ht="14.4" x14ac:dyDescent="0.3">
      <c r="BN251" s="222">
        <v>343</v>
      </c>
      <c r="BO251" s="222" t="s">
        <v>189</v>
      </c>
      <c r="BP251" s="222">
        <v>3437009</v>
      </c>
      <c r="BQ251" s="222">
        <v>104980</v>
      </c>
      <c r="BR251" s="222" t="s">
        <v>429</v>
      </c>
      <c r="BS251" s="222" t="s">
        <v>231</v>
      </c>
      <c r="BT251" s="196" t="str">
        <f t="shared" si="31"/>
        <v>Maintained</v>
      </c>
      <c r="BU251" s="212">
        <v>0</v>
      </c>
      <c r="BV251" s="212">
        <v>167</v>
      </c>
      <c r="BW251" s="201">
        <f t="shared" si="33"/>
        <v>3</v>
      </c>
      <c r="BX251" s="197" t="str">
        <f t="shared" si="32"/>
        <v>3433</v>
      </c>
    </row>
    <row r="252" spans="66:76" ht="14.4" x14ac:dyDescent="0.3">
      <c r="BN252" s="222">
        <v>343</v>
      </c>
      <c r="BO252" s="222" t="s">
        <v>189</v>
      </c>
      <c r="BP252" s="222">
        <v>3437011</v>
      </c>
      <c r="BQ252" s="222">
        <v>104982</v>
      </c>
      <c r="BR252" s="222" t="s">
        <v>430</v>
      </c>
      <c r="BS252" s="222" t="s">
        <v>231</v>
      </c>
      <c r="BT252" s="196" t="str">
        <f t="shared" si="31"/>
        <v>Maintained</v>
      </c>
      <c r="BU252" s="212">
        <v>40</v>
      </c>
      <c r="BV252" s="212">
        <v>87</v>
      </c>
      <c r="BW252" s="201">
        <f t="shared" si="33"/>
        <v>4</v>
      </c>
      <c r="BX252" s="197" t="str">
        <f t="shared" si="32"/>
        <v>3434</v>
      </c>
    </row>
    <row r="253" spans="66:76" ht="14.4" x14ac:dyDescent="0.3">
      <c r="BN253" s="222">
        <v>343</v>
      </c>
      <c r="BO253" s="222" t="s">
        <v>189</v>
      </c>
      <c r="BP253" s="222">
        <v>3437013</v>
      </c>
      <c r="BQ253" s="222">
        <v>150660</v>
      </c>
      <c r="BR253" s="222" t="s">
        <v>431</v>
      </c>
      <c r="BS253" s="222" t="s">
        <v>235</v>
      </c>
      <c r="BT253" s="196" t="str">
        <f t="shared" si="31"/>
        <v>Academy</v>
      </c>
      <c r="BU253" s="212">
        <v>113</v>
      </c>
      <c r="BV253" s="212">
        <v>207</v>
      </c>
      <c r="BW253" s="201">
        <f t="shared" si="33"/>
        <v>5</v>
      </c>
      <c r="BX253" s="197" t="str">
        <f t="shared" si="32"/>
        <v>3435</v>
      </c>
    </row>
    <row r="254" spans="66:76" ht="14.4" x14ac:dyDescent="0.3">
      <c r="BN254" s="222">
        <v>344</v>
      </c>
      <c r="BO254" s="222" t="s">
        <v>224</v>
      </c>
      <c r="BP254" s="222">
        <v>3447000</v>
      </c>
      <c r="BQ254" s="222">
        <v>105128</v>
      </c>
      <c r="BR254" s="222" t="s">
        <v>432</v>
      </c>
      <c r="BS254" s="222" t="s">
        <v>231</v>
      </c>
      <c r="BT254" s="196" t="str">
        <f t="shared" si="31"/>
        <v>Maintained</v>
      </c>
      <c r="BU254" s="212">
        <v>165</v>
      </c>
      <c r="BV254" s="212">
        <v>0</v>
      </c>
      <c r="BW254" s="201">
        <f t="shared" si="33"/>
        <v>1</v>
      </c>
      <c r="BX254" s="197" t="str">
        <f t="shared" si="32"/>
        <v>3441</v>
      </c>
    </row>
    <row r="255" spans="66:76" ht="14.4" x14ac:dyDescent="0.3">
      <c r="BN255" s="222">
        <v>344</v>
      </c>
      <c r="BO255" s="222" t="s">
        <v>224</v>
      </c>
      <c r="BP255" s="222">
        <v>3447001</v>
      </c>
      <c r="BQ255" s="222">
        <v>105129</v>
      </c>
      <c r="BR255" s="222" t="s">
        <v>433</v>
      </c>
      <c r="BS255" s="222" t="s">
        <v>231</v>
      </c>
      <c r="BT255" s="196" t="str">
        <f t="shared" si="31"/>
        <v>Maintained</v>
      </c>
      <c r="BU255" s="212">
        <v>0</v>
      </c>
      <c r="BV255" s="212">
        <v>407</v>
      </c>
      <c r="BW255" s="201">
        <f t="shared" si="33"/>
        <v>2</v>
      </c>
      <c r="BX255" s="197" t="str">
        <f t="shared" si="32"/>
        <v>3442</v>
      </c>
    </row>
    <row r="256" spans="66:76" ht="14.4" x14ac:dyDescent="0.3">
      <c r="BN256" s="222">
        <v>344</v>
      </c>
      <c r="BO256" s="222" t="s">
        <v>224</v>
      </c>
      <c r="BP256" s="222">
        <v>3447003</v>
      </c>
      <c r="BQ256" s="222">
        <v>105130</v>
      </c>
      <c r="BR256" s="222" t="s">
        <v>434</v>
      </c>
      <c r="BS256" s="222" t="s">
        <v>231</v>
      </c>
      <c r="BT256" s="196" t="str">
        <f t="shared" si="31"/>
        <v>Maintained</v>
      </c>
      <c r="BU256" s="212">
        <v>0</v>
      </c>
      <c r="BV256" s="212">
        <v>59</v>
      </c>
      <c r="BW256" s="201">
        <f t="shared" si="33"/>
        <v>3</v>
      </c>
      <c r="BX256" s="197" t="str">
        <f t="shared" si="32"/>
        <v>3443</v>
      </c>
    </row>
    <row r="257" spans="66:76" ht="14.4" x14ac:dyDescent="0.3">
      <c r="BN257" s="222">
        <v>344</v>
      </c>
      <c r="BO257" s="222" t="s">
        <v>224</v>
      </c>
      <c r="BP257" s="222">
        <v>3447004</v>
      </c>
      <c r="BQ257" s="222">
        <v>105131</v>
      </c>
      <c r="BR257" s="222" t="s">
        <v>435</v>
      </c>
      <c r="BS257" s="222" t="s">
        <v>231</v>
      </c>
      <c r="BT257" s="196" t="str">
        <f t="shared" si="31"/>
        <v>Maintained</v>
      </c>
      <c r="BU257" s="212">
        <v>0</v>
      </c>
      <c r="BV257" s="212">
        <v>210</v>
      </c>
      <c r="BW257" s="201">
        <f t="shared" si="33"/>
        <v>4</v>
      </c>
      <c r="BX257" s="197" t="str">
        <f t="shared" si="32"/>
        <v>3444</v>
      </c>
    </row>
    <row r="258" spans="66:76" ht="14.4" x14ac:dyDescent="0.3">
      <c r="BN258" s="222">
        <v>344</v>
      </c>
      <c r="BO258" s="222" t="s">
        <v>224</v>
      </c>
      <c r="BP258" s="222">
        <v>3447005</v>
      </c>
      <c r="BQ258" s="222">
        <v>105132</v>
      </c>
      <c r="BR258" s="222" t="s">
        <v>436</v>
      </c>
      <c r="BS258" s="222" t="s">
        <v>231</v>
      </c>
      <c r="BT258" s="196" t="str">
        <f t="shared" si="31"/>
        <v>Maintained</v>
      </c>
      <c r="BU258" s="212">
        <v>214</v>
      </c>
      <c r="BV258" s="212">
        <v>0</v>
      </c>
      <c r="BW258" s="201">
        <f t="shared" si="33"/>
        <v>5</v>
      </c>
      <c r="BX258" s="197" t="str">
        <f t="shared" si="32"/>
        <v>3445</v>
      </c>
    </row>
    <row r="259" spans="66:76" ht="14.4" x14ac:dyDescent="0.3">
      <c r="BN259" s="222">
        <v>344</v>
      </c>
      <c r="BO259" s="222" t="s">
        <v>224</v>
      </c>
      <c r="BP259" s="222">
        <v>3447007</v>
      </c>
      <c r="BQ259" s="222">
        <v>105133</v>
      </c>
      <c r="BR259" s="222" t="s">
        <v>437</v>
      </c>
      <c r="BS259" s="222" t="s">
        <v>231</v>
      </c>
      <c r="BT259" s="196" t="str">
        <f t="shared" si="31"/>
        <v>Maintained</v>
      </c>
      <c r="BU259" s="212">
        <v>0</v>
      </c>
      <c r="BV259" s="212">
        <v>113</v>
      </c>
      <c r="BW259" s="201">
        <f t="shared" si="33"/>
        <v>6</v>
      </c>
      <c r="BX259" s="197" t="str">
        <f t="shared" si="32"/>
        <v>3446</v>
      </c>
    </row>
    <row r="260" spans="66:76" ht="14.4" x14ac:dyDescent="0.3">
      <c r="BN260" s="222">
        <v>344</v>
      </c>
      <c r="BO260" s="222" t="s">
        <v>224</v>
      </c>
      <c r="BP260" s="222">
        <v>3447010</v>
      </c>
      <c r="BQ260" s="222">
        <v>105134</v>
      </c>
      <c r="BR260" s="222" t="s">
        <v>438</v>
      </c>
      <c r="BS260" s="222" t="s">
        <v>231</v>
      </c>
      <c r="BT260" s="196" t="str">
        <f t="shared" si="31"/>
        <v>Maintained</v>
      </c>
      <c r="BU260" s="212">
        <v>60</v>
      </c>
      <c r="BV260" s="212">
        <v>0</v>
      </c>
      <c r="BW260" s="201">
        <f t="shared" si="33"/>
        <v>7</v>
      </c>
      <c r="BX260" s="197" t="str">
        <f t="shared" si="32"/>
        <v>3447</v>
      </c>
    </row>
    <row r="261" spans="66:76" ht="14.4" x14ac:dyDescent="0.3">
      <c r="BN261" s="222">
        <v>344</v>
      </c>
      <c r="BO261" s="222" t="s">
        <v>224</v>
      </c>
      <c r="BP261" s="222">
        <v>3447017</v>
      </c>
      <c r="BQ261" s="222">
        <v>105138</v>
      </c>
      <c r="BR261" s="222" t="s">
        <v>439</v>
      </c>
      <c r="BS261" s="222" t="s">
        <v>231</v>
      </c>
      <c r="BT261" s="196" t="str">
        <f t="shared" ref="BT261:BT324" si="34">IF(OR(LEFT(BS261,7)="Academy",LEFT(BS261,11)="Free School"),"Academy","Maintained")</f>
        <v>Maintained</v>
      </c>
      <c r="BU261" s="212">
        <v>173</v>
      </c>
      <c r="BV261" s="212">
        <v>0</v>
      </c>
      <c r="BW261" s="201">
        <f t="shared" si="33"/>
        <v>8</v>
      </c>
      <c r="BX261" s="197" t="str">
        <f t="shared" si="32"/>
        <v>3448</v>
      </c>
    </row>
    <row r="262" spans="66:76" ht="14.4" x14ac:dyDescent="0.3">
      <c r="BN262" s="222">
        <v>344</v>
      </c>
      <c r="BO262" s="222" t="s">
        <v>224</v>
      </c>
      <c r="BP262" s="222">
        <v>3447020</v>
      </c>
      <c r="BQ262" s="222">
        <v>105140</v>
      </c>
      <c r="BR262" s="222" t="s">
        <v>440</v>
      </c>
      <c r="BS262" s="222" t="s">
        <v>231</v>
      </c>
      <c r="BT262" s="196" t="str">
        <f t="shared" si="34"/>
        <v>Maintained</v>
      </c>
      <c r="BU262" s="212">
        <v>91</v>
      </c>
      <c r="BV262" s="212">
        <v>2</v>
      </c>
      <c r="BW262" s="201">
        <f t="shared" si="33"/>
        <v>9</v>
      </c>
      <c r="BX262" s="197" t="str">
        <f t="shared" ref="BX262:BX325" si="35">BN262&amp;BW262</f>
        <v>3449</v>
      </c>
    </row>
    <row r="263" spans="66:76" ht="14.4" x14ac:dyDescent="0.3">
      <c r="BN263" s="222">
        <v>344</v>
      </c>
      <c r="BO263" s="222" t="s">
        <v>224</v>
      </c>
      <c r="BP263" s="222">
        <v>3447215</v>
      </c>
      <c r="BQ263" s="222">
        <v>127715</v>
      </c>
      <c r="BR263" s="222" t="s">
        <v>441</v>
      </c>
      <c r="BS263" s="222" t="s">
        <v>231</v>
      </c>
      <c r="BT263" s="196" t="str">
        <f t="shared" si="34"/>
        <v>Maintained</v>
      </c>
      <c r="BU263" s="212">
        <v>36</v>
      </c>
      <c r="BV263" s="212">
        <v>130</v>
      </c>
      <c r="BW263" s="201">
        <f t="shared" ref="BW263:BW326" si="36">IF(BN263=BN262,BW262+1,1)</f>
        <v>10</v>
      </c>
      <c r="BX263" s="197" t="str">
        <f t="shared" si="35"/>
        <v>34410</v>
      </c>
    </row>
    <row r="264" spans="66:76" ht="14.4" x14ac:dyDescent="0.3">
      <c r="BN264" s="222">
        <v>350</v>
      </c>
      <c r="BO264" s="222" t="s">
        <v>94</v>
      </c>
      <c r="BP264" s="222">
        <v>3507000</v>
      </c>
      <c r="BQ264" s="222">
        <v>146406</v>
      </c>
      <c r="BR264" s="222" t="s">
        <v>442</v>
      </c>
      <c r="BS264" s="222" t="s">
        <v>235</v>
      </c>
      <c r="BT264" s="196" t="str">
        <f t="shared" si="34"/>
        <v>Academy</v>
      </c>
      <c r="BU264" s="212">
        <v>206</v>
      </c>
      <c r="BV264" s="212">
        <v>0</v>
      </c>
      <c r="BW264" s="201">
        <f t="shared" si="36"/>
        <v>1</v>
      </c>
      <c r="BX264" s="197" t="str">
        <f t="shared" si="35"/>
        <v>3501</v>
      </c>
    </row>
    <row r="265" spans="66:76" ht="14.4" x14ac:dyDescent="0.3">
      <c r="BN265" s="222">
        <v>350</v>
      </c>
      <c r="BO265" s="222" t="s">
        <v>94</v>
      </c>
      <c r="BP265" s="222">
        <v>3507002</v>
      </c>
      <c r="BQ265" s="222">
        <v>105276</v>
      </c>
      <c r="BR265" s="222" t="s">
        <v>443</v>
      </c>
      <c r="BS265" s="222" t="s">
        <v>231</v>
      </c>
      <c r="BT265" s="196" t="str">
        <f t="shared" si="34"/>
        <v>Maintained</v>
      </c>
      <c r="BU265" s="212">
        <v>37</v>
      </c>
      <c r="BV265" s="212">
        <v>47</v>
      </c>
      <c r="BW265" s="201">
        <f t="shared" si="36"/>
        <v>2</v>
      </c>
      <c r="BX265" s="197" t="str">
        <f t="shared" si="35"/>
        <v>3502</v>
      </c>
    </row>
    <row r="266" spans="66:76" ht="14.4" x14ac:dyDescent="0.3">
      <c r="BN266" s="222">
        <v>350</v>
      </c>
      <c r="BO266" s="222" t="s">
        <v>94</v>
      </c>
      <c r="BP266" s="222">
        <v>3507003</v>
      </c>
      <c r="BQ266" s="222">
        <v>105277</v>
      </c>
      <c r="BR266" s="222" t="s">
        <v>444</v>
      </c>
      <c r="BS266" s="222" t="s">
        <v>231</v>
      </c>
      <c r="BT266" s="196" t="str">
        <f t="shared" si="34"/>
        <v>Maintained</v>
      </c>
      <c r="BU266" s="212">
        <v>0</v>
      </c>
      <c r="BV266" s="212">
        <v>338</v>
      </c>
      <c r="BW266" s="201">
        <f t="shared" si="36"/>
        <v>3</v>
      </c>
      <c r="BX266" s="197" t="str">
        <f t="shared" si="35"/>
        <v>3503</v>
      </c>
    </row>
    <row r="267" spans="66:76" ht="14.4" x14ac:dyDescent="0.3">
      <c r="BN267" s="222">
        <v>350</v>
      </c>
      <c r="BO267" s="222" t="s">
        <v>94</v>
      </c>
      <c r="BP267" s="222">
        <v>3507004</v>
      </c>
      <c r="BQ267" s="222">
        <v>146410</v>
      </c>
      <c r="BR267" s="222" t="s">
        <v>445</v>
      </c>
      <c r="BS267" s="222" t="s">
        <v>235</v>
      </c>
      <c r="BT267" s="196" t="str">
        <f t="shared" si="34"/>
        <v>Academy</v>
      </c>
      <c r="BU267" s="212">
        <v>0</v>
      </c>
      <c r="BV267" s="212">
        <v>228</v>
      </c>
      <c r="BW267" s="201">
        <f t="shared" si="36"/>
        <v>4</v>
      </c>
      <c r="BX267" s="197" t="str">
        <f t="shared" si="35"/>
        <v>3504</v>
      </c>
    </row>
    <row r="268" spans="66:76" ht="14.4" x14ac:dyDescent="0.3">
      <c r="BN268" s="222">
        <v>350</v>
      </c>
      <c r="BO268" s="222" t="s">
        <v>94</v>
      </c>
      <c r="BP268" s="222">
        <v>3507006</v>
      </c>
      <c r="BQ268" s="222">
        <v>142766</v>
      </c>
      <c r="BR268" s="222" t="s">
        <v>446</v>
      </c>
      <c r="BS268" s="222" t="s">
        <v>275</v>
      </c>
      <c r="BT268" s="196" t="str">
        <f t="shared" si="34"/>
        <v>Academy</v>
      </c>
      <c r="BU268" s="212">
        <v>0</v>
      </c>
      <c r="BV268" s="212">
        <v>102</v>
      </c>
      <c r="BW268" s="201">
        <f t="shared" si="36"/>
        <v>5</v>
      </c>
      <c r="BX268" s="197" t="str">
        <f t="shared" si="35"/>
        <v>3505</v>
      </c>
    </row>
    <row r="269" spans="66:76" ht="14.4" x14ac:dyDescent="0.3">
      <c r="BN269" s="222">
        <v>350</v>
      </c>
      <c r="BO269" s="222" t="s">
        <v>94</v>
      </c>
      <c r="BP269" s="222">
        <v>3507008</v>
      </c>
      <c r="BQ269" s="222">
        <v>105281</v>
      </c>
      <c r="BR269" s="222" t="s">
        <v>447</v>
      </c>
      <c r="BS269" s="222" t="s">
        <v>231</v>
      </c>
      <c r="BT269" s="196" t="str">
        <f t="shared" si="34"/>
        <v>Maintained</v>
      </c>
      <c r="BU269" s="212">
        <v>164</v>
      </c>
      <c r="BV269" s="212">
        <v>0</v>
      </c>
      <c r="BW269" s="201">
        <f t="shared" si="36"/>
        <v>6</v>
      </c>
      <c r="BX269" s="197" t="str">
        <f t="shared" si="35"/>
        <v>3506</v>
      </c>
    </row>
    <row r="270" spans="66:76" ht="14.4" x14ac:dyDescent="0.3">
      <c r="BN270" s="222">
        <v>351</v>
      </c>
      <c r="BO270" s="222" t="s">
        <v>105</v>
      </c>
      <c r="BP270" s="222">
        <v>3517000</v>
      </c>
      <c r="BQ270" s="222">
        <v>150236</v>
      </c>
      <c r="BR270" s="222" t="s">
        <v>1243</v>
      </c>
      <c r="BS270" s="222" t="s">
        <v>245</v>
      </c>
      <c r="BT270" s="196" t="str">
        <f t="shared" si="34"/>
        <v>Academy</v>
      </c>
      <c r="BU270" s="212">
        <v>0</v>
      </c>
      <c r="BV270" s="212">
        <v>46</v>
      </c>
      <c r="BW270" s="201">
        <f t="shared" si="36"/>
        <v>1</v>
      </c>
      <c r="BX270" s="197" t="str">
        <f t="shared" si="35"/>
        <v>3511</v>
      </c>
    </row>
    <row r="271" spans="66:76" ht="14.4" x14ac:dyDescent="0.3">
      <c r="BN271" s="222">
        <v>351</v>
      </c>
      <c r="BO271" s="222" t="s">
        <v>105</v>
      </c>
      <c r="BP271" s="222">
        <v>3517009</v>
      </c>
      <c r="BQ271" s="222">
        <v>105376</v>
      </c>
      <c r="BR271" s="222" t="s">
        <v>448</v>
      </c>
      <c r="BS271" s="222" t="s">
        <v>231</v>
      </c>
      <c r="BT271" s="196" t="str">
        <f t="shared" si="34"/>
        <v>Maintained</v>
      </c>
      <c r="BU271" s="212">
        <v>0</v>
      </c>
      <c r="BV271" s="212">
        <v>13</v>
      </c>
      <c r="BW271" s="201">
        <f t="shared" si="36"/>
        <v>2</v>
      </c>
      <c r="BX271" s="197" t="str">
        <f t="shared" si="35"/>
        <v>3512</v>
      </c>
    </row>
    <row r="272" spans="66:76" ht="14.4" x14ac:dyDescent="0.3">
      <c r="BN272" s="222">
        <v>351</v>
      </c>
      <c r="BO272" s="222" t="s">
        <v>105</v>
      </c>
      <c r="BP272" s="222">
        <v>3517010</v>
      </c>
      <c r="BQ272" s="222">
        <v>105377</v>
      </c>
      <c r="BR272" s="222" t="s">
        <v>449</v>
      </c>
      <c r="BS272" s="222" t="s">
        <v>231</v>
      </c>
      <c r="BT272" s="196" t="str">
        <f t="shared" si="34"/>
        <v>Maintained</v>
      </c>
      <c r="BU272" s="212">
        <v>175</v>
      </c>
      <c r="BV272" s="212">
        <v>0</v>
      </c>
      <c r="BW272" s="201">
        <f t="shared" si="36"/>
        <v>3</v>
      </c>
      <c r="BX272" s="197" t="str">
        <f t="shared" si="35"/>
        <v>3513</v>
      </c>
    </row>
    <row r="273" spans="66:76" ht="14.4" x14ac:dyDescent="0.3">
      <c r="BN273" s="222">
        <v>351</v>
      </c>
      <c r="BO273" s="222" t="s">
        <v>105</v>
      </c>
      <c r="BP273" s="222">
        <v>3517011</v>
      </c>
      <c r="BQ273" s="222">
        <v>146891</v>
      </c>
      <c r="BR273" s="222" t="s">
        <v>450</v>
      </c>
      <c r="BS273" s="222" t="s">
        <v>235</v>
      </c>
      <c r="BT273" s="196" t="str">
        <f t="shared" si="34"/>
        <v>Academy</v>
      </c>
      <c r="BU273" s="212">
        <v>0</v>
      </c>
      <c r="BV273" s="212">
        <v>349</v>
      </c>
      <c r="BW273" s="201">
        <f t="shared" si="36"/>
        <v>4</v>
      </c>
      <c r="BX273" s="197" t="str">
        <f t="shared" si="35"/>
        <v>3514</v>
      </c>
    </row>
    <row r="274" spans="66:76" ht="14.4" x14ac:dyDescent="0.3">
      <c r="BN274" s="222">
        <v>352</v>
      </c>
      <c r="BO274" s="222" t="s">
        <v>159</v>
      </c>
      <c r="BP274" s="222">
        <v>3527000</v>
      </c>
      <c r="BQ274" s="222">
        <v>142893</v>
      </c>
      <c r="BR274" s="222" t="s">
        <v>451</v>
      </c>
      <c r="BS274" s="222" t="s">
        <v>245</v>
      </c>
      <c r="BT274" s="196" t="str">
        <f t="shared" si="34"/>
        <v>Academy</v>
      </c>
      <c r="BU274" s="212">
        <v>0</v>
      </c>
      <c r="BV274" s="212">
        <v>155</v>
      </c>
      <c r="BW274" s="201">
        <f t="shared" si="36"/>
        <v>1</v>
      </c>
      <c r="BX274" s="197" t="str">
        <f t="shared" si="35"/>
        <v>3521</v>
      </c>
    </row>
    <row r="275" spans="66:76" ht="14.4" x14ac:dyDescent="0.3">
      <c r="BN275" s="222">
        <v>352</v>
      </c>
      <c r="BO275" s="222" t="s">
        <v>159</v>
      </c>
      <c r="BP275" s="222">
        <v>3527001</v>
      </c>
      <c r="BQ275" s="222">
        <v>145845</v>
      </c>
      <c r="BR275" s="222" t="s">
        <v>452</v>
      </c>
      <c r="BS275" s="222" t="s">
        <v>275</v>
      </c>
      <c r="BT275" s="196" t="str">
        <f t="shared" si="34"/>
        <v>Academy</v>
      </c>
      <c r="BU275" s="212">
        <v>112</v>
      </c>
      <c r="BV275" s="212">
        <v>164</v>
      </c>
      <c r="BW275" s="201">
        <f t="shared" si="36"/>
        <v>2</v>
      </c>
      <c r="BX275" s="197" t="str">
        <f t="shared" si="35"/>
        <v>3522</v>
      </c>
    </row>
    <row r="276" spans="66:76" ht="14.4" x14ac:dyDescent="0.3">
      <c r="BN276" s="222">
        <v>352</v>
      </c>
      <c r="BO276" s="222" t="s">
        <v>159</v>
      </c>
      <c r="BP276" s="222">
        <v>3527002</v>
      </c>
      <c r="BQ276" s="222">
        <v>147885</v>
      </c>
      <c r="BR276" s="222" t="s">
        <v>1086</v>
      </c>
      <c r="BS276" s="222" t="s">
        <v>245</v>
      </c>
      <c r="BT276" s="196" t="str">
        <f t="shared" si="34"/>
        <v>Academy</v>
      </c>
      <c r="BU276" s="212">
        <v>153</v>
      </c>
      <c r="BV276" s="212">
        <v>0</v>
      </c>
      <c r="BW276" s="201">
        <f t="shared" si="36"/>
        <v>3</v>
      </c>
      <c r="BX276" s="197" t="str">
        <f t="shared" si="35"/>
        <v>3523</v>
      </c>
    </row>
    <row r="277" spans="66:76" ht="14.4" x14ac:dyDescent="0.3">
      <c r="BN277" s="222">
        <v>352</v>
      </c>
      <c r="BO277" s="222" t="s">
        <v>159</v>
      </c>
      <c r="BP277" s="222">
        <v>3527023</v>
      </c>
      <c r="BQ277" s="222">
        <v>105606</v>
      </c>
      <c r="BR277" s="222" t="s">
        <v>453</v>
      </c>
      <c r="BS277" s="222" t="s">
        <v>231</v>
      </c>
      <c r="BT277" s="196" t="str">
        <f t="shared" si="34"/>
        <v>Maintained</v>
      </c>
      <c r="BU277" s="212">
        <v>186</v>
      </c>
      <c r="BV277" s="212">
        <v>0</v>
      </c>
      <c r="BW277" s="201">
        <f t="shared" si="36"/>
        <v>4</v>
      </c>
      <c r="BX277" s="197" t="str">
        <f t="shared" si="35"/>
        <v>3524</v>
      </c>
    </row>
    <row r="278" spans="66:76" ht="14.4" x14ac:dyDescent="0.3">
      <c r="BN278" s="222">
        <v>352</v>
      </c>
      <c r="BO278" s="222" t="s">
        <v>159</v>
      </c>
      <c r="BP278" s="222">
        <v>3527029</v>
      </c>
      <c r="BQ278" s="222">
        <v>105608</v>
      </c>
      <c r="BR278" s="222" t="s">
        <v>454</v>
      </c>
      <c r="BS278" s="222" t="s">
        <v>231</v>
      </c>
      <c r="BT278" s="196" t="str">
        <f t="shared" si="34"/>
        <v>Maintained</v>
      </c>
      <c r="BU278" s="212">
        <v>72</v>
      </c>
      <c r="BV278" s="212">
        <v>117</v>
      </c>
      <c r="BW278" s="201">
        <f t="shared" si="36"/>
        <v>5</v>
      </c>
      <c r="BX278" s="197" t="str">
        <f t="shared" si="35"/>
        <v>3525</v>
      </c>
    </row>
    <row r="279" spans="66:76" ht="14.4" x14ac:dyDescent="0.3">
      <c r="BN279" s="222">
        <v>352</v>
      </c>
      <c r="BO279" s="222" t="s">
        <v>159</v>
      </c>
      <c r="BP279" s="222">
        <v>3527039</v>
      </c>
      <c r="BQ279" s="222">
        <v>141805</v>
      </c>
      <c r="BR279" s="222" t="s">
        <v>455</v>
      </c>
      <c r="BS279" s="222" t="s">
        <v>235</v>
      </c>
      <c r="BT279" s="196" t="str">
        <f t="shared" si="34"/>
        <v>Academy</v>
      </c>
      <c r="BU279" s="212">
        <v>0</v>
      </c>
      <c r="BV279" s="212">
        <v>282</v>
      </c>
      <c r="BW279" s="201">
        <f t="shared" si="36"/>
        <v>6</v>
      </c>
      <c r="BX279" s="197" t="str">
        <f t="shared" si="35"/>
        <v>3526</v>
      </c>
    </row>
    <row r="280" spans="66:76" ht="14.4" x14ac:dyDescent="0.3">
      <c r="BN280" s="222">
        <v>352</v>
      </c>
      <c r="BO280" s="222" t="s">
        <v>159</v>
      </c>
      <c r="BP280" s="222">
        <v>3527041</v>
      </c>
      <c r="BQ280" s="222">
        <v>105613</v>
      </c>
      <c r="BR280" s="222" t="s">
        <v>456</v>
      </c>
      <c r="BS280" s="222" t="s">
        <v>231</v>
      </c>
      <c r="BT280" s="196" t="str">
        <f t="shared" si="34"/>
        <v>Maintained</v>
      </c>
      <c r="BU280" s="212">
        <v>169</v>
      </c>
      <c r="BV280" s="212">
        <v>0</v>
      </c>
      <c r="BW280" s="201">
        <f t="shared" si="36"/>
        <v>7</v>
      </c>
      <c r="BX280" s="197" t="str">
        <f t="shared" si="35"/>
        <v>3527</v>
      </c>
    </row>
    <row r="281" spans="66:76" ht="14.4" x14ac:dyDescent="0.3">
      <c r="BN281" s="222">
        <v>352</v>
      </c>
      <c r="BO281" s="222" t="s">
        <v>159</v>
      </c>
      <c r="BP281" s="222">
        <v>3527042</v>
      </c>
      <c r="BQ281" s="222">
        <v>105614</v>
      </c>
      <c r="BR281" s="222" t="s">
        <v>457</v>
      </c>
      <c r="BS281" s="222" t="s">
        <v>231</v>
      </c>
      <c r="BT281" s="196" t="str">
        <f t="shared" si="34"/>
        <v>Maintained</v>
      </c>
      <c r="BU281" s="212">
        <v>0</v>
      </c>
      <c r="BV281" s="212">
        <v>169</v>
      </c>
      <c r="BW281" s="201">
        <f t="shared" si="36"/>
        <v>8</v>
      </c>
      <c r="BX281" s="197" t="str">
        <f t="shared" si="35"/>
        <v>3528</v>
      </c>
    </row>
    <row r="282" spans="66:76" ht="14.4" x14ac:dyDescent="0.3">
      <c r="BN282" s="222">
        <v>352</v>
      </c>
      <c r="BO282" s="222" t="s">
        <v>159</v>
      </c>
      <c r="BP282" s="222">
        <v>3527043</v>
      </c>
      <c r="BQ282" s="222">
        <v>138532</v>
      </c>
      <c r="BR282" s="222" t="s">
        <v>458</v>
      </c>
      <c r="BS282" s="222" t="s">
        <v>235</v>
      </c>
      <c r="BT282" s="196" t="str">
        <f t="shared" si="34"/>
        <v>Academy</v>
      </c>
      <c r="BU282" s="212">
        <v>0</v>
      </c>
      <c r="BV282" s="212">
        <v>250</v>
      </c>
      <c r="BW282" s="201">
        <f t="shared" si="36"/>
        <v>9</v>
      </c>
      <c r="BX282" s="197" t="str">
        <f t="shared" si="35"/>
        <v>3529</v>
      </c>
    </row>
    <row r="283" spans="66:76" ht="14.4" x14ac:dyDescent="0.3">
      <c r="BN283" s="222">
        <v>352</v>
      </c>
      <c r="BO283" s="222" t="s">
        <v>159</v>
      </c>
      <c r="BP283" s="222">
        <v>3527047</v>
      </c>
      <c r="BQ283" s="222">
        <v>105616</v>
      </c>
      <c r="BR283" s="222" t="s">
        <v>459</v>
      </c>
      <c r="BS283" s="222" t="s">
        <v>231</v>
      </c>
      <c r="BT283" s="196" t="str">
        <f t="shared" si="34"/>
        <v>Maintained</v>
      </c>
      <c r="BU283" s="212">
        <v>73</v>
      </c>
      <c r="BV283" s="212">
        <v>0</v>
      </c>
      <c r="BW283" s="201">
        <f t="shared" si="36"/>
        <v>10</v>
      </c>
      <c r="BX283" s="197" t="str">
        <f t="shared" si="35"/>
        <v>35210</v>
      </c>
    </row>
    <row r="284" spans="66:76" ht="14.4" x14ac:dyDescent="0.3">
      <c r="BN284" s="222">
        <v>352</v>
      </c>
      <c r="BO284" s="222" t="s">
        <v>159</v>
      </c>
      <c r="BP284" s="222">
        <v>3527056</v>
      </c>
      <c r="BQ284" s="222">
        <v>105623</v>
      </c>
      <c r="BR284" s="222" t="s">
        <v>460</v>
      </c>
      <c r="BS284" s="222" t="s">
        <v>231</v>
      </c>
      <c r="BT284" s="196" t="str">
        <f t="shared" si="34"/>
        <v>Maintained</v>
      </c>
      <c r="BU284" s="212">
        <v>16</v>
      </c>
      <c r="BV284" s="212">
        <v>139</v>
      </c>
      <c r="BW284" s="201">
        <f t="shared" si="36"/>
        <v>11</v>
      </c>
      <c r="BX284" s="197" t="str">
        <f t="shared" si="35"/>
        <v>35211</v>
      </c>
    </row>
    <row r="285" spans="66:76" ht="14.4" x14ac:dyDescent="0.3">
      <c r="BN285" s="222">
        <v>352</v>
      </c>
      <c r="BO285" s="222" t="s">
        <v>159</v>
      </c>
      <c r="BP285" s="222">
        <v>3527061</v>
      </c>
      <c r="BQ285" s="222">
        <v>132905</v>
      </c>
      <c r="BR285" s="222" t="s">
        <v>461</v>
      </c>
      <c r="BS285" s="222" t="s">
        <v>231</v>
      </c>
      <c r="BT285" s="196" t="str">
        <f t="shared" si="34"/>
        <v>Maintained</v>
      </c>
      <c r="BU285" s="212">
        <v>0</v>
      </c>
      <c r="BV285" s="212">
        <v>204</v>
      </c>
      <c r="BW285" s="201">
        <f t="shared" si="36"/>
        <v>12</v>
      </c>
      <c r="BX285" s="197" t="str">
        <f t="shared" si="35"/>
        <v>35212</v>
      </c>
    </row>
    <row r="286" spans="66:76" ht="14.4" x14ac:dyDescent="0.3">
      <c r="BN286" s="222">
        <v>352</v>
      </c>
      <c r="BO286" s="222" t="s">
        <v>159</v>
      </c>
      <c r="BP286" s="222">
        <v>3527749</v>
      </c>
      <c r="BQ286" s="222">
        <v>127802</v>
      </c>
      <c r="BR286" s="222" t="s">
        <v>462</v>
      </c>
      <c r="BS286" s="222" t="s">
        <v>231</v>
      </c>
      <c r="BT286" s="196" t="str">
        <f t="shared" si="34"/>
        <v>Maintained</v>
      </c>
      <c r="BU286" s="212">
        <v>156</v>
      </c>
      <c r="BV286" s="212">
        <v>0</v>
      </c>
      <c r="BW286" s="201">
        <f t="shared" si="36"/>
        <v>13</v>
      </c>
      <c r="BX286" s="197" t="str">
        <f t="shared" si="35"/>
        <v>35213</v>
      </c>
    </row>
    <row r="287" spans="66:76" ht="14.4" x14ac:dyDescent="0.3">
      <c r="BN287" s="222">
        <v>353</v>
      </c>
      <c r="BO287" s="222" t="s">
        <v>175</v>
      </c>
      <c r="BP287" s="222">
        <v>3531101</v>
      </c>
      <c r="BQ287" s="222">
        <v>140388</v>
      </c>
      <c r="BR287" s="222" t="s">
        <v>463</v>
      </c>
      <c r="BS287" s="222" t="s">
        <v>275</v>
      </c>
      <c r="BT287" s="196" t="str">
        <f t="shared" si="34"/>
        <v>Academy</v>
      </c>
      <c r="BU287" s="212">
        <v>85</v>
      </c>
      <c r="BV287" s="212">
        <v>189</v>
      </c>
      <c r="BW287" s="201">
        <f t="shared" si="36"/>
        <v>1</v>
      </c>
      <c r="BX287" s="197" t="str">
        <f t="shared" si="35"/>
        <v>3531</v>
      </c>
    </row>
    <row r="288" spans="66:76" ht="14.4" x14ac:dyDescent="0.3">
      <c r="BN288" s="222">
        <v>353</v>
      </c>
      <c r="BO288" s="222" t="s">
        <v>175</v>
      </c>
      <c r="BP288" s="222">
        <v>3537002</v>
      </c>
      <c r="BQ288" s="222">
        <v>143762</v>
      </c>
      <c r="BR288" s="222" t="s">
        <v>1167</v>
      </c>
      <c r="BS288" s="222" t="s">
        <v>245</v>
      </c>
      <c r="BT288" s="196" t="str">
        <f t="shared" si="34"/>
        <v>Academy</v>
      </c>
      <c r="BU288" s="212">
        <v>116</v>
      </c>
      <c r="BV288" s="212">
        <v>0</v>
      </c>
      <c r="BW288" s="201">
        <f t="shared" si="36"/>
        <v>2</v>
      </c>
      <c r="BX288" s="197" t="str">
        <f t="shared" si="35"/>
        <v>3532</v>
      </c>
    </row>
    <row r="289" spans="66:76" ht="14.4" x14ac:dyDescent="0.3">
      <c r="BN289" s="222">
        <v>353</v>
      </c>
      <c r="BO289" s="222" t="s">
        <v>175</v>
      </c>
      <c r="BP289" s="222">
        <v>3537003</v>
      </c>
      <c r="BQ289" s="222">
        <v>145922</v>
      </c>
      <c r="BR289" s="222" t="s">
        <v>464</v>
      </c>
      <c r="BS289" s="222" t="s">
        <v>245</v>
      </c>
      <c r="BT289" s="196" t="str">
        <f t="shared" si="34"/>
        <v>Academy</v>
      </c>
      <c r="BU289" s="212">
        <v>0</v>
      </c>
      <c r="BV289" s="212">
        <v>138</v>
      </c>
      <c r="BW289" s="201">
        <f t="shared" si="36"/>
        <v>3</v>
      </c>
      <c r="BX289" s="197" t="str">
        <f t="shared" si="35"/>
        <v>3533</v>
      </c>
    </row>
    <row r="290" spans="66:76" ht="14.4" x14ac:dyDescent="0.3">
      <c r="BN290" s="222">
        <v>353</v>
      </c>
      <c r="BO290" s="222" t="s">
        <v>175</v>
      </c>
      <c r="BP290" s="222">
        <v>3537012</v>
      </c>
      <c r="BQ290" s="222">
        <v>143472</v>
      </c>
      <c r="BR290" s="222" t="s">
        <v>465</v>
      </c>
      <c r="BS290" s="222" t="s">
        <v>235</v>
      </c>
      <c r="BT290" s="196" t="str">
        <f t="shared" si="34"/>
        <v>Academy</v>
      </c>
      <c r="BU290" s="212">
        <v>48</v>
      </c>
      <c r="BV290" s="212">
        <v>64</v>
      </c>
      <c r="BW290" s="201">
        <f t="shared" si="36"/>
        <v>4</v>
      </c>
      <c r="BX290" s="197" t="str">
        <f t="shared" si="35"/>
        <v>3534</v>
      </c>
    </row>
    <row r="291" spans="66:76" ht="14.4" x14ac:dyDescent="0.3">
      <c r="BN291" s="222">
        <v>353</v>
      </c>
      <c r="BO291" s="222" t="s">
        <v>175</v>
      </c>
      <c r="BP291" s="222">
        <v>3537013</v>
      </c>
      <c r="BQ291" s="222">
        <v>143304</v>
      </c>
      <c r="BR291" s="222" t="s">
        <v>466</v>
      </c>
      <c r="BS291" s="222" t="s">
        <v>235</v>
      </c>
      <c r="BT291" s="196" t="str">
        <f t="shared" si="34"/>
        <v>Academy</v>
      </c>
      <c r="BU291" s="212">
        <v>207</v>
      </c>
      <c r="BV291" s="212">
        <v>0</v>
      </c>
      <c r="BW291" s="201">
        <f t="shared" si="36"/>
        <v>5</v>
      </c>
      <c r="BX291" s="197" t="str">
        <f t="shared" si="35"/>
        <v>3535</v>
      </c>
    </row>
    <row r="292" spans="66:76" ht="14.4" x14ac:dyDescent="0.3">
      <c r="BN292" s="222">
        <v>353</v>
      </c>
      <c r="BO292" s="222" t="s">
        <v>175</v>
      </c>
      <c r="BP292" s="222">
        <v>3537014</v>
      </c>
      <c r="BQ292" s="222">
        <v>138697</v>
      </c>
      <c r="BR292" s="222" t="s">
        <v>467</v>
      </c>
      <c r="BS292" s="222" t="s">
        <v>235</v>
      </c>
      <c r="BT292" s="196" t="str">
        <f t="shared" si="34"/>
        <v>Academy</v>
      </c>
      <c r="BU292" s="212">
        <v>0</v>
      </c>
      <c r="BV292" s="212">
        <v>710</v>
      </c>
      <c r="BW292" s="201">
        <f t="shared" si="36"/>
        <v>6</v>
      </c>
      <c r="BX292" s="197" t="str">
        <f t="shared" si="35"/>
        <v>3536</v>
      </c>
    </row>
    <row r="293" spans="66:76" ht="14.4" x14ac:dyDescent="0.3">
      <c r="BN293" s="222">
        <v>354</v>
      </c>
      <c r="BO293" s="222" t="s">
        <v>184</v>
      </c>
      <c r="BP293" s="222">
        <v>3547006</v>
      </c>
      <c r="BQ293" s="222">
        <v>105861</v>
      </c>
      <c r="BR293" s="222" t="s">
        <v>468</v>
      </c>
      <c r="BS293" s="222" t="s">
        <v>231</v>
      </c>
      <c r="BT293" s="196" t="str">
        <f t="shared" si="34"/>
        <v>Maintained</v>
      </c>
      <c r="BU293" s="212">
        <v>13</v>
      </c>
      <c r="BV293" s="212">
        <v>66</v>
      </c>
      <c r="BW293" s="201">
        <f t="shared" si="36"/>
        <v>1</v>
      </c>
      <c r="BX293" s="197" t="str">
        <f t="shared" si="35"/>
        <v>3541</v>
      </c>
    </row>
    <row r="294" spans="66:76" ht="14.4" x14ac:dyDescent="0.3">
      <c r="BN294" s="222">
        <v>354</v>
      </c>
      <c r="BO294" s="222" t="s">
        <v>184</v>
      </c>
      <c r="BP294" s="222">
        <v>3547013</v>
      </c>
      <c r="BQ294" s="222">
        <v>135200</v>
      </c>
      <c r="BR294" s="222" t="s">
        <v>469</v>
      </c>
      <c r="BS294" s="222" t="s">
        <v>231</v>
      </c>
      <c r="BT294" s="196" t="str">
        <f t="shared" si="34"/>
        <v>Maintained</v>
      </c>
      <c r="BU294" s="212">
        <v>151</v>
      </c>
      <c r="BV294" s="212">
        <v>0</v>
      </c>
      <c r="BW294" s="201">
        <f t="shared" si="36"/>
        <v>2</v>
      </c>
      <c r="BX294" s="197" t="str">
        <f t="shared" si="35"/>
        <v>3542</v>
      </c>
    </row>
    <row r="295" spans="66:76" ht="14.4" x14ac:dyDescent="0.3">
      <c r="BN295" s="222">
        <v>354</v>
      </c>
      <c r="BO295" s="222" t="s">
        <v>184</v>
      </c>
      <c r="BP295" s="222">
        <v>3547014</v>
      </c>
      <c r="BQ295" s="222">
        <v>135201</v>
      </c>
      <c r="BR295" s="222" t="s">
        <v>470</v>
      </c>
      <c r="BS295" s="222" t="s">
        <v>231</v>
      </c>
      <c r="BT295" s="196" t="str">
        <f t="shared" si="34"/>
        <v>Maintained</v>
      </c>
      <c r="BU295" s="212">
        <v>131</v>
      </c>
      <c r="BV295" s="212">
        <v>0</v>
      </c>
      <c r="BW295" s="201">
        <f t="shared" si="36"/>
        <v>3</v>
      </c>
      <c r="BX295" s="197" t="str">
        <f t="shared" si="35"/>
        <v>3543</v>
      </c>
    </row>
    <row r="296" spans="66:76" ht="14.4" x14ac:dyDescent="0.3">
      <c r="BN296" s="222">
        <v>354</v>
      </c>
      <c r="BO296" s="222" t="s">
        <v>184</v>
      </c>
      <c r="BP296" s="222">
        <v>3547015</v>
      </c>
      <c r="BQ296" s="222">
        <v>135202</v>
      </c>
      <c r="BR296" s="222" t="s">
        <v>471</v>
      </c>
      <c r="BS296" s="222" t="s">
        <v>231</v>
      </c>
      <c r="BT296" s="196" t="str">
        <f t="shared" si="34"/>
        <v>Maintained</v>
      </c>
      <c r="BU296" s="212">
        <v>0</v>
      </c>
      <c r="BV296" s="212">
        <v>346</v>
      </c>
      <c r="BW296" s="201">
        <f t="shared" si="36"/>
        <v>4</v>
      </c>
      <c r="BX296" s="197" t="str">
        <f t="shared" si="35"/>
        <v>3544</v>
      </c>
    </row>
    <row r="297" spans="66:76" ht="14.4" x14ac:dyDescent="0.3">
      <c r="BN297" s="222">
        <v>355</v>
      </c>
      <c r="BO297" s="222" t="s">
        <v>187</v>
      </c>
      <c r="BP297" s="222">
        <v>3557000</v>
      </c>
      <c r="BQ297" s="222">
        <v>145850</v>
      </c>
      <c r="BR297" s="222" t="s">
        <v>1087</v>
      </c>
      <c r="BS297" s="222" t="s">
        <v>275</v>
      </c>
      <c r="BT297" s="196" t="str">
        <f t="shared" si="34"/>
        <v>Academy</v>
      </c>
      <c r="BU297" s="212">
        <v>16</v>
      </c>
      <c r="BV297" s="212">
        <v>160</v>
      </c>
      <c r="BW297" s="201">
        <f t="shared" si="36"/>
        <v>1</v>
      </c>
      <c r="BX297" s="197" t="str">
        <f t="shared" si="35"/>
        <v>3551</v>
      </c>
    </row>
    <row r="298" spans="66:76" ht="14.4" x14ac:dyDescent="0.3">
      <c r="BN298" s="222">
        <v>355</v>
      </c>
      <c r="BO298" s="222" t="s">
        <v>187</v>
      </c>
      <c r="BP298" s="222">
        <v>3557025</v>
      </c>
      <c r="BQ298" s="222">
        <v>138130</v>
      </c>
      <c r="BR298" s="222" t="s">
        <v>472</v>
      </c>
      <c r="BS298" s="222" t="s">
        <v>235</v>
      </c>
      <c r="BT298" s="196" t="str">
        <f t="shared" si="34"/>
        <v>Academy</v>
      </c>
      <c r="BU298" s="212">
        <v>13</v>
      </c>
      <c r="BV298" s="212">
        <v>313</v>
      </c>
      <c r="BW298" s="201">
        <f t="shared" si="36"/>
        <v>2</v>
      </c>
      <c r="BX298" s="197" t="str">
        <f t="shared" si="35"/>
        <v>3552</v>
      </c>
    </row>
    <row r="299" spans="66:76" ht="14.4" x14ac:dyDescent="0.3">
      <c r="BN299" s="222">
        <v>355</v>
      </c>
      <c r="BO299" s="222" t="s">
        <v>187</v>
      </c>
      <c r="BP299" s="222">
        <v>3557026</v>
      </c>
      <c r="BQ299" s="222">
        <v>143062</v>
      </c>
      <c r="BR299" s="222" t="s">
        <v>473</v>
      </c>
      <c r="BS299" s="222" t="s">
        <v>235</v>
      </c>
      <c r="BT299" s="196" t="str">
        <f t="shared" si="34"/>
        <v>Academy</v>
      </c>
      <c r="BU299" s="212">
        <v>0</v>
      </c>
      <c r="BV299" s="212">
        <v>195</v>
      </c>
      <c r="BW299" s="201">
        <f t="shared" si="36"/>
        <v>3</v>
      </c>
      <c r="BX299" s="197" t="str">
        <f t="shared" si="35"/>
        <v>3553</v>
      </c>
    </row>
    <row r="300" spans="66:76" ht="14.4" x14ac:dyDescent="0.3">
      <c r="BN300" s="222">
        <v>355</v>
      </c>
      <c r="BO300" s="222" t="s">
        <v>187</v>
      </c>
      <c r="BP300" s="222">
        <v>3557029</v>
      </c>
      <c r="BQ300" s="222">
        <v>150199</v>
      </c>
      <c r="BR300" s="222" t="s">
        <v>474</v>
      </c>
      <c r="BS300" s="222" t="s">
        <v>235</v>
      </c>
      <c r="BT300" s="196" t="str">
        <f t="shared" si="34"/>
        <v>Academy</v>
      </c>
      <c r="BU300" s="212">
        <v>351</v>
      </c>
      <c r="BV300" s="212">
        <v>0</v>
      </c>
      <c r="BW300" s="201">
        <f t="shared" si="36"/>
        <v>4</v>
      </c>
      <c r="BX300" s="197" t="str">
        <f t="shared" si="35"/>
        <v>3554</v>
      </c>
    </row>
    <row r="301" spans="66:76" ht="14.4" x14ac:dyDescent="0.3">
      <c r="BN301" s="222">
        <v>356</v>
      </c>
      <c r="BO301" s="222" t="s">
        <v>201</v>
      </c>
      <c r="BP301" s="222">
        <v>3567002</v>
      </c>
      <c r="BQ301" s="222">
        <v>150735</v>
      </c>
      <c r="BR301" s="222" t="s">
        <v>1244</v>
      </c>
      <c r="BS301" s="222" t="s">
        <v>245</v>
      </c>
      <c r="BT301" s="196" t="str">
        <f t="shared" si="34"/>
        <v>Academy</v>
      </c>
      <c r="BU301" s="212">
        <v>0</v>
      </c>
      <c r="BV301" s="212">
        <v>41</v>
      </c>
      <c r="BW301" s="201">
        <f t="shared" si="36"/>
        <v>1</v>
      </c>
      <c r="BX301" s="197" t="str">
        <f t="shared" si="35"/>
        <v>3561</v>
      </c>
    </row>
    <row r="302" spans="66:76" ht="14.4" x14ac:dyDescent="0.3">
      <c r="BN302" s="222">
        <v>356</v>
      </c>
      <c r="BO302" s="222" t="s">
        <v>201</v>
      </c>
      <c r="BP302" s="222">
        <v>3567504</v>
      </c>
      <c r="BQ302" s="222">
        <v>106168</v>
      </c>
      <c r="BR302" s="222" t="s">
        <v>475</v>
      </c>
      <c r="BS302" s="222" t="s">
        <v>231</v>
      </c>
      <c r="BT302" s="196" t="str">
        <f t="shared" si="34"/>
        <v>Maintained</v>
      </c>
      <c r="BU302" s="212">
        <v>56</v>
      </c>
      <c r="BV302" s="212">
        <v>0</v>
      </c>
      <c r="BW302" s="201">
        <f t="shared" si="36"/>
        <v>2</v>
      </c>
      <c r="BX302" s="197" t="str">
        <f t="shared" si="35"/>
        <v>3562</v>
      </c>
    </row>
    <row r="303" spans="66:76" ht="14.4" x14ac:dyDescent="0.3">
      <c r="BN303" s="222">
        <v>356</v>
      </c>
      <c r="BO303" s="222" t="s">
        <v>201</v>
      </c>
      <c r="BP303" s="222">
        <v>3567506</v>
      </c>
      <c r="BQ303" s="222">
        <v>106170</v>
      </c>
      <c r="BR303" s="222" t="s">
        <v>476</v>
      </c>
      <c r="BS303" s="222" t="s">
        <v>231</v>
      </c>
      <c r="BT303" s="196" t="str">
        <f t="shared" si="34"/>
        <v>Maintained</v>
      </c>
      <c r="BU303" s="212">
        <v>214</v>
      </c>
      <c r="BV303" s="212">
        <v>0</v>
      </c>
      <c r="BW303" s="201">
        <f t="shared" si="36"/>
        <v>3</v>
      </c>
      <c r="BX303" s="197" t="str">
        <f t="shared" si="35"/>
        <v>3563</v>
      </c>
    </row>
    <row r="304" spans="66:76" ht="14.4" x14ac:dyDescent="0.3">
      <c r="BN304" s="222">
        <v>356</v>
      </c>
      <c r="BO304" s="222" t="s">
        <v>201</v>
      </c>
      <c r="BP304" s="222">
        <v>3567508</v>
      </c>
      <c r="BQ304" s="222">
        <v>106172</v>
      </c>
      <c r="BR304" s="222" t="s">
        <v>477</v>
      </c>
      <c r="BS304" s="222" t="s">
        <v>231</v>
      </c>
      <c r="BT304" s="196" t="str">
        <f t="shared" si="34"/>
        <v>Maintained</v>
      </c>
      <c r="BU304" s="212">
        <v>0</v>
      </c>
      <c r="BV304" s="212">
        <v>338</v>
      </c>
      <c r="BW304" s="201">
        <f t="shared" si="36"/>
        <v>4</v>
      </c>
      <c r="BX304" s="197" t="str">
        <f t="shared" si="35"/>
        <v>3564</v>
      </c>
    </row>
    <row r="305" spans="66:76" ht="14.4" x14ac:dyDescent="0.3">
      <c r="BN305" s="222">
        <v>356</v>
      </c>
      <c r="BO305" s="222" t="s">
        <v>201</v>
      </c>
      <c r="BP305" s="222">
        <v>3567509</v>
      </c>
      <c r="BQ305" s="222">
        <v>106173</v>
      </c>
      <c r="BR305" s="222" t="s">
        <v>478</v>
      </c>
      <c r="BS305" s="222" t="s">
        <v>231</v>
      </c>
      <c r="BT305" s="196" t="str">
        <f t="shared" si="34"/>
        <v>Maintained</v>
      </c>
      <c r="BU305" s="212">
        <v>0</v>
      </c>
      <c r="BV305" s="212">
        <v>86</v>
      </c>
      <c r="BW305" s="201">
        <f t="shared" si="36"/>
        <v>5</v>
      </c>
      <c r="BX305" s="197" t="str">
        <f t="shared" si="35"/>
        <v>3565</v>
      </c>
    </row>
    <row r="306" spans="66:76" ht="14.4" x14ac:dyDescent="0.3">
      <c r="BN306" s="222">
        <v>356</v>
      </c>
      <c r="BO306" s="222" t="s">
        <v>201</v>
      </c>
      <c r="BP306" s="222">
        <v>3567510</v>
      </c>
      <c r="BQ306" s="222">
        <v>150471</v>
      </c>
      <c r="BR306" s="222" t="s">
        <v>479</v>
      </c>
      <c r="BS306" s="222" t="s">
        <v>235</v>
      </c>
      <c r="BT306" s="196" t="str">
        <f t="shared" si="34"/>
        <v>Academy</v>
      </c>
      <c r="BU306" s="212">
        <v>36</v>
      </c>
      <c r="BV306" s="212">
        <v>0</v>
      </c>
      <c r="BW306" s="201">
        <f t="shared" si="36"/>
        <v>6</v>
      </c>
      <c r="BX306" s="197" t="str">
        <f t="shared" si="35"/>
        <v>3566</v>
      </c>
    </row>
    <row r="307" spans="66:76" ht="14.4" x14ac:dyDescent="0.3">
      <c r="BN307" s="222">
        <v>356</v>
      </c>
      <c r="BO307" s="222" t="s">
        <v>201</v>
      </c>
      <c r="BP307" s="222">
        <v>3567511</v>
      </c>
      <c r="BQ307" s="222">
        <v>131889</v>
      </c>
      <c r="BR307" s="222" t="s">
        <v>480</v>
      </c>
      <c r="BS307" s="222" t="s">
        <v>231</v>
      </c>
      <c r="BT307" s="196" t="str">
        <f t="shared" si="34"/>
        <v>Maintained</v>
      </c>
      <c r="BU307" s="212">
        <v>0</v>
      </c>
      <c r="BV307" s="212">
        <v>53</v>
      </c>
      <c r="BW307" s="201">
        <f t="shared" si="36"/>
        <v>7</v>
      </c>
      <c r="BX307" s="197" t="str">
        <f t="shared" si="35"/>
        <v>3567</v>
      </c>
    </row>
    <row r="308" spans="66:76" ht="14.4" x14ac:dyDescent="0.3">
      <c r="BN308" s="222">
        <v>357</v>
      </c>
      <c r="BO308" s="222" t="s">
        <v>209</v>
      </c>
      <c r="BP308" s="222">
        <v>3577000</v>
      </c>
      <c r="BQ308" s="222">
        <v>148936</v>
      </c>
      <c r="BR308" s="222" t="s">
        <v>484</v>
      </c>
      <c r="BS308" s="222" t="s">
        <v>275</v>
      </c>
      <c r="BT308" s="196" t="str">
        <f t="shared" si="34"/>
        <v>Academy</v>
      </c>
      <c r="BU308" s="212">
        <v>0</v>
      </c>
      <c r="BV308" s="212">
        <v>240</v>
      </c>
      <c r="BW308" s="201">
        <f t="shared" si="36"/>
        <v>1</v>
      </c>
      <c r="BX308" s="197" t="str">
        <f t="shared" si="35"/>
        <v>3571</v>
      </c>
    </row>
    <row r="309" spans="66:76" ht="14.4" x14ac:dyDescent="0.3">
      <c r="BN309" s="222">
        <v>357</v>
      </c>
      <c r="BO309" s="222" t="s">
        <v>209</v>
      </c>
      <c r="BP309" s="222">
        <v>3577001</v>
      </c>
      <c r="BQ309" s="222">
        <v>140133</v>
      </c>
      <c r="BR309" s="222" t="s">
        <v>481</v>
      </c>
      <c r="BS309" s="222" t="s">
        <v>235</v>
      </c>
      <c r="BT309" s="196" t="str">
        <f t="shared" si="34"/>
        <v>Academy</v>
      </c>
      <c r="BU309" s="212">
        <v>234</v>
      </c>
      <c r="BV309" s="212">
        <v>0</v>
      </c>
      <c r="BW309" s="201">
        <f t="shared" si="36"/>
        <v>2</v>
      </c>
      <c r="BX309" s="197" t="str">
        <f t="shared" si="35"/>
        <v>3572</v>
      </c>
    </row>
    <row r="310" spans="66:76" ht="14.4" x14ac:dyDescent="0.3">
      <c r="BN310" s="222">
        <v>357</v>
      </c>
      <c r="BO310" s="222" t="s">
        <v>209</v>
      </c>
      <c r="BP310" s="222">
        <v>3577002</v>
      </c>
      <c r="BQ310" s="222">
        <v>106278</v>
      </c>
      <c r="BR310" s="222" t="s">
        <v>482</v>
      </c>
      <c r="BS310" s="222" t="s">
        <v>231</v>
      </c>
      <c r="BT310" s="196" t="str">
        <f t="shared" si="34"/>
        <v>Maintained</v>
      </c>
      <c r="BU310" s="212">
        <v>22</v>
      </c>
      <c r="BV310" s="212">
        <v>61</v>
      </c>
      <c r="BW310" s="201">
        <f t="shared" si="36"/>
        <v>3</v>
      </c>
      <c r="BX310" s="197" t="str">
        <f t="shared" si="35"/>
        <v>3573</v>
      </c>
    </row>
    <row r="311" spans="66:76" ht="14.4" x14ac:dyDescent="0.3">
      <c r="BN311" s="222">
        <v>357</v>
      </c>
      <c r="BO311" s="222" t="s">
        <v>209</v>
      </c>
      <c r="BP311" s="222">
        <v>3577005</v>
      </c>
      <c r="BQ311" s="222">
        <v>150010</v>
      </c>
      <c r="BR311" s="222" t="s">
        <v>483</v>
      </c>
      <c r="BS311" s="222" t="s">
        <v>235</v>
      </c>
      <c r="BT311" s="196" t="str">
        <f t="shared" si="34"/>
        <v>Academy</v>
      </c>
      <c r="BU311" s="212">
        <v>0</v>
      </c>
      <c r="BV311" s="212">
        <v>149</v>
      </c>
      <c r="BW311" s="201">
        <f t="shared" si="36"/>
        <v>4</v>
      </c>
      <c r="BX311" s="197" t="str">
        <f t="shared" si="35"/>
        <v>3574</v>
      </c>
    </row>
    <row r="312" spans="66:76" ht="14.4" x14ac:dyDescent="0.3">
      <c r="BN312" s="222">
        <v>357</v>
      </c>
      <c r="BO312" s="222" t="s">
        <v>209</v>
      </c>
      <c r="BP312" s="222">
        <v>3577009</v>
      </c>
      <c r="BQ312" s="222">
        <v>106281</v>
      </c>
      <c r="BR312" s="222" t="s">
        <v>485</v>
      </c>
      <c r="BS312" s="222" t="s">
        <v>231</v>
      </c>
      <c r="BT312" s="196" t="str">
        <f t="shared" si="34"/>
        <v>Maintained</v>
      </c>
      <c r="BU312" s="212">
        <v>168</v>
      </c>
      <c r="BV312" s="212">
        <v>0</v>
      </c>
      <c r="BW312" s="201">
        <f t="shared" si="36"/>
        <v>5</v>
      </c>
      <c r="BX312" s="197" t="str">
        <f t="shared" si="35"/>
        <v>3575</v>
      </c>
    </row>
    <row r="313" spans="66:76" ht="14.4" x14ac:dyDescent="0.3">
      <c r="BN313" s="222">
        <v>358</v>
      </c>
      <c r="BO313" s="222" t="s">
        <v>213</v>
      </c>
      <c r="BP313" s="222">
        <v>3587000</v>
      </c>
      <c r="BQ313" s="222">
        <v>142289</v>
      </c>
      <c r="BR313" s="222" t="s">
        <v>486</v>
      </c>
      <c r="BS313" s="222" t="s">
        <v>235</v>
      </c>
      <c r="BT313" s="196" t="str">
        <f t="shared" si="34"/>
        <v>Academy</v>
      </c>
      <c r="BU313" s="212">
        <v>122</v>
      </c>
      <c r="BV313" s="212">
        <v>0</v>
      </c>
      <c r="BW313" s="201">
        <f t="shared" si="36"/>
        <v>1</v>
      </c>
      <c r="BX313" s="197" t="str">
        <f t="shared" si="35"/>
        <v>3581</v>
      </c>
    </row>
    <row r="314" spans="66:76" ht="14.4" x14ac:dyDescent="0.3">
      <c r="BN314" s="222">
        <v>358</v>
      </c>
      <c r="BO314" s="222" t="s">
        <v>213</v>
      </c>
      <c r="BP314" s="222">
        <v>3587001</v>
      </c>
      <c r="BQ314" s="222">
        <v>106391</v>
      </c>
      <c r="BR314" s="222" t="s">
        <v>487</v>
      </c>
      <c r="BS314" s="222" t="s">
        <v>231</v>
      </c>
      <c r="BT314" s="196" t="str">
        <f t="shared" si="34"/>
        <v>Maintained</v>
      </c>
      <c r="BU314" s="212">
        <v>0</v>
      </c>
      <c r="BV314" s="212">
        <v>169</v>
      </c>
      <c r="BW314" s="201">
        <f t="shared" si="36"/>
        <v>2</v>
      </c>
      <c r="BX314" s="197" t="str">
        <f t="shared" si="35"/>
        <v>3582</v>
      </c>
    </row>
    <row r="315" spans="66:76" ht="14.4" x14ac:dyDescent="0.3">
      <c r="BN315" s="222">
        <v>358</v>
      </c>
      <c r="BO315" s="222" t="s">
        <v>213</v>
      </c>
      <c r="BP315" s="222">
        <v>3587002</v>
      </c>
      <c r="BQ315" s="222">
        <v>142782</v>
      </c>
      <c r="BR315" s="222" t="s">
        <v>488</v>
      </c>
      <c r="BS315" s="222" t="s">
        <v>245</v>
      </c>
      <c r="BT315" s="196" t="str">
        <f t="shared" si="34"/>
        <v>Academy</v>
      </c>
      <c r="BU315" s="212">
        <v>140</v>
      </c>
      <c r="BV315" s="212">
        <v>0</v>
      </c>
      <c r="BW315" s="201">
        <f t="shared" si="36"/>
        <v>3</v>
      </c>
      <c r="BX315" s="197" t="str">
        <f t="shared" si="35"/>
        <v>3583</v>
      </c>
    </row>
    <row r="316" spans="66:76" ht="14.4" x14ac:dyDescent="0.3">
      <c r="BN316" s="222">
        <v>358</v>
      </c>
      <c r="BO316" s="222" t="s">
        <v>213</v>
      </c>
      <c r="BP316" s="222">
        <v>3587003</v>
      </c>
      <c r="BQ316" s="222">
        <v>147372</v>
      </c>
      <c r="BR316" s="222" t="s">
        <v>489</v>
      </c>
      <c r="BS316" s="222" t="s">
        <v>235</v>
      </c>
      <c r="BT316" s="196" t="str">
        <f t="shared" si="34"/>
        <v>Academy</v>
      </c>
      <c r="BU316" s="212">
        <v>67</v>
      </c>
      <c r="BV316" s="212">
        <v>0</v>
      </c>
      <c r="BW316" s="201">
        <f t="shared" si="36"/>
        <v>4</v>
      </c>
      <c r="BX316" s="197" t="str">
        <f t="shared" si="35"/>
        <v>3584</v>
      </c>
    </row>
    <row r="317" spans="66:76" ht="14.4" x14ac:dyDescent="0.3">
      <c r="BN317" s="222">
        <v>358</v>
      </c>
      <c r="BO317" s="222" t="s">
        <v>213</v>
      </c>
      <c r="BP317" s="222">
        <v>3587005</v>
      </c>
      <c r="BQ317" s="222">
        <v>106394</v>
      </c>
      <c r="BR317" s="222" t="s">
        <v>490</v>
      </c>
      <c r="BS317" s="222" t="s">
        <v>231</v>
      </c>
      <c r="BT317" s="196" t="str">
        <f t="shared" si="34"/>
        <v>Maintained</v>
      </c>
      <c r="BU317" s="212">
        <v>130</v>
      </c>
      <c r="BV317" s="212">
        <v>0</v>
      </c>
      <c r="BW317" s="201">
        <f t="shared" si="36"/>
        <v>5</v>
      </c>
      <c r="BX317" s="197" t="str">
        <f t="shared" si="35"/>
        <v>3585</v>
      </c>
    </row>
    <row r="318" spans="66:76" ht="14.4" x14ac:dyDescent="0.3">
      <c r="BN318" s="222">
        <v>358</v>
      </c>
      <c r="BO318" s="222" t="s">
        <v>213</v>
      </c>
      <c r="BP318" s="222">
        <v>3587008</v>
      </c>
      <c r="BQ318" s="222">
        <v>142288</v>
      </c>
      <c r="BR318" s="222" t="s">
        <v>491</v>
      </c>
      <c r="BS318" s="222" t="s">
        <v>235</v>
      </c>
      <c r="BT318" s="196" t="str">
        <f t="shared" si="34"/>
        <v>Academy</v>
      </c>
      <c r="BU318" s="212">
        <v>0</v>
      </c>
      <c r="BV318" s="212">
        <v>196</v>
      </c>
      <c r="BW318" s="201">
        <f t="shared" si="36"/>
        <v>6</v>
      </c>
      <c r="BX318" s="197" t="str">
        <f t="shared" si="35"/>
        <v>3586</v>
      </c>
    </row>
    <row r="319" spans="66:76" ht="14.4" x14ac:dyDescent="0.3">
      <c r="BN319" s="222">
        <v>358</v>
      </c>
      <c r="BO319" s="222" t="s">
        <v>213</v>
      </c>
      <c r="BP319" s="222">
        <v>3587009</v>
      </c>
      <c r="BQ319" s="222">
        <v>131885</v>
      </c>
      <c r="BR319" s="222" t="s">
        <v>492</v>
      </c>
      <c r="BS319" s="222" t="s">
        <v>231</v>
      </c>
      <c r="BT319" s="196" t="str">
        <f t="shared" si="34"/>
        <v>Maintained</v>
      </c>
      <c r="BU319" s="212">
        <v>0</v>
      </c>
      <c r="BV319" s="212">
        <v>63</v>
      </c>
      <c r="BW319" s="201">
        <f t="shared" si="36"/>
        <v>7</v>
      </c>
      <c r="BX319" s="197" t="str">
        <f t="shared" si="35"/>
        <v>3587</v>
      </c>
    </row>
    <row r="320" spans="66:76" ht="14.4" x14ac:dyDescent="0.3">
      <c r="BN320" s="222">
        <v>359</v>
      </c>
      <c r="BO320" s="222" t="s">
        <v>221</v>
      </c>
      <c r="BP320" s="222">
        <v>3597001</v>
      </c>
      <c r="BQ320" s="222">
        <v>134297</v>
      </c>
      <c r="BR320" s="222" t="s">
        <v>493</v>
      </c>
      <c r="BS320" s="222" t="s">
        <v>231</v>
      </c>
      <c r="BT320" s="196" t="str">
        <f t="shared" si="34"/>
        <v>Maintained</v>
      </c>
      <c r="BU320" s="212">
        <v>77</v>
      </c>
      <c r="BV320" s="212">
        <v>56</v>
      </c>
      <c r="BW320" s="201">
        <f t="shared" si="36"/>
        <v>1</v>
      </c>
      <c r="BX320" s="197" t="str">
        <f t="shared" si="35"/>
        <v>3591</v>
      </c>
    </row>
    <row r="321" spans="66:76" ht="14.4" x14ac:dyDescent="0.3">
      <c r="BN321" s="222">
        <v>359</v>
      </c>
      <c r="BO321" s="222" t="s">
        <v>221</v>
      </c>
      <c r="BP321" s="222">
        <v>3597002</v>
      </c>
      <c r="BQ321" s="222">
        <v>106543</v>
      </c>
      <c r="BR321" s="222" t="s">
        <v>422</v>
      </c>
      <c r="BS321" s="222" t="s">
        <v>231</v>
      </c>
      <c r="BT321" s="196" t="str">
        <f t="shared" si="34"/>
        <v>Maintained</v>
      </c>
      <c r="BU321" s="212">
        <v>120</v>
      </c>
      <c r="BV321" s="212">
        <v>116</v>
      </c>
      <c r="BW321" s="201">
        <f t="shared" si="36"/>
        <v>2</v>
      </c>
      <c r="BX321" s="197" t="str">
        <f t="shared" si="35"/>
        <v>3592</v>
      </c>
    </row>
    <row r="322" spans="66:76" ht="14.4" x14ac:dyDescent="0.3">
      <c r="BN322" s="222">
        <v>359</v>
      </c>
      <c r="BO322" s="222" t="s">
        <v>221</v>
      </c>
      <c r="BP322" s="222">
        <v>3597018</v>
      </c>
      <c r="BQ322" s="222">
        <v>132155</v>
      </c>
      <c r="BR322" s="222" t="s">
        <v>494</v>
      </c>
      <c r="BS322" s="222" t="s">
        <v>231</v>
      </c>
      <c r="BT322" s="196" t="str">
        <f t="shared" si="34"/>
        <v>Maintained</v>
      </c>
      <c r="BU322" s="212">
        <v>72</v>
      </c>
      <c r="BV322" s="212">
        <v>0</v>
      </c>
      <c r="BW322" s="201">
        <f t="shared" si="36"/>
        <v>3</v>
      </c>
      <c r="BX322" s="197" t="str">
        <f t="shared" si="35"/>
        <v>3593</v>
      </c>
    </row>
    <row r="323" spans="66:76" ht="14.4" x14ac:dyDescent="0.3">
      <c r="BN323" s="222">
        <v>359</v>
      </c>
      <c r="BO323" s="222" t="s">
        <v>221</v>
      </c>
      <c r="BP323" s="222">
        <v>3597020</v>
      </c>
      <c r="BQ323" s="222">
        <v>131295</v>
      </c>
      <c r="BR323" s="222" t="s">
        <v>495</v>
      </c>
      <c r="BS323" s="222" t="s">
        <v>231</v>
      </c>
      <c r="BT323" s="196" t="str">
        <f t="shared" si="34"/>
        <v>Maintained</v>
      </c>
      <c r="BU323" s="212">
        <v>135</v>
      </c>
      <c r="BV323" s="212">
        <v>0</v>
      </c>
      <c r="BW323" s="201">
        <f t="shared" si="36"/>
        <v>4</v>
      </c>
      <c r="BX323" s="197" t="str">
        <f t="shared" si="35"/>
        <v>3594</v>
      </c>
    </row>
    <row r="324" spans="66:76" ht="14.4" x14ac:dyDescent="0.3">
      <c r="BN324" s="222">
        <v>359</v>
      </c>
      <c r="BO324" s="222" t="s">
        <v>221</v>
      </c>
      <c r="BP324" s="222">
        <v>3597022</v>
      </c>
      <c r="BQ324" s="222">
        <v>131530</v>
      </c>
      <c r="BR324" s="222" t="s">
        <v>496</v>
      </c>
      <c r="BS324" s="222" t="s">
        <v>231</v>
      </c>
      <c r="BT324" s="196" t="str">
        <f t="shared" si="34"/>
        <v>Maintained</v>
      </c>
      <c r="BU324" s="212">
        <v>0</v>
      </c>
      <c r="BV324" s="212">
        <v>398</v>
      </c>
      <c r="BW324" s="201">
        <f t="shared" si="36"/>
        <v>5</v>
      </c>
      <c r="BX324" s="197" t="str">
        <f t="shared" si="35"/>
        <v>3595</v>
      </c>
    </row>
    <row r="325" spans="66:76" ht="14.4" x14ac:dyDescent="0.3">
      <c r="BN325" s="222">
        <v>359</v>
      </c>
      <c r="BO325" s="222" t="s">
        <v>221</v>
      </c>
      <c r="BP325" s="222">
        <v>3597023</v>
      </c>
      <c r="BQ325" s="222">
        <v>135199</v>
      </c>
      <c r="BR325" s="222" t="s">
        <v>497</v>
      </c>
      <c r="BS325" s="222" t="s">
        <v>231</v>
      </c>
      <c r="BT325" s="196" t="str">
        <f t="shared" ref="BT325:BT388" si="37">IF(OR(LEFT(BS325,7)="Academy",LEFT(BS325,11)="Free School"),"Academy","Maintained")</f>
        <v>Maintained</v>
      </c>
      <c r="BU325" s="212">
        <v>0</v>
      </c>
      <c r="BV325" s="212">
        <v>87</v>
      </c>
      <c r="BW325" s="201">
        <f t="shared" si="36"/>
        <v>6</v>
      </c>
      <c r="BX325" s="197" t="str">
        <f t="shared" si="35"/>
        <v>3596</v>
      </c>
    </row>
    <row r="326" spans="66:76" ht="14.4" x14ac:dyDescent="0.3">
      <c r="BN326" s="222">
        <v>370</v>
      </c>
      <c r="BO326" s="222" t="s">
        <v>85</v>
      </c>
      <c r="BP326" s="222">
        <v>3707009</v>
      </c>
      <c r="BQ326" s="222">
        <v>141704</v>
      </c>
      <c r="BR326" s="222" t="s">
        <v>498</v>
      </c>
      <c r="BS326" s="222" t="s">
        <v>235</v>
      </c>
      <c r="BT326" s="196" t="str">
        <f t="shared" si="37"/>
        <v>Academy</v>
      </c>
      <c r="BU326" s="212">
        <v>127</v>
      </c>
      <c r="BV326" s="212">
        <v>209</v>
      </c>
      <c r="BW326" s="201">
        <f t="shared" si="36"/>
        <v>1</v>
      </c>
      <c r="BX326" s="197" t="str">
        <f t="shared" ref="BX326:BX389" si="38">BN326&amp;BW326</f>
        <v>3701</v>
      </c>
    </row>
    <row r="327" spans="66:76" ht="14.4" x14ac:dyDescent="0.3">
      <c r="BN327" s="222">
        <v>370</v>
      </c>
      <c r="BO327" s="222" t="s">
        <v>85</v>
      </c>
      <c r="BP327" s="222">
        <v>3707010</v>
      </c>
      <c r="BQ327" s="222">
        <v>141563</v>
      </c>
      <c r="BR327" s="222" t="s">
        <v>499</v>
      </c>
      <c r="BS327" s="222" t="s">
        <v>235</v>
      </c>
      <c r="BT327" s="196" t="str">
        <f t="shared" si="37"/>
        <v>Academy</v>
      </c>
      <c r="BU327" s="212">
        <v>23</v>
      </c>
      <c r="BV327" s="212">
        <v>95</v>
      </c>
      <c r="BW327" s="201">
        <f t="shared" ref="BW327:BW390" si="39">IF(BN327=BN326,BW326+1,1)</f>
        <v>2</v>
      </c>
      <c r="BX327" s="197" t="str">
        <f t="shared" si="38"/>
        <v>3702</v>
      </c>
    </row>
    <row r="328" spans="66:76" ht="14.4" x14ac:dyDescent="0.3">
      <c r="BN328" s="222">
        <v>371</v>
      </c>
      <c r="BO328" s="222" t="s">
        <v>122</v>
      </c>
      <c r="BP328" s="222">
        <v>3717000</v>
      </c>
      <c r="BQ328" s="222">
        <v>144346</v>
      </c>
      <c r="BR328" s="222" t="s">
        <v>500</v>
      </c>
      <c r="BS328" s="222" t="s">
        <v>275</v>
      </c>
      <c r="BT328" s="196" t="str">
        <f t="shared" si="37"/>
        <v>Academy</v>
      </c>
      <c r="BU328" s="212">
        <v>16</v>
      </c>
      <c r="BV328" s="212">
        <v>139</v>
      </c>
      <c r="BW328" s="201">
        <f t="shared" si="39"/>
        <v>1</v>
      </c>
      <c r="BX328" s="197" t="str">
        <f t="shared" si="38"/>
        <v>3711</v>
      </c>
    </row>
    <row r="329" spans="66:76" ht="14.4" x14ac:dyDescent="0.3">
      <c r="BN329" s="222">
        <v>371</v>
      </c>
      <c r="BO329" s="222" t="s">
        <v>122</v>
      </c>
      <c r="BP329" s="222">
        <v>3717001</v>
      </c>
      <c r="BQ329" s="222">
        <v>147864</v>
      </c>
      <c r="BR329" s="222" t="s">
        <v>1245</v>
      </c>
      <c r="BS329" s="222" t="s">
        <v>245</v>
      </c>
      <c r="BT329" s="196" t="str">
        <f t="shared" si="37"/>
        <v>Academy</v>
      </c>
      <c r="BU329" s="212">
        <v>37</v>
      </c>
      <c r="BV329" s="212">
        <v>79</v>
      </c>
      <c r="BW329" s="201">
        <f t="shared" si="39"/>
        <v>2</v>
      </c>
      <c r="BX329" s="197" t="str">
        <f t="shared" si="38"/>
        <v>3712</v>
      </c>
    </row>
    <row r="330" spans="66:76" ht="14.4" x14ac:dyDescent="0.3">
      <c r="BN330" s="222">
        <v>371</v>
      </c>
      <c r="BO330" s="222" t="s">
        <v>122</v>
      </c>
      <c r="BP330" s="222">
        <v>3717012</v>
      </c>
      <c r="BQ330" s="222">
        <v>147515</v>
      </c>
      <c r="BR330" s="222" t="s">
        <v>501</v>
      </c>
      <c r="BS330" s="222" t="s">
        <v>235</v>
      </c>
      <c r="BT330" s="196" t="str">
        <f t="shared" si="37"/>
        <v>Academy</v>
      </c>
      <c r="BU330" s="212">
        <v>40</v>
      </c>
      <c r="BV330" s="212">
        <v>54</v>
      </c>
      <c r="BW330" s="201">
        <f t="shared" si="39"/>
        <v>3</v>
      </c>
      <c r="BX330" s="197" t="str">
        <f t="shared" si="38"/>
        <v>3713</v>
      </c>
    </row>
    <row r="331" spans="66:76" ht="14.4" x14ac:dyDescent="0.3">
      <c r="BN331" s="222">
        <v>371</v>
      </c>
      <c r="BO331" s="222" t="s">
        <v>122</v>
      </c>
      <c r="BP331" s="222">
        <v>3717014</v>
      </c>
      <c r="BQ331" s="222">
        <v>147582</v>
      </c>
      <c r="BR331" s="222" t="s">
        <v>502</v>
      </c>
      <c r="BS331" s="222" t="s">
        <v>235</v>
      </c>
      <c r="BT331" s="196" t="str">
        <f t="shared" si="37"/>
        <v>Academy</v>
      </c>
      <c r="BU331" s="212">
        <v>79</v>
      </c>
      <c r="BV331" s="212">
        <v>83</v>
      </c>
      <c r="BW331" s="201">
        <f t="shared" si="39"/>
        <v>4</v>
      </c>
      <c r="BX331" s="197" t="str">
        <f t="shared" si="38"/>
        <v>3714</v>
      </c>
    </row>
    <row r="332" spans="66:76" ht="14.4" x14ac:dyDescent="0.3">
      <c r="BN332" s="222">
        <v>371</v>
      </c>
      <c r="BO332" s="222" t="s">
        <v>122</v>
      </c>
      <c r="BP332" s="222">
        <v>3717015</v>
      </c>
      <c r="BQ332" s="222">
        <v>135547</v>
      </c>
      <c r="BR332" s="222" t="s">
        <v>503</v>
      </c>
      <c r="BS332" s="222" t="s">
        <v>231</v>
      </c>
      <c r="BT332" s="196" t="str">
        <f t="shared" si="37"/>
        <v>Maintained</v>
      </c>
      <c r="BU332" s="212">
        <v>32</v>
      </c>
      <c r="BV332" s="212">
        <v>133</v>
      </c>
      <c r="BW332" s="201">
        <f t="shared" si="39"/>
        <v>5</v>
      </c>
      <c r="BX332" s="197" t="str">
        <f t="shared" si="38"/>
        <v>3715</v>
      </c>
    </row>
    <row r="333" spans="66:76" ht="14.4" x14ac:dyDescent="0.3">
      <c r="BN333" s="222">
        <v>371</v>
      </c>
      <c r="BO333" s="222" t="s">
        <v>122</v>
      </c>
      <c r="BP333" s="222">
        <v>3717016</v>
      </c>
      <c r="BQ333" s="222">
        <v>147829</v>
      </c>
      <c r="BR333" s="222" t="s">
        <v>504</v>
      </c>
      <c r="BS333" s="222" t="s">
        <v>235</v>
      </c>
      <c r="BT333" s="196" t="str">
        <f t="shared" si="37"/>
        <v>Academy</v>
      </c>
      <c r="BU333" s="212">
        <v>89</v>
      </c>
      <c r="BV333" s="212">
        <v>68</v>
      </c>
      <c r="BW333" s="201">
        <f t="shared" si="39"/>
        <v>6</v>
      </c>
      <c r="BX333" s="197" t="str">
        <f t="shared" si="38"/>
        <v>3716</v>
      </c>
    </row>
    <row r="334" spans="66:76" ht="14.4" x14ac:dyDescent="0.3">
      <c r="BN334" s="222">
        <v>372</v>
      </c>
      <c r="BO334" s="222" t="s">
        <v>185</v>
      </c>
      <c r="BP334" s="222">
        <v>3725950</v>
      </c>
      <c r="BQ334" s="222">
        <v>150133</v>
      </c>
      <c r="BR334" s="222" t="s">
        <v>508</v>
      </c>
      <c r="BS334" s="222" t="s">
        <v>235</v>
      </c>
      <c r="BT334" s="196" t="str">
        <f t="shared" si="37"/>
        <v>Academy</v>
      </c>
      <c r="BU334" s="212">
        <v>70</v>
      </c>
      <c r="BV334" s="212">
        <v>87</v>
      </c>
      <c r="BW334" s="201">
        <f t="shared" si="39"/>
        <v>1</v>
      </c>
      <c r="BX334" s="197" t="str">
        <f t="shared" si="38"/>
        <v>3721</v>
      </c>
    </row>
    <row r="335" spans="66:76" ht="14.4" x14ac:dyDescent="0.3">
      <c r="BN335" s="222">
        <v>372</v>
      </c>
      <c r="BO335" s="222" t="s">
        <v>185</v>
      </c>
      <c r="BP335" s="222">
        <v>3727002</v>
      </c>
      <c r="BQ335" s="222">
        <v>142768</v>
      </c>
      <c r="BR335" s="222" t="s">
        <v>506</v>
      </c>
      <c r="BS335" s="222" t="s">
        <v>275</v>
      </c>
      <c r="BT335" s="196" t="str">
        <f t="shared" si="37"/>
        <v>Academy</v>
      </c>
      <c r="BU335" s="212">
        <v>48</v>
      </c>
      <c r="BV335" s="212">
        <v>184</v>
      </c>
      <c r="BW335" s="201">
        <f t="shared" si="39"/>
        <v>2</v>
      </c>
      <c r="BX335" s="197" t="str">
        <f t="shared" si="38"/>
        <v>3722</v>
      </c>
    </row>
    <row r="336" spans="66:76" ht="14.4" x14ac:dyDescent="0.3">
      <c r="BN336" s="222">
        <v>372</v>
      </c>
      <c r="BO336" s="222" t="s">
        <v>185</v>
      </c>
      <c r="BP336" s="222">
        <v>3727003</v>
      </c>
      <c r="BQ336" s="222">
        <v>142797</v>
      </c>
      <c r="BR336" s="222" t="s">
        <v>507</v>
      </c>
      <c r="BS336" s="222" t="s">
        <v>235</v>
      </c>
      <c r="BT336" s="196" t="str">
        <f t="shared" si="37"/>
        <v>Academy</v>
      </c>
      <c r="BU336" s="212">
        <v>60</v>
      </c>
      <c r="BV336" s="212">
        <v>92</v>
      </c>
      <c r="BW336" s="201">
        <f t="shared" si="39"/>
        <v>3</v>
      </c>
      <c r="BX336" s="197" t="str">
        <f t="shared" si="38"/>
        <v>3723</v>
      </c>
    </row>
    <row r="337" spans="66:76" ht="14.4" x14ac:dyDescent="0.3">
      <c r="BN337" s="222">
        <v>372</v>
      </c>
      <c r="BO337" s="222" t="s">
        <v>185</v>
      </c>
      <c r="BP337" s="222">
        <v>3727004</v>
      </c>
      <c r="BQ337" s="222">
        <v>149188</v>
      </c>
      <c r="BR337" s="222" t="s">
        <v>1168</v>
      </c>
      <c r="BS337" s="222" t="s">
        <v>245</v>
      </c>
      <c r="BT337" s="196" t="str">
        <f t="shared" si="37"/>
        <v>Academy</v>
      </c>
      <c r="BU337" s="212">
        <v>34</v>
      </c>
      <c r="BV337" s="212">
        <v>137</v>
      </c>
      <c r="BW337" s="201">
        <f t="shared" si="39"/>
        <v>4</v>
      </c>
      <c r="BX337" s="197" t="str">
        <f t="shared" si="38"/>
        <v>3724</v>
      </c>
    </row>
    <row r="338" spans="66:76" ht="14.4" x14ac:dyDescent="0.3">
      <c r="BN338" s="222">
        <v>372</v>
      </c>
      <c r="BO338" s="222" t="s">
        <v>185</v>
      </c>
      <c r="BP338" s="222">
        <v>3727005</v>
      </c>
      <c r="BQ338" s="222">
        <v>151166</v>
      </c>
      <c r="BR338" s="222" t="s">
        <v>505</v>
      </c>
      <c r="BS338" s="222" t="s">
        <v>275</v>
      </c>
      <c r="BT338" s="196" t="str">
        <f t="shared" si="37"/>
        <v>Academy</v>
      </c>
      <c r="BU338" s="212">
        <v>63</v>
      </c>
      <c r="BV338" s="212">
        <v>120</v>
      </c>
      <c r="BW338" s="201">
        <f t="shared" si="39"/>
        <v>5</v>
      </c>
      <c r="BX338" s="197" t="str">
        <f t="shared" si="38"/>
        <v>3725</v>
      </c>
    </row>
    <row r="339" spans="66:76" ht="14.4" x14ac:dyDescent="0.3">
      <c r="BN339" s="222">
        <v>372</v>
      </c>
      <c r="BO339" s="222" t="s">
        <v>185</v>
      </c>
      <c r="BP339" s="222">
        <v>3727009</v>
      </c>
      <c r="BQ339" s="222">
        <v>149642</v>
      </c>
      <c r="BR339" s="222" t="s">
        <v>331</v>
      </c>
      <c r="BS339" s="222" t="s">
        <v>235</v>
      </c>
      <c r="BT339" s="196" t="str">
        <f t="shared" si="37"/>
        <v>Academy</v>
      </c>
      <c r="BU339" s="212">
        <v>39</v>
      </c>
      <c r="BV339" s="212">
        <v>154</v>
      </c>
      <c r="BW339" s="201">
        <f t="shared" si="39"/>
        <v>6</v>
      </c>
      <c r="BX339" s="197" t="str">
        <f t="shared" si="38"/>
        <v>3726</v>
      </c>
    </row>
    <row r="340" spans="66:76" ht="14.4" x14ac:dyDescent="0.3">
      <c r="BN340" s="222">
        <v>372</v>
      </c>
      <c r="BO340" s="222" t="s">
        <v>185</v>
      </c>
      <c r="BP340" s="222">
        <v>3727011</v>
      </c>
      <c r="BQ340" s="222">
        <v>142795</v>
      </c>
      <c r="BR340" s="222" t="s">
        <v>509</v>
      </c>
      <c r="BS340" s="222" t="s">
        <v>235</v>
      </c>
      <c r="BT340" s="196" t="str">
        <f t="shared" si="37"/>
        <v>Academy</v>
      </c>
      <c r="BU340" s="212">
        <v>100</v>
      </c>
      <c r="BV340" s="212">
        <v>84</v>
      </c>
      <c r="BW340" s="201">
        <f t="shared" si="39"/>
        <v>7</v>
      </c>
      <c r="BX340" s="197" t="str">
        <f t="shared" si="38"/>
        <v>3727</v>
      </c>
    </row>
    <row r="341" spans="66:76" ht="14.4" x14ac:dyDescent="0.3">
      <c r="BN341" s="222">
        <v>373</v>
      </c>
      <c r="BO341" s="222" t="s">
        <v>190</v>
      </c>
      <c r="BP341" s="222">
        <v>3735950</v>
      </c>
      <c r="BQ341" s="222">
        <v>149427</v>
      </c>
      <c r="BR341" s="222" t="s">
        <v>1202</v>
      </c>
      <c r="BS341" s="222" t="s">
        <v>235</v>
      </c>
      <c r="BT341" s="196" t="str">
        <f t="shared" si="37"/>
        <v>Academy</v>
      </c>
      <c r="BU341" s="212">
        <v>0</v>
      </c>
      <c r="BV341" s="212">
        <v>236.5</v>
      </c>
      <c r="BW341" s="201">
        <f t="shared" si="39"/>
        <v>1</v>
      </c>
      <c r="BX341" s="197" t="str">
        <f t="shared" si="38"/>
        <v>3731</v>
      </c>
    </row>
    <row r="342" spans="66:76" ht="14.4" x14ac:dyDescent="0.3">
      <c r="BN342" s="222">
        <v>373</v>
      </c>
      <c r="BO342" s="222" t="s">
        <v>190</v>
      </c>
      <c r="BP342" s="222">
        <v>3737000</v>
      </c>
      <c r="BQ342" s="222">
        <v>149087</v>
      </c>
      <c r="BR342" s="222" t="s">
        <v>1054</v>
      </c>
      <c r="BS342" s="222" t="s">
        <v>245</v>
      </c>
      <c r="BT342" s="196" t="str">
        <f t="shared" si="37"/>
        <v>Academy</v>
      </c>
      <c r="BU342" s="212">
        <v>28</v>
      </c>
      <c r="BV342" s="212">
        <v>83</v>
      </c>
      <c r="BW342" s="201">
        <f t="shared" si="39"/>
        <v>2</v>
      </c>
      <c r="BX342" s="197" t="str">
        <f t="shared" si="38"/>
        <v>3732</v>
      </c>
    </row>
    <row r="343" spans="66:76" ht="14.4" x14ac:dyDescent="0.3">
      <c r="BN343" s="222">
        <v>373</v>
      </c>
      <c r="BO343" s="222" t="s">
        <v>190</v>
      </c>
      <c r="BP343" s="222">
        <v>3737001</v>
      </c>
      <c r="BQ343" s="222">
        <v>150029</v>
      </c>
      <c r="BR343" s="222" t="s">
        <v>1246</v>
      </c>
      <c r="BS343" s="222" t="s">
        <v>275</v>
      </c>
      <c r="BT343" s="196" t="str">
        <f t="shared" si="37"/>
        <v>Academy</v>
      </c>
      <c r="BU343" s="212">
        <v>23</v>
      </c>
      <c r="BV343" s="212">
        <v>67</v>
      </c>
      <c r="BW343" s="201">
        <f t="shared" si="39"/>
        <v>3</v>
      </c>
      <c r="BX343" s="197" t="str">
        <f t="shared" si="38"/>
        <v>3733</v>
      </c>
    </row>
    <row r="344" spans="66:76" ht="14.4" x14ac:dyDescent="0.3">
      <c r="BN344" s="222">
        <v>373</v>
      </c>
      <c r="BO344" s="222" t="s">
        <v>190</v>
      </c>
      <c r="BP344" s="222">
        <v>3737010</v>
      </c>
      <c r="BQ344" s="222">
        <v>107169</v>
      </c>
      <c r="BR344" s="222" t="s">
        <v>510</v>
      </c>
      <c r="BS344" s="222" t="s">
        <v>231</v>
      </c>
      <c r="BT344" s="196" t="str">
        <f t="shared" si="37"/>
        <v>Maintained</v>
      </c>
      <c r="BU344" s="212">
        <v>0</v>
      </c>
      <c r="BV344" s="212">
        <v>310</v>
      </c>
      <c r="BW344" s="201">
        <f t="shared" si="39"/>
        <v>4</v>
      </c>
      <c r="BX344" s="197" t="str">
        <f t="shared" si="38"/>
        <v>3734</v>
      </c>
    </row>
    <row r="345" spans="66:76" ht="14.4" x14ac:dyDescent="0.3">
      <c r="BN345" s="222">
        <v>373</v>
      </c>
      <c r="BO345" s="222" t="s">
        <v>190</v>
      </c>
      <c r="BP345" s="222">
        <v>3737013</v>
      </c>
      <c r="BQ345" s="222">
        <v>107171</v>
      </c>
      <c r="BR345" s="222" t="s">
        <v>511</v>
      </c>
      <c r="BS345" s="222" t="s">
        <v>231</v>
      </c>
      <c r="BT345" s="196" t="str">
        <f t="shared" si="37"/>
        <v>Maintained</v>
      </c>
      <c r="BU345" s="212">
        <v>99</v>
      </c>
      <c r="BV345" s="212">
        <v>0</v>
      </c>
      <c r="BW345" s="201">
        <f t="shared" si="39"/>
        <v>5</v>
      </c>
      <c r="BX345" s="197" t="str">
        <f t="shared" si="38"/>
        <v>3735</v>
      </c>
    </row>
    <row r="346" spans="66:76" ht="14.4" x14ac:dyDescent="0.3">
      <c r="BN346" s="222">
        <v>373</v>
      </c>
      <c r="BO346" s="222" t="s">
        <v>190</v>
      </c>
      <c r="BP346" s="222">
        <v>3737023</v>
      </c>
      <c r="BQ346" s="222">
        <v>107177</v>
      </c>
      <c r="BR346" s="222" t="s">
        <v>1125</v>
      </c>
      <c r="BS346" s="222" t="s">
        <v>231</v>
      </c>
      <c r="BT346" s="196" t="str">
        <f t="shared" si="37"/>
        <v>Maintained</v>
      </c>
      <c r="BU346" s="212">
        <v>96</v>
      </c>
      <c r="BV346" s="212">
        <v>0</v>
      </c>
      <c r="BW346" s="201">
        <f t="shared" si="39"/>
        <v>6</v>
      </c>
      <c r="BX346" s="197" t="str">
        <f t="shared" si="38"/>
        <v>3736</v>
      </c>
    </row>
    <row r="347" spans="66:76" ht="14.4" x14ac:dyDescent="0.3">
      <c r="BN347" s="222">
        <v>373</v>
      </c>
      <c r="BO347" s="222" t="s">
        <v>190</v>
      </c>
      <c r="BP347" s="222">
        <v>3737024</v>
      </c>
      <c r="BQ347" s="222">
        <v>107178</v>
      </c>
      <c r="BR347" s="222" t="s">
        <v>512</v>
      </c>
      <c r="BS347" s="222" t="s">
        <v>231</v>
      </c>
      <c r="BT347" s="196" t="str">
        <f t="shared" si="37"/>
        <v>Maintained</v>
      </c>
      <c r="BU347" s="212">
        <v>0</v>
      </c>
      <c r="BV347" s="212">
        <v>234.5</v>
      </c>
      <c r="BW347" s="201">
        <f t="shared" si="39"/>
        <v>7</v>
      </c>
      <c r="BX347" s="197" t="str">
        <f t="shared" si="38"/>
        <v>3737</v>
      </c>
    </row>
    <row r="348" spans="66:76" ht="14.4" x14ac:dyDescent="0.3">
      <c r="BN348" s="222">
        <v>373</v>
      </c>
      <c r="BO348" s="222" t="s">
        <v>190</v>
      </c>
      <c r="BP348" s="222">
        <v>3737026</v>
      </c>
      <c r="BQ348" s="222">
        <v>107180</v>
      </c>
      <c r="BR348" s="222" t="s">
        <v>513</v>
      </c>
      <c r="BS348" s="222" t="s">
        <v>231</v>
      </c>
      <c r="BT348" s="196" t="str">
        <f t="shared" si="37"/>
        <v>Maintained</v>
      </c>
      <c r="BU348" s="212">
        <v>101</v>
      </c>
      <c r="BV348" s="212">
        <v>0</v>
      </c>
      <c r="BW348" s="201">
        <f t="shared" si="39"/>
        <v>8</v>
      </c>
      <c r="BX348" s="197" t="str">
        <f t="shared" si="38"/>
        <v>3738</v>
      </c>
    </row>
    <row r="349" spans="66:76" ht="14.4" x14ac:dyDescent="0.3">
      <c r="BN349" s="222">
        <v>373</v>
      </c>
      <c r="BO349" s="222" t="s">
        <v>190</v>
      </c>
      <c r="BP349" s="222">
        <v>3737036</v>
      </c>
      <c r="BQ349" s="222">
        <v>107182</v>
      </c>
      <c r="BR349" s="222" t="s">
        <v>514</v>
      </c>
      <c r="BS349" s="222" t="s">
        <v>231</v>
      </c>
      <c r="BT349" s="196" t="str">
        <f t="shared" si="37"/>
        <v>Maintained</v>
      </c>
      <c r="BU349" s="212">
        <v>176</v>
      </c>
      <c r="BV349" s="212">
        <v>0</v>
      </c>
      <c r="BW349" s="201">
        <f t="shared" si="39"/>
        <v>9</v>
      </c>
      <c r="BX349" s="197" t="str">
        <f t="shared" si="38"/>
        <v>3739</v>
      </c>
    </row>
    <row r="350" spans="66:76" ht="14.4" x14ac:dyDescent="0.3">
      <c r="BN350" s="222">
        <v>373</v>
      </c>
      <c r="BO350" s="222" t="s">
        <v>190</v>
      </c>
      <c r="BP350" s="222">
        <v>3737038</v>
      </c>
      <c r="BQ350" s="222">
        <v>147136</v>
      </c>
      <c r="BR350" s="222" t="s">
        <v>1126</v>
      </c>
      <c r="BS350" s="222" t="s">
        <v>235</v>
      </c>
      <c r="BT350" s="196" t="str">
        <f t="shared" si="37"/>
        <v>Academy</v>
      </c>
      <c r="BU350" s="212">
        <v>0</v>
      </c>
      <c r="BV350" s="212">
        <v>7</v>
      </c>
      <c r="BW350" s="201">
        <f t="shared" si="39"/>
        <v>10</v>
      </c>
      <c r="BX350" s="197" t="str">
        <f t="shared" si="38"/>
        <v>37310</v>
      </c>
    </row>
    <row r="351" spans="66:76" ht="14.4" x14ac:dyDescent="0.3">
      <c r="BN351" s="222">
        <v>373</v>
      </c>
      <c r="BO351" s="222" t="s">
        <v>190</v>
      </c>
      <c r="BP351" s="222">
        <v>3737040</v>
      </c>
      <c r="BQ351" s="222">
        <v>126705</v>
      </c>
      <c r="BR351" s="222" t="s">
        <v>515</v>
      </c>
      <c r="BS351" s="222" t="s">
        <v>253</v>
      </c>
      <c r="BT351" s="196" t="str">
        <f t="shared" si="37"/>
        <v>Maintained</v>
      </c>
      <c r="BU351" s="212">
        <v>20</v>
      </c>
      <c r="BV351" s="212">
        <v>66</v>
      </c>
      <c r="BW351" s="201">
        <f t="shared" si="39"/>
        <v>11</v>
      </c>
      <c r="BX351" s="197" t="str">
        <f t="shared" si="38"/>
        <v>37311</v>
      </c>
    </row>
    <row r="352" spans="66:76" ht="14.4" x14ac:dyDescent="0.3">
      <c r="BN352" s="222">
        <v>373</v>
      </c>
      <c r="BO352" s="222" t="s">
        <v>190</v>
      </c>
      <c r="BP352" s="222">
        <v>3737043</v>
      </c>
      <c r="BQ352" s="222">
        <v>135287</v>
      </c>
      <c r="BR352" s="222" t="s">
        <v>516</v>
      </c>
      <c r="BS352" s="222" t="s">
        <v>231</v>
      </c>
      <c r="BT352" s="196" t="str">
        <f t="shared" si="37"/>
        <v>Maintained</v>
      </c>
      <c r="BU352" s="212">
        <v>0</v>
      </c>
      <c r="BV352" s="212">
        <v>247</v>
      </c>
      <c r="BW352" s="201">
        <f t="shared" si="39"/>
        <v>12</v>
      </c>
      <c r="BX352" s="197" t="str">
        <f t="shared" si="38"/>
        <v>37312</v>
      </c>
    </row>
    <row r="353" spans="66:76" ht="14.4" x14ac:dyDescent="0.3">
      <c r="BN353" s="222">
        <v>380</v>
      </c>
      <c r="BO353" s="222" t="s">
        <v>98</v>
      </c>
      <c r="BP353" s="222">
        <v>3807000</v>
      </c>
      <c r="BQ353" s="222">
        <v>149519</v>
      </c>
      <c r="BR353" s="222" t="s">
        <v>517</v>
      </c>
      <c r="BS353" s="222" t="s">
        <v>235</v>
      </c>
      <c r="BT353" s="196" t="str">
        <f t="shared" si="37"/>
        <v>Academy</v>
      </c>
      <c r="BU353" s="212">
        <v>0</v>
      </c>
      <c r="BV353" s="212">
        <v>158</v>
      </c>
      <c r="BW353" s="201">
        <f t="shared" si="39"/>
        <v>1</v>
      </c>
      <c r="BX353" s="197" t="str">
        <f t="shared" si="38"/>
        <v>3801</v>
      </c>
    </row>
    <row r="354" spans="66:76" ht="14.4" x14ac:dyDescent="0.3">
      <c r="BN354" s="222">
        <v>380</v>
      </c>
      <c r="BO354" s="222" t="s">
        <v>98</v>
      </c>
      <c r="BP354" s="222">
        <v>3807004</v>
      </c>
      <c r="BQ354" s="222">
        <v>143533</v>
      </c>
      <c r="BR354" s="222" t="s">
        <v>518</v>
      </c>
      <c r="BS354" s="222" t="s">
        <v>275</v>
      </c>
      <c r="BT354" s="196" t="str">
        <f t="shared" si="37"/>
        <v>Academy</v>
      </c>
      <c r="BU354" s="212">
        <v>42</v>
      </c>
      <c r="BV354" s="212">
        <v>81</v>
      </c>
      <c r="BW354" s="201">
        <f t="shared" si="39"/>
        <v>2</v>
      </c>
      <c r="BX354" s="197" t="str">
        <f t="shared" si="38"/>
        <v>3802</v>
      </c>
    </row>
    <row r="355" spans="66:76" ht="14.4" x14ac:dyDescent="0.3">
      <c r="BN355" s="222">
        <v>380</v>
      </c>
      <c r="BO355" s="222" t="s">
        <v>98</v>
      </c>
      <c r="BP355" s="222">
        <v>3807030</v>
      </c>
      <c r="BQ355" s="222">
        <v>144891</v>
      </c>
      <c r="BR355" s="222" t="s">
        <v>519</v>
      </c>
      <c r="BS355" s="222" t="s">
        <v>235</v>
      </c>
      <c r="BT355" s="196" t="str">
        <f t="shared" si="37"/>
        <v>Academy</v>
      </c>
      <c r="BU355" s="212">
        <v>113</v>
      </c>
      <c r="BV355" s="212">
        <v>0</v>
      </c>
      <c r="BW355" s="201">
        <f t="shared" si="39"/>
        <v>3</v>
      </c>
      <c r="BX355" s="197" t="str">
        <f t="shared" si="38"/>
        <v>3803</v>
      </c>
    </row>
    <row r="356" spans="66:76" ht="14.4" x14ac:dyDescent="0.3">
      <c r="BN356" s="222">
        <v>380</v>
      </c>
      <c r="BO356" s="222" t="s">
        <v>98</v>
      </c>
      <c r="BP356" s="222">
        <v>3807031</v>
      </c>
      <c r="BQ356" s="222">
        <v>135228</v>
      </c>
      <c r="BR356" s="222" t="s">
        <v>520</v>
      </c>
      <c r="BS356" s="222" t="s">
        <v>231</v>
      </c>
      <c r="BT356" s="196" t="str">
        <f t="shared" si="37"/>
        <v>Maintained</v>
      </c>
      <c r="BU356" s="212">
        <v>263</v>
      </c>
      <c r="BV356" s="212">
        <v>0</v>
      </c>
      <c r="BW356" s="201">
        <f t="shared" si="39"/>
        <v>4</v>
      </c>
      <c r="BX356" s="197" t="str">
        <f t="shared" si="38"/>
        <v>3804</v>
      </c>
    </row>
    <row r="357" spans="66:76" ht="14.4" x14ac:dyDescent="0.3">
      <c r="BN357" s="222">
        <v>380</v>
      </c>
      <c r="BO357" s="222" t="s">
        <v>98</v>
      </c>
      <c r="BP357" s="222">
        <v>3807032</v>
      </c>
      <c r="BQ357" s="222">
        <v>150011</v>
      </c>
      <c r="BR357" s="222" t="s">
        <v>521</v>
      </c>
      <c r="BS357" s="222" t="s">
        <v>235</v>
      </c>
      <c r="BT357" s="196" t="str">
        <f t="shared" si="37"/>
        <v>Academy</v>
      </c>
      <c r="BU357" s="212">
        <v>0</v>
      </c>
      <c r="BV357" s="212">
        <v>242</v>
      </c>
      <c r="BW357" s="201">
        <f t="shared" si="39"/>
        <v>5</v>
      </c>
      <c r="BX357" s="197" t="str">
        <f t="shared" si="38"/>
        <v>3805</v>
      </c>
    </row>
    <row r="358" spans="66:76" ht="14.4" x14ac:dyDescent="0.3">
      <c r="BN358" s="222">
        <v>380</v>
      </c>
      <c r="BO358" s="222" t="s">
        <v>98</v>
      </c>
      <c r="BP358" s="222">
        <v>3807033</v>
      </c>
      <c r="BQ358" s="222">
        <v>139978</v>
      </c>
      <c r="BR358" s="222" t="s">
        <v>522</v>
      </c>
      <c r="BS358" s="222" t="s">
        <v>235</v>
      </c>
      <c r="BT358" s="196" t="str">
        <f t="shared" si="37"/>
        <v>Academy</v>
      </c>
      <c r="BU358" s="212">
        <v>0</v>
      </c>
      <c r="BV358" s="212">
        <v>352</v>
      </c>
      <c r="BW358" s="201">
        <f t="shared" si="39"/>
        <v>6</v>
      </c>
      <c r="BX358" s="197" t="str">
        <f t="shared" si="38"/>
        <v>3806</v>
      </c>
    </row>
    <row r="359" spans="66:76" ht="14.4" x14ac:dyDescent="0.3">
      <c r="BN359" s="222">
        <v>380</v>
      </c>
      <c r="BO359" s="222" t="s">
        <v>98</v>
      </c>
      <c r="BP359" s="222">
        <v>3807034</v>
      </c>
      <c r="BQ359" s="222">
        <v>139977</v>
      </c>
      <c r="BR359" s="222" t="s">
        <v>523</v>
      </c>
      <c r="BS359" s="222" t="s">
        <v>235</v>
      </c>
      <c r="BT359" s="196" t="str">
        <f t="shared" si="37"/>
        <v>Academy</v>
      </c>
      <c r="BU359" s="212">
        <v>0</v>
      </c>
      <c r="BV359" s="212">
        <v>158</v>
      </c>
      <c r="BW359" s="201">
        <f t="shared" si="39"/>
        <v>7</v>
      </c>
      <c r="BX359" s="197" t="str">
        <f t="shared" si="38"/>
        <v>3807</v>
      </c>
    </row>
    <row r="360" spans="66:76" ht="14.4" x14ac:dyDescent="0.3">
      <c r="BN360" s="222">
        <v>380</v>
      </c>
      <c r="BO360" s="222" t="s">
        <v>98</v>
      </c>
      <c r="BP360" s="222">
        <v>3807035</v>
      </c>
      <c r="BQ360" s="222">
        <v>147117</v>
      </c>
      <c r="BR360" s="222" t="s">
        <v>524</v>
      </c>
      <c r="BS360" s="222" t="s">
        <v>235</v>
      </c>
      <c r="BT360" s="196" t="str">
        <f t="shared" si="37"/>
        <v>Academy</v>
      </c>
      <c r="BU360" s="212">
        <v>175</v>
      </c>
      <c r="BV360" s="212">
        <v>0</v>
      </c>
      <c r="BW360" s="201">
        <f t="shared" si="39"/>
        <v>8</v>
      </c>
      <c r="BX360" s="197" t="str">
        <f t="shared" si="38"/>
        <v>3808</v>
      </c>
    </row>
    <row r="361" spans="66:76" ht="14.4" x14ac:dyDescent="0.3">
      <c r="BN361" s="222">
        <v>381</v>
      </c>
      <c r="BO361" s="222" t="s">
        <v>106</v>
      </c>
      <c r="BP361" s="222">
        <v>3817008</v>
      </c>
      <c r="BQ361" s="222">
        <v>107590</v>
      </c>
      <c r="BR361" s="222" t="s">
        <v>525</v>
      </c>
      <c r="BS361" s="222" t="s">
        <v>231</v>
      </c>
      <c r="BT361" s="196" t="str">
        <f t="shared" si="37"/>
        <v>Maintained</v>
      </c>
      <c r="BU361" s="212">
        <v>140</v>
      </c>
      <c r="BV361" s="212">
        <v>0</v>
      </c>
      <c r="BW361" s="201">
        <f t="shared" si="39"/>
        <v>1</v>
      </c>
      <c r="BX361" s="197" t="str">
        <f t="shared" si="38"/>
        <v>3811</v>
      </c>
    </row>
    <row r="362" spans="66:76" ht="14.4" x14ac:dyDescent="0.3">
      <c r="BN362" s="222">
        <v>381</v>
      </c>
      <c r="BO362" s="222" t="s">
        <v>106</v>
      </c>
      <c r="BP362" s="222">
        <v>3817009</v>
      </c>
      <c r="BQ362" s="222">
        <v>107588</v>
      </c>
      <c r="BR362" s="222" t="s">
        <v>526</v>
      </c>
      <c r="BS362" s="222" t="s">
        <v>231</v>
      </c>
      <c r="BT362" s="196" t="str">
        <f t="shared" si="37"/>
        <v>Maintained</v>
      </c>
      <c r="BU362" s="212">
        <v>0</v>
      </c>
      <c r="BV362" s="212">
        <v>257</v>
      </c>
      <c r="BW362" s="201">
        <f t="shared" si="39"/>
        <v>2</v>
      </c>
      <c r="BX362" s="197" t="str">
        <f t="shared" si="38"/>
        <v>3812</v>
      </c>
    </row>
    <row r="363" spans="66:76" ht="14.4" x14ac:dyDescent="0.3">
      <c r="BN363" s="222">
        <v>381</v>
      </c>
      <c r="BO363" s="222" t="s">
        <v>106</v>
      </c>
      <c r="BP363" s="222">
        <v>3817010</v>
      </c>
      <c r="BQ363" s="222">
        <v>107591</v>
      </c>
      <c r="BR363" s="222" t="s">
        <v>527</v>
      </c>
      <c r="BS363" s="222" t="s">
        <v>231</v>
      </c>
      <c r="BT363" s="196" t="str">
        <f t="shared" si="37"/>
        <v>Maintained</v>
      </c>
      <c r="BU363" s="212">
        <v>151</v>
      </c>
      <c r="BV363" s="212">
        <v>0</v>
      </c>
      <c r="BW363" s="201">
        <f t="shared" si="39"/>
        <v>3</v>
      </c>
      <c r="BX363" s="197" t="str">
        <f t="shared" si="38"/>
        <v>3813</v>
      </c>
    </row>
    <row r="364" spans="66:76" ht="14.4" x14ac:dyDescent="0.3">
      <c r="BN364" s="222">
        <v>382</v>
      </c>
      <c r="BO364" s="222" t="s">
        <v>150</v>
      </c>
      <c r="BP364" s="222">
        <v>3827001</v>
      </c>
      <c r="BQ364" s="222">
        <v>107797</v>
      </c>
      <c r="BR364" s="222" t="s">
        <v>528</v>
      </c>
      <c r="BS364" s="222" t="s">
        <v>231</v>
      </c>
      <c r="BT364" s="196" t="str">
        <f t="shared" si="37"/>
        <v>Maintained</v>
      </c>
      <c r="BU364" s="212">
        <v>65</v>
      </c>
      <c r="BV364" s="212">
        <v>106</v>
      </c>
      <c r="BW364" s="201">
        <f t="shared" si="39"/>
        <v>1</v>
      </c>
      <c r="BX364" s="197" t="str">
        <f t="shared" si="38"/>
        <v>3821</v>
      </c>
    </row>
    <row r="365" spans="66:76" ht="14.4" x14ac:dyDescent="0.3">
      <c r="BN365" s="222">
        <v>382</v>
      </c>
      <c r="BO365" s="222" t="s">
        <v>150</v>
      </c>
      <c r="BP365" s="222">
        <v>3827005</v>
      </c>
      <c r="BQ365" s="222">
        <v>107799</v>
      </c>
      <c r="BR365" s="222" t="s">
        <v>529</v>
      </c>
      <c r="BS365" s="222" t="s">
        <v>231</v>
      </c>
      <c r="BT365" s="196" t="str">
        <f t="shared" si="37"/>
        <v>Maintained</v>
      </c>
      <c r="BU365" s="212">
        <v>41</v>
      </c>
      <c r="BV365" s="212">
        <v>158</v>
      </c>
      <c r="BW365" s="201">
        <f t="shared" si="39"/>
        <v>2</v>
      </c>
      <c r="BX365" s="197" t="str">
        <f t="shared" si="38"/>
        <v>3822</v>
      </c>
    </row>
    <row r="366" spans="66:76" ht="14.4" x14ac:dyDescent="0.3">
      <c r="BN366" s="222">
        <v>382</v>
      </c>
      <c r="BO366" s="222" t="s">
        <v>150</v>
      </c>
      <c r="BP366" s="222">
        <v>3827010</v>
      </c>
      <c r="BQ366" s="222">
        <v>107801</v>
      </c>
      <c r="BR366" s="222" t="s">
        <v>530</v>
      </c>
      <c r="BS366" s="222" t="s">
        <v>231</v>
      </c>
      <c r="BT366" s="196" t="str">
        <f t="shared" si="37"/>
        <v>Maintained</v>
      </c>
      <c r="BU366" s="212">
        <v>43</v>
      </c>
      <c r="BV366" s="212">
        <v>141</v>
      </c>
      <c r="BW366" s="201">
        <f t="shared" si="39"/>
        <v>3</v>
      </c>
      <c r="BX366" s="197" t="str">
        <f t="shared" si="38"/>
        <v>3823</v>
      </c>
    </row>
    <row r="367" spans="66:76" ht="14.4" x14ac:dyDescent="0.3">
      <c r="BN367" s="222">
        <v>382</v>
      </c>
      <c r="BO367" s="222" t="s">
        <v>150</v>
      </c>
      <c r="BP367" s="222">
        <v>3827011</v>
      </c>
      <c r="BQ367" s="222">
        <v>107802</v>
      </c>
      <c r="BR367" s="222" t="s">
        <v>531</v>
      </c>
      <c r="BS367" s="222" t="s">
        <v>253</v>
      </c>
      <c r="BT367" s="196" t="str">
        <f t="shared" si="37"/>
        <v>Maintained</v>
      </c>
      <c r="BU367" s="212">
        <v>66</v>
      </c>
      <c r="BV367" s="212">
        <v>69</v>
      </c>
      <c r="BW367" s="201">
        <f t="shared" si="39"/>
        <v>4</v>
      </c>
      <c r="BX367" s="197" t="str">
        <f t="shared" si="38"/>
        <v>3824</v>
      </c>
    </row>
    <row r="368" spans="66:76" ht="14.4" x14ac:dyDescent="0.3">
      <c r="BN368" s="222">
        <v>382</v>
      </c>
      <c r="BO368" s="222" t="s">
        <v>150</v>
      </c>
      <c r="BP368" s="222">
        <v>3827013</v>
      </c>
      <c r="BQ368" s="222">
        <v>143227</v>
      </c>
      <c r="BR368" s="222" t="s">
        <v>532</v>
      </c>
      <c r="BS368" s="222" t="s">
        <v>235</v>
      </c>
      <c r="BT368" s="196" t="str">
        <f t="shared" si="37"/>
        <v>Academy</v>
      </c>
      <c r="BU368" s="212">
        <v>14</v>
      </c>
      <c r="BV368" s="212">
        <v>46</v>
      </c>
      <c r="BW368" s="201">
        <f t="shared" si="39"/>
        <v>5</v>
      </c>
      <c r="BX368" s="197" t="str">
        <f t="shared" si="38"/>
        <v>3825</v>
      </c>
    </row>
    <row r="369" spans="66:76" ht="14.4" x14ac:dyDescent="0.3">
      <c r="BN369" s="222">
        <v>382</v>
      </c>
      <c r="BO369" s="222" t="s">
        <v>150</v>
      </c>
      <c r="BP369" s="222">
        <v>3827015</v>
      </c>
      <c r="BQ369" s="222">
        <v>142420</v>
      </c>
      <c r="BR369" s="222" t="s">
        <v>1247</v>
      </c>
      <c r="BS369" s="222" t="s">
        <v>235</v>
      </c>
      <c r="BT369" s="196" t="str">
        <f t="shared" si="37"/>
        <v>Academy</v>
      </c>
      <c r="BU369" s="212">
        <v>61</v>
      </c>
      <c r="BV369" s="212">
        <v>69</v>
      </c>
      <c r="BW369" s="201">
        <f t="shared" si="39"/>
        <v>6</v>
      </c>
      <c r="BX369" s="197" t="str">
        <f t="shared" si="38"/>
        <v>3826</v>
      </c>
    </row>
    <row r="370" spans="66:76" ht="14.4" x14ac:dyDescent="0.3">
      <c r="BN370" s="222">
        <v>383</v>
      </c>
      <c r="BO370" s="222" t="s">
        <v>153</v>
      </c>
      <c r="BP370" s="222">
        <v>3837004</v>
      </c>
      <c r="BQ370" s="222">
        <v>138380</v>
      </c>
      <c r="BR370" s="222" t="s">
        <v>533</v>
      </c>
      <c r="BS370" s="222" t="s">
        <v>245</v>
      </c>
      <c r="BT370" s="196" t="str">
        <f t="shared" si="37"/>
        <v>Academy</v>
      </c>
      <c r="BU370" s="212">
        <v>0</v>
      </c>
      <c r="BV370" s="212">
        <v>93</v>
      </c>
      <c r="BW370" s="201">
        <f t="shared" si="39"/>
        <v>1</v>
      </c>
      <c r="BX370" s="197" t="str">
        <f t="shared" si="38"/>
        <v>3831</v>
      </c>
    </row>
    <row r="371" spans="66:76" ht="14.4" x14ac:dyDescent="0.3">
      <c r="BN371" s="222">
        <v>383</v>
      </c>
      <c r="BO371" s="222" t="s">
        <v>153</v>
      </c>
      <c r="BP371" s="222">
        <v>3837005</v>
      </c>
      <c r="BQ371" s="222">
        <v>142630</v>
      </c>
      <c r="BR371" s="222" t="s">
        <v>534</v>
      </c>
      <c r="BS371" s="222" t="s">
        <v>275</v>
      </c>
      <c r="BT371" s="196" t="str">
        <f t="shared" si="37"/>
        <v>Academy</v>
      </c>
      <c r="BU371" s="212">
        <v>76</v>
      </c>
      <c r="BV371" s="212">
        <v>264</v>
      </c>
      <c r="BW371" s="201">
        <f t="shared" si="39"/>
        <v>2</v>
      </c>
      <c r="BX371" s="197" t="str">
        <f t="shared" si="38"/>
        <v>3832</v>
      </c>
    </row>
    <row r="372" spans="66:76" ht="14.4" x14ac:dyDescent="0.3">
      <c r="BN372" s="222">
        <v>383</v>
      </c>
      <c r="BO372" s="222" t="s">
        <v>153</v>
      </c>
      <c r="BP372" s="222">
        <v>3837007</v>
      </c>
      <c r="BQ372" s="222">
        <v>145732</v>
      </c>
      <c r="BR372" s="222" t="s">
        <v>1127</v>
      </c>
      <c r="BS372" s="222" t="s">
        <v>275</v>
      </c>
      <c r="BT372" s="196" t="str">
        <f t="shared" si="37"/>
        <v>Academy</v>
      </c>
      <c r="BU372" s="212">
        <v>39</v>
      </c>
      <c r="BV372" s="212">
        <v>30</v>
      </c>
      <c r="BW372" s="201">
        <f t="shared" si="39"/>
        <v>3</v>
      </c>
      <c r="BX372" s="197" t="str">
        <f t="shared" si="38"/>
        <v>3833</v>
      </c>
    </row>
    <row r="373" spans="66:76" ht="14.4" x14ac:dyDescent="0.3">
      <c r="BN373" s="222">
        <v>383</v>
      </c>
      <c r="BO373" s="222" t="s">
        <v>153</v>
      </c>
      <c r="BP373" s="222">
        <v>3837008</v>
      </c>
      <c r="BQ373" s="222">
        <v>148654</v>
      </c>
      <c r="BR373" s="222" t="s">
        <v>1128</v>
      </c>
      <c r="BS373" s="222" t="s">
        <v>275</v>
      </c>
      <c r="BT373" s="196" t="str">
        <f t="shared" si="37"/>
        <v>Academy</v>
      </c>
      <c r="BU373" s="212">
        <v>61</v>
      </c>
      <c r="BV373" s="212">
        <v>159</v>
      </c>
      <c r="BW373" s="201">
        <f t="shared" si="39"/>
        <v>4</v>
      </c>
      <c r="BX373" s="197" t="str">
        <f t="shared" si="38"/>
        <v>3834</v>
      </c>
    </row>
    <row r="374" spans="66:76" ht="14.4" x14ac:dyDescent="0.3">
      <c r="BN374" s="222">
        <v>383</v>
      </c>
      <c r="BO374" s="222" t="s">
        <v>153</v>
      </c>
      <c r="BP374" s="222">
        <v>3837010</v>
      </c>
      <c r="BQ374" s="222">
        <v>149719</v>
      </c>
      <c r="BR374" s="222" t="s">
        <v>1203</v>
      </c>
      <c r="BS374" s="222" t="s">
        <v>245</v>
      </c>
      <c r="BT374" s="196" t="str">
        <f t="shared" si="37"/>
        <v>Academy</v>
      </c>
      <c r="BU374" s="212">
        <v>80</v>
      </c>
      <c r="BV374" s="212">
        <v>51</v>
      </c>
      <c r="BW374" s="201">
        <f t="shared" si="39"/>
        <v>5</v>
      </c>
      <c r="BX374" s="197" t="str">
        <f t="shared" si="38"/>
        <v>3835</v>
      </c>
    </row>
    <row r="375" spans="66:76" ht="14.4" x14ac:dyDescent="0.3">
      <c r="BN375" s="222">
        <v>383</v>
      </c>
      <c r="BO375" s="222" t="s">
        <v>153</v>
      </c>
      <c r="BP375" s="222">
        <v>3837015</v>
      </c>
      <c r="BQ375" s="222">
        <v>108119</v>
      </c>
      <c r="BR375" s="222" t="s">
        <v>535</v>
      </c>
      <c r="BS375" s="222" t="s">
        <v>231</v>
      </c>
      <c r="BT375" s="196" t="str">
        <f t="shared" si="37"/>
        <v>Maintained</v>
      </c>
      <c r="BU375" s="212">
        <v>137</v>
      </c>
      <c r="BV375" s="212">
        <v>305</v>
      </c>
      <c r="BW375" s="201">
        <f t="shared" si="39"/>
        <v>6</v>
      </c>
      <c r="BX375" s="197" t="str">
        <f t="shared" si="38"/>
        <v>3836</v>
      </c>
    </row>
    <row r="376" spans="66:76" ht="14.4" x14ac:dyDescent="0.3">
      <c r="BN376" s="222">
        <v>383</v>
      </c>
      <c r="BO376" s="222" t="s">
        <v>153</v>
      </c>
      <c r="BP376" s="222">
        <v>3837062</v>
      </c>
      <c r="BQ376" s="222">
        <v>108123</v>
      </c>
      <c r="BR376" s="222" t="s">
        <v>536</v>
      </c>
      <c r="BS376" s="222" t="s">
        <v>231</v>
      </c>
      <c r="BT376" s="196" t="str">
        <f t="shared" si="37"/>
        <v>Maintained</v>
      </c>
      <c r="BU376" s="212">
        <v>87</v>
      </c>
      <c r="BV376" s="212">
        <v>186</v>
      </c>
      <c r="BW376" s="201">
        <f t="shared" si="39"/>
        <v>7</v>
      </c>
      <c r="BX376" s="197" t="str">
        <f t="shared" si="38"/>
        <v>3837</v>
      </c>
    </row>
    <row r="377" spans="66:76" ht="14.4" x14ac:dyDescent="0.3">
      <c r="BN377" s="222">
        <v>383</v>
      </c>
      <c r="BO377" s="222" t="s">
        <v>153</v>
      </c>
      <c r="BP377" s="222">
        <v>3837072</v>
      </c>
      <c r="BQ377" s="222">
        <v>108133</v>
      </c>
      <c r="BR377" s="222" t="s">
        <v>1129</v>
      </c>
      <c r="BS377" s="222" t="s">
        <v>231</v>
      </c>
      <c r="BT377" s="196" t="str">
        <f t="shared" si="37"/>
        <v>Maintained</v>
      </c>
      <c r="BU377" s="212">
        <v>163</v>
      </c>
      <c r="BV377" s="212">
        <v>323</v>
      </c>
      <c r="BW377" s="201">
        <f t="shared" si="39"/>
        <v>8</v>
      </c>
      <c r="BX377" s="197" t="str">
        <f t="shared" si="38"/>
        <v>3838</v>
      </c>
    </row>
    <row r="378" spans="66:76" ht="14.4" x14ac:dyDescent="0.3">
      <c r="BN378" s="222">
        <v>383</v>
      </c>
      <c r="BO378" s="222" t="s">
        <v>153</v>
      </c>
      <c r="BP378" s="222">
        <v>3837074</v>
      </c>
      <c r="BQ378" s="222">
        <v>134884</v>
      </c>
      <c r="BR378" s="222" t="s">
        <v>537</v>
      </c>
      <c r="BS378" s="222" t="s">
        <v>231</v>
      </c>
      <c r="BT378" s="196" t="str">
        <f t="shared" si="37"/>
        <v>Maintained</v>
      </c>
      <c r="BU378" s="212">
        <v>101</v>
      </c>
      <c r="BV378" s="212">
        <v>184</v>
      </c>
      <c r="BW378" s="201">
        <f t="shared" si="39"/>
        <v>9</v>
      </c>
      <c r="BX378" s="197" t="str">
        <f t="shared" si="38"/>
        <v>3839</v>
      </c>
    </row>
    <row r="379" spans="66:76" ht="14.4" x14ac:dyDescent="0.3">
      <c r="BN379" s="222">
        <v>384</v>
      </c>
      <c r="BO379" s="222" t="s">
        <v>214</v>
      </c>
      <c r="BP379" s="222">
        <v>3847002</v>
      </c>
      <c r="BQ379" s="222">
        <v>108311</v>
      </c>
      <c r="BR379" s="222" t="s">
        <v>538</v>
      </c>
      <c r="BS379" s="222" t="s">
        <v>253</v>
      </c>
      <c r="BT379" s="196" t="str">
        <f t="shared" si="37"/>
        <v>Maintained</v>
      </c>
      <c r="BU379" s="212">
        <v>0</v>
      </c>
      <c r="BV379" s="212">
        <v>210</v>
      </c>
      <c r="BW379" s="201">
        <f t="shared" si="39"/>
        <v>1</v>
      </c>
      <c r="BX379" s="197" t="str">
        <f t="shared" si="38"/>
        <v>3841</v>
      </c>
    </row>
    <row r="380" spans="66:76" ht="14.4" x14ac:dyDescent="0.3">
      <c r="BN380" s="222">
        <v>384</v>
      </c>
      <c r="BO380" s="222" t="s">
        <v>214</v>
      </c>
      <c r="BP380" s="222">
        <v>3847054</v>
      </c>
      <c r="BQ380" s="222">
        <v>133718</v>
      </c>
      <c r="BR380" s="222" t="s">
        <v>539</v>
      </c>
      <c r="BS380" s="222" t="s">
        <v>231</v>
      </c>
      <c r="BT380" s="196" t="str">
        <f t="shared" si="37"/>
        <v>Maintained</v>
      </c>
      <c r="BU380" s="212">
        <v>200</v>
      </c>
      <c r="BV380" s="212">
        <v>0</v>
      </c>
      <c r="BW380" s="201">
        <f t="shared" si="39"/>
        <v>2</v>
      </c>
      <c r="BX380" s="197" t="str">
        <f t="shared" si="38"/>
        <v>3842</v>
      </c>
    </row>
    <row r="381" spans="66:76" ht="14.4" x14ac:dyDescent="0.3">
      <c r="BN381" s="222">
        <v>384</v>
      </c>
      <c r="BO381" s="222" t="s">
        <v>214</v>
      </c>
      <c r="BP381" s="222">
        <v>3847055</v>
      </c>
      <c r="BQ381" s="222">
        <v>133719</v>
      </c>
      <c r="BR381" s="222" t="s">
        <v>1130</v>
      </c>
      <c r="BS381" s="222" t="s">
        <v>231</v>
      </c>
      <c r="BT381" s="196" t="str">
        <f t="shared" si="37"/>
        <v>Maintained</v>
      </c>
      <c r="BU381" s="212">
        <v>0</v>
      </c>
      <c r="BV381" s="212">
        <v>164</v>
      </c>
      <c r="BW381" s="201">
        <f t="shared" si="39"/>
        <v>3</v>
      </c>
      <c r="BX381" s="197" t="str">
        <f t="shared" si="38"/>
        <v>3843</v>
      </c>
    </row>
    <row r="382" spans="66:76" ht="14.4" x14ac:dyDescent="0.3">
      <c r="BN382" s="222">
        <v>384</v>
      </c>
      <c r="BO382" s="222" t="s">
        <v>214</v>
      </c>
      <c r="BP382" s="222">
        <v>3847056</v>
      </c>
      <c r="BQ382" s="222">
        <v>131526</v>
      </c>
      <c r="BR382" s="222" t="s">
        <v>540</v>
      </c>
      <c r="BS382" s="222" t="s">
        <v>231</v>
      </c>
      <c r="BT382" s="196" t="str">
        <f t="shared" si="37"/>
        <v>Maintained</v>
      </c>
      <c r="BU382" s="212">
        <v>6</v>
      </c>
      <c r="BV382" s="212">
        <v>95</v>
      </c>
      <c r="BW382" s="201">
        <f t="shared" si="39"/>
        <v>4</v>
      </c>
      <c r="BX382" s="197" t="str">
        <f t="shared" si="38"/>
        <v>3844</v>
      </c>
    </row>
    <row r="383" spans="66:76" ht="14.4" x14ac:dyDescent="0.3">
      <c r="BN383" s="222">
        <v>390</v>
      </c>
      <c r="BO383" s="222" t="s">
        <v>132</v>
      </c>
      <c r="BP383" s="222">
        <v>3907002</v>
      </c>
      <c r="BQ383" s="222">
        <v>138652</v>
      </c>
      <c r="BR383" s="222" t="s">
        <v>541</v>
      </c>
      <c r="BS383" s="222" t="s">
        <v>235</v>
      </c>
      <c r="BT383" s="196" t="str">
        <f t="shared" si="37"/>
        <v>Academy</v>
      </c>
      <c r="BU383" s="212">
        <v>75</v>
      </c>
      <c r="BV383" s="212">
        <v>166</v>
      </c>
      <c r="BW383" s="201">
        <f t="shared" si="39"/>
        <v>1</v>
      </c>
      <c r="BX383" s="197" t="str">
        <f t="shared" si="38"/>
        <v>3901</v>
      </c>
    </row>
    <row r="384" spans="66:76" ht="14.4" x14ac:dyDescent="0.3">
      <c r="BN384" s="222">
        <v>390</v>
      </c>
      <c r="BO384" s="222" t="s">
        <v>132</v>
      </c>
      <c r="BP384" s="222">
        <v>3907006</v>
      </c>
      <c r="BQ384" s="222">
        <v>108426</v>
      </c>
      <c r="BR384" s="222" t="s">
        <v>542</v>
      </c>
      <c r="BS384" s="222" t="s">
        <v>231</v>
      </c>
      <c r="BT384" s="196" t="str">
        <f t="shared" si="37"/>
        <v>Maintained</v>
      </c>
      <c r="BU384" s="212">
        <v>0</v>
      </c>
      <c r="BV384" s="212">
        <v>90</v>
      </c>
      <c r="BW384" s="201">
        <f t="shared" si="39"/>
        <v>2</v>
      </c>
      <c r="BX384" s="197" t="str">
        <f t="shared" si="38"/>
        <v>3902</v>
      </c>
    </row>
    <row r="385" spans="66:76" ht="14.4" x14ac:dyDescent="0.3">
      <c r="BN385" s="222">
        <v>390</v>
      </c>
      <c r="BO385" s="222" t="s">
        <v>132</v>
      </c>
      <c r="BP385" s="222">
        <v>3907007</v>
      </c>
      <c r="BQ385" s="222">
        <v>131213</v>
      </c>
      <c r="BR385" s="222" t="s">
        <v>543</v>
      </c>
      <c r="BS385" s="222" t="s">
        <v>231</v>
      </c>
      <c r="BT385" s="196" t="str">
        <f t="shared" si="37"/>
        <v>Maintained</v>
      </c>
      <c r="BU385" s="212">
        <v>210</v>
      </c>
      <c r="BV385" s="212">
        <v>0</v>
      </c>
      <c r="BW385" s="201">
        <f t="shared" si="39"/>
        <v>3</v>
      </c>
      <c r="BX385" s="197" t="str">
        <f t="shared" si="38"/>
        <v>3903</v>
      </c>
    </row>
    <row r="386" spans="66:76" ht="14.4" x14ac:dyDescent="0.3">
      <c r="BN386" s="222">
        <v>390</v>
      </c>
      <c r="BO386" s="222" t="s">
        <v>132</v>
      </c>
      <c r="BP386" s="222">
        <v>3907008</v>
      </c>
      <c r="BQ386" s="222">
        <v>130942</v>
      </c>
      <c r="BR386" s="222" t="s">
        <v>544</v>
      </c>
      <c r="BS386" s="222" t="s">
        <v>231</v>
      </c>
      <c r="BT386" s="196" t="str">
        <f t="shared" si="37"/>
        <v>Maintained</v>
      </c>
      <c r="BU386" s="212">
        <v>0</v>
      </c>
      <c r="BV386" s="212">
        <v>135</v>
      </c>
      <c r="BW386" s="201">
        <f t="shared" si="39"/>
        <v>4</v>
      </c>
      <c r="BX386" s="197" t="str">
        <f t="shared" si="38"/>
        <v>3904</v>
      </c>
    </row>
    <row r="387" spans="66:76" ht="14.4" x14ac:dyDescent="0.3">
      <c r="BN387" s="222">
        <v>390</v>
      </c>
      <c r="BO387" s="222" t="s">
        <v>132</v>
      </c>
      <c r="BP387" s="222">
        <v>3907009</v>
      </c>
      <c r="BQ387" s="222">
        <v>131200</v>
      </c>
      <c r="BR387" s="222" t="s">
        <v>545</v>
      </c>
      <c r="BS387" s="222" t="s">
        <v>231</v>
      </c>
      <c r="BT387" s="196" t="str">
        <f t="shared" si="37"/>
        <v>Maintained</v>
      </c>
      <c r="BU387" s="212">
        <v>0</v>
      </c>
      <c r="BV387" s="212">
        <v>70</v>
      </c>
      <c r="BW387" s="201">
        <f t="shared" si="39"/>
        <v>5</v>
      </c>
      <c r="BX387" s="197" t="str">
        <f t="shared" si="38"/>
        <v>3905</v>
      </c>
    </row>
    <row r="388" spans="66:76" ht="14.4" x14ac:dyDescent="0.3">
      <c r="BN388" s="222">
        <v>390</v>
      </c>
      <c r="BO388" s="222" t="s">
        <v>132</v>
      </c>
      <c r="BP388" s="222">
        <v>3907010</v>
      </c>
      <c r="BQ388" s="222">
        <v>133397</v>
      </c>
      <c r="BR388" s="222" t="s">
        <v>546</v>
      </c>
      <c r="BS388" s="222" t="s">
        <v>231</v>
      </c>
      <c r="BT388" s="196" t="str">
        <f t="shared" si="37"/>
        <v>Maintained</v>
      </c>
      <c r="BU388" s="212">
        <v>66</v>
      </c>
      <c r="BV388" s="212">
        <v>0</v>
      </c>
      <c r="BW388" s="201">
        <f t="shared" si="39"/>
        <v>6</v>
      </c>
      <c r="BX388" s="197" t="str">
        <f t="shared" si="38"/>
        <v>3906</v>
      </c>
    </row>
    <row r="389" spans="66:76" ht="14.4" x14ac:dyDescent="0.3">
      <c r="BN389" s="222">
        <v>391</v>
      </c>
      <c r="BO389" s="222" t="s">
        <v>164</v>
      </c>
      <c r="BP389" s="222">
        <v>3917033</v>
      </c>
      <c r="BQ389" s="222">
        <v>141865</v>
      </c>
      <c r="BR389" s="222" t="s">
        <v>547</v>
      </c>
      <c r="BS389" s="222" t="s">
        <v>235</v>
      </c>
      <c r="BT389" s="196" t="str">
        <f t="shared" ref="BT389:BT452" si="40">IF(OR(LEFT(BS389,7)="Academy",LEFT(BS389,11)="Free School"),"Academy","Maintained")</f>
        <v>Academy</v>
      </c>
      <c r="BU389" s="212">
        <v>53</v>
      </c>
      <c r="BV389" s="212">
        <v>148</v>
      </c>
      <c r="BW389" s="201">
        <f t="shared" si="39"/>
        <v>1</v>
      </c>
      <c r="BX389" s="197" t="str">
        <f t="shared" si="38"/>
        <v>3911</v>
      </c>
    </row>
    <row r="390" spans="66:76" ht="14.4" x14ac:dyDescent="0.3">
      <c r="BN390" s="222">
        <v>391</v>
      </c>
      <c r="BO390" s="222" t="s">
        <v>164</v>
      </c>
      <c r="BP390" s="222">
        <v>3917034</v>
      </c>
      <c r="BQ390" s="222">
        <v>131986</v>
      </c>
      <c r="BR390" s="222" t="s">
        <v>548</v>
      </c>
      <c r="BS390" s="222" t="s">
        <v>253</v>
      </c>
      <c r="BT390" s="196" t="str">
        <f t="shared" si="40"/>
        <v>Maintained</v>
      </c>
      <c r="BU390" s="212">
        <v>176</v>
      </c>
      <c r="BV390" s="212">
        <v>0</v>
      </c>
      <c r="BW390" s="201">
        <f t="shared" si="39"/>
        <v>2</v>
      </c>
      <c r="BX390" s="197" t="str">
        <f t="shared" ref="BX390:BX453" si="41">BN390&amp;BW390</f>
        <v>3912</v>
      </c>
    </row>
    <row r="391" spans="66:76" ht="14.4" x14ac:dyDescent="0.3">
      <c r="BN391" s="222">
        <v>391</v>
      </c>
      <c r="BO391" s="222" t="s">
        <v>164</v>
      </c>
      <c r="BP391" s="222">
        <v>3917035</v>
      </c>
      <c r="BQ391" s="222">
        <v>131987</v>
      </c>
      <c r="BR391" s="222" t="s">
        <v>549</v>
      </c>
      <c r="BS391" s="222" t="s">
        <v>253</v>
      </c>
      <c r="BT391" s="196" t="str">
        <f t="shared" si="40"/>
        <v>Maintained</v>
      </c>
      <c r="BU391" s="212">
        <v>0</v>
      </c>
      <c r="BV391" s="212">
        <v>209</v>
      </c>
      <c r="BW391" s="201">
        <f t="shared" ref="BW391:BW454" si="42">IF(BN391=BN390,BW390+1,1)</f>
        <v>3</v>
      </c>
      <c r="BX391" s="197" t="str">
        <f t="shared" si="41"/>
        <v>3913</v>
      </c>
    </row>
    <row r="392" spans="66:76" ht="14.4" x14ac:dyDescent="0.3">
      <c r="BN392" s="222">
        <v>391</v>
      </c>
      <c r="BO392" s="222" t="s">
        <v>164</v>
      </c>
      <c r="BP392" s="222">
        <v>3917036</v>
      </c>
      <c r="BQ392" s="222">
        <v>146680</v>
      </c>
      <c r="BR392" s="222" t="s">
        <v>550</v>
      </c>
      <c r="BS392" s="222" t="s">
        <v>235</v>
      </c>
      <c r="BT392" s="196" t="str">
        <f t="shared" si="40"/>
        <v>Academy</v>
      </c>
      <c r="BU392" s="212">
        <v>218</v>
      </c>
      <c r="BV392" s="212">
        <v>142</v>
      </c>
      <c r="BW392" s="201">
        <f t="shared" si="42"/>
        <v>4</v>
      </c>
      <c r="BX392" s="197" t="str">
        <f t="shared" si="41"/>
        <v>3914</v>
      </c>
    </row>
    <row r="393" spans="66:76" ht="14.4" x14ac:dyDescent="0.3">
      <c r="BN393" s="222">
        <v>392</v>
      </c>
      <c r="BO393" s="222" t="s">
        <v>170</v>
      </c>
      <c r="BP393" s="222">
        <v>3927001</v>
      </c>
      <c r="BQ393" s="222">
        <v>108652</v>
      </c>
      <c r="BR393" s="222" t="s">
        <v>551</v>
      </c>
      <c r="BS393" s="222" t="s">
        <v>253</v>
      </c>
      <c r="BT393" s="196" t="str">
        <f t="shared" si="40"/>
        <v>Maintained</v>
      </c>
      <c r="BU393" s="212">
        <v>86</v>
      </c>
      <c r="BV393" s="212">
        <v>85</v>
      </c>
      <c r="BW393" s="201">
        <f t="shared" si="42"/>
        <v>1</v>
      </c>
      <c r="BX393" s="197" t="str">
        <f t="shared" si="41"/>
        <v>3921</v>
      </c>
    </row>
    <row r="394" spans="66:76" ht="14.4" x14ac:dyDescent="0.3">
      <c r="BN394" s="222">
        <v>392</v>
      </c>
      <c r="BO394" s="222" t="s">
        <v>170</v>
      </c>
      <c r="BP394" s="222">
        <v>3927002</v>
      </c>
      <c r="BQ394" s="222">
        <v>108653</v>
      </c>
      <c r="BR394" s="222" t="s">
        <v>552</v>
      </c>
      <c r="BS394" s="222" t="s">
        <v>253</v>
      </c>
      <c r="BT394" s="196" t="str">
        <f t="shared" si="40"/>
        <v>Maintained</v>
      </c>
      <c r="BU394" s="212">
        <v>0</v>
      </c>
      <c r="BV394" s="212">
        <v>145</v>
      </c>
      <c r="BW394" s="201">
        <f t="shared" si="42"/>
        <v>2</v>
      </c>
      <c r="BX394" s="197" t="str">
        <f t="shared" si="41"/>
        <v>3922</v>
      </c>
    </row>
    <row r="395" spans="66:76" ht="14.4" x14ac:dyDescent="0.3">
      <c r="BN395" s="222">
        <v>392</v>
      </c>
      <c r="BO395" s="222" t="s">
        <v>170</v>
      </c>
      <c r="BP395" s="222">
        <v>3927004</v>
      </c>
      <c r="BQ395" s="222">
        <v>108655</v>
      </c>
      <c r="BR395" s="222" t="s">
        <v>553</v>
      </c>
      <c r="BS395" s="222" t="s">
        <v>253</v>
      </c>
      <c r="BT395" s="196" t="str">
        <f t="shared" si="40"/>
        <v>Maintained</v>
      </c>
      <c r="BU395" s="212">
        <v>132</v>
      </c>
      <c r="BV395" s="212">
        <v>0</v>
      </c>
      <c r="BW395" s="201">
        <f t="shared" si="42"/>
        <v>3</v>
      </c>
      <c r="BX395" s="197" t="str">
        <f t="shared" si="41"/>
        <v>3923</v>
      </c>
    </row>
    <row r="396" spans="66:76" ht="14.4" x14ac:dyDescent="0.3">
      <c r="BN396" s="222">
        <v>392</v>
      </c>
      <c r="BO396" s="222" t="s">
        <v>170</v>
      </c>
      <c r="BP396" s="222">
        <v>3927007</v>
      </c>
      <c r="BQ396" s="222">
        <v>133432</v>
      </c>
      <c r="BR396" s="222" t="s">
        <v>554</v>
      </c>
      <c r="BS396" s="222" t="s">
        <v>253</v>
      </c>
      <c r="BT396" s="196" t="str">
        <f t="shared" si="40"/>
        <v>Maintained</v>
      </c>
      <c r="BU396" s="212">
        <v>33</v>
      </c>
      <c r="BV396" s="212">
        <v>93</v>
      </c>
      <c r="BW396" s="201">
        <f t="shared" si="42"/>
        <v>4</v>
      </c>
      <c r="BX396" s="197" t="str">
        <f t="shared" si="41"/>
        <v>3924</v>
      </c>
    </row>
    <row r="397" spans="66:76" ht="14.4" x14ac:dyDescent="0.3">
      <c r="BN397" s="222">
        <v>392</v>
      </c>
      <c r="BO397" s="222" t="s">
        <v>170</v>
      </c>
      <c r="BP397" s="222">
        <v>3927008</v>
      </c>
      <c r="BQ397" s="222">
        <v>131544</v>
      </c>
      <c r="BR397" s="222" t="s">
        <v>555</v>
      </c>
      <c r="BS397" s="222" t="s">
        <v>253</v>
      </c>
      <c r="BT397" s="196" t="str">
        <f t="shared" si="40"/>
        <v>Maintained</v>
      </c>
      <c r="BU397" s="212">
        <v>113</v>
      </c>
      <c r="BV397" s="212">
        <v>125</v>
      </c>
      <c r="BW397" s="201">
        <f t="shared" si="42"/>
        <v>5</v>
      </c>
      <c r="BX397" s="197" t="str">
        <f t="shared" si="41"/>
        <v>3925</v>
      </c>
    </row>
    <row r="398" spans="66:76" ht="14.4" x14ac:dyDescent="0.3">
      <c r="BN398" s="222">
        <v>393</v>
      </c>
      <c r="BO398" s="222" t="s">
        <v>196</v>
      </c>
      <c r="BP398" s="222">
        <v>3937000</v>
      </c>
      <c r="BQ398" s="222">
        <v>108738</v>
      </c>
      <c r="BR398" s="222" t="s">
        <v>556</v>
      </c>
      <c r="BS398" s="222" t="s">
        <v>231</v>
      </c>
      <c r="BT398" s="196" t="str">
        <f t="shared" si="40"/>
        <v>Maintained</v>
      </c>
      <c r="BU398" s="212">
        <v>90</v>
      </c>
      <c r="BV398" s="212">
        <v>132</v>
      </c>
      <c r="BW398" s="201">
        <f t="shared" si="42"/>
        <v>1</v>
      </c>
      <c r="BX398" s="197" t="str">
        <f t="shared" si="41"/>
        <v>3931</v>
      </c>
    </row>
    <row r="399" spans="66:76" ht="14.4" x14ac:dyDescent="0.3">
      <c r="BN399" s="222">
        <v>393</v>
      </c>
      <c r="BO399" s="222" t="s">
        <v>196</v>
      </c>
      <c r="BP399" s="222">
        <v>3937004</v>
      </c>
      <c r="BQ399" s="222">
        <v>108741</v>
      </c>
      <c r="BR399" s="222" t="s">
        <v>557</v>
      </c>
      <c r="BS399" s="222" t="s">
        <v>253</v>
      </c>
      <c r="BT399" s="196" t="str">
        <f t="shared" si="40"/>
        <v>Maintained</v>
      </c>
      <c r="BU399" s="212">
        <v>49</v>
      </c>
      <c r="BV399" s="212">
        <v>175</v>
      </c>
      <c r="BW399" s="201">
        <f t="shared" si="42"/>
        <v>2</v>
      </c>
      <c r="BX399" s="197" t="str">
        <f t="shared" si="41"/>
        <v>3932</v>
      </c>
    </row>
    <row r="400" spans="66:76" ht="14.4" x14ac:dyDescent="0.3">
      <c r="BN400" s="222">
        <v>393</v>
      </c>
      <c r="BO400" s="222" t="s">
        <v>196</v>
      </c>
      <c r="BP400" s="222">
        <v>3937006</v>
      </c>
      <c r="BQ400" s="222">
        <v>134813</v>
      </c>
      <c r="BR400" s="222" t="s">
        <v>558</v>
      </c>
      <c r="BS400" s="222" t="s">
        <v>231</v>
      </c>
      <c r="BT400" s="196" t="str">
        <f t="shared" si="40"/>
        <v>Maintained</v>
      </c>
      <c r="BU400" s="212">
        <v>0</v>
      </c>
      <c r="BV400" s="212">
        <v>46</v>
      </c>
      <c r="BW400" s="201">
        <f t="shared" si="42"/>
        <v>3</v>
      </c>
      <c r="BX400" s="197" t="str">
        <f t="shared" si="41"/>
        <v>3933</v>
      </c>
    </row>
    <row r="401" spans="66:76" ht="14.4" x14ac:dyDescent="0.3">
      <c r="BN401" s="222">
        <v>393</v>
      </c>
      <c r="BO401" s="222" t="s">
        <v>196</v>
      </c>
      <c r="BP401" s="222">
        <v>3937007</v>
      </c>
      <c r="BQ401" s="222">
        <v>136252</v>
      </c>
      <c r="BR401" s="222" t="s">
        <v>559</v>
      </c>
      <c r="BS401" s="222" t="s">
        <v>253</v>
      </c>
      <c r="BT401" s="196" t="str">
        <f t="shared" si="40"/>
        <v>Maintained</v>
      </c>
      <c r="BU401" s="212">
        <v>78</v>
      </c>
      <c r="BV401" s="212">
        <v>97</v>
      </c>
      <c r="BW401" s="201">
        <f t="shared" si="42"/>
        <v>4</v>
      </c>
      <c r="BX401" s="197" t="str">
        <f t="shared" si="41"/>
        <v>3934</v>
      </c>
    </row>
    <row r="402" spans="66:76" ht="14.4" x14ac:dyDescent="0.3">
      <c r="BN402" s="222">
        <v>394</v>
      </c>
      <c r="BO402" s="222" t="s">
        <v>205</v>
      </c>
      <c r="BP402" s="222">
        <v>3947001</v>
      </c>
      <c r="BQ402" s="222">
        <v>150096</v>
      </c>
      <c r="BR402" s="222" t="s">
        <v>560</v>
      </c>
      <c r="BS402" s="222" t="s">
        <v>235</v>
      </c>
      <c r="BT402" s="196" t="str">
        <f t="shared" si="40"/>
        <v>Academy</v>
      </c>
      <c r="BU402" s="212">
        <v>139</v>
      </c>
      <c r="BV402" s="212">
        <v>0</v>
      </c>
      <c r="BW402" s="201">
        <f t="shared" si="42"/>
        <v>1</v>
      </c>
      <c r="BX402" s="197" t="str">
        <f t="shared" si="41"/>
        <v>3941</v>
      </c>
    </row>
    <row r="403" spans="66:76" ht="14.4" x14ac:dyDescent="0.3">
      <c r="BN403" s="222">
        <v>394</v>
      </c>
      <c r="BO403" s="222" t="s">
        <v>205</v>
      </c>
      <c r="BP403" s="222">
        <v>3947002</v>
      </c>
      <c r="BQ403" s="222">
        <v>146640</v>
      </c>
      <c r="BR403" s="222" t="s">
        <v>561</v>
      </c>
      <c r="BS403" s="222" t="s">
        <v>275</v>
      </c>
      <c r="BT403" s="196" t="str">
        <f t="shared" si="40"/>
        <v>Academy</v>
      </c>
      <c r="BU403" s="212">
        <v>0</v>
      </c>
      <c r="BV403" s="212">
        <v>126</v>
      </c>
      <c r="BW403" s="201">
        <f t="shared" si="42"/>
        <v>2</v>
      </c>
      <c r="BX403" s="197" t="str">
        <f t="shared" si="41"/>
        <v>3942</v>
      </c>
    </row>
    <row r="404" spans="66:76" ht="14.4" x14ac:dyDescent="0.3">
      <c r="BN404" s="222">
        <v>394</v>
      </c>
      <c r="BO404" s="222" t="s">
        <v>205</v>
      </c>
      <c r="BP404" s="222">
        <v>3947003</v>
      </c>
      <c r="BQ404" s="222">
        <v>147841</v>
      </c>
      <c r="BR404" s="222" t="s">
        <v>1088</v>
      </c>
      <c r="BS404" s="222" t="s">
        <v>245</v>
      </c>
      <c r="BT404" s="196" t="str">
        <f t="shared" si="40"/>
        <v>Academy</v>
      </c>
      <c r="BU404" s="212">
        <v>88</v>
      </c>
      <c r="BV404" s="212">
        <v>87</v>
      </c>
      <c r="BW404" s="201">
        <f t="shared" si="42"/>
        <v>3</v>
      </c>
      <c r="BX404" s="197" t="str">
        <f t="shared" si="41"/>
        <v>3943</v>
      </c>
    </row>
    <row r="405" spans="66:76" ht="14.4" x14ac:dyDescent="0.3">
      <c r="BN405" s="222">
        <v>394</v>
      </c>
      <c r="BO405" s="222" t="s">
        <v>205</v>
      </c>
      <c r="BP405" s="222">
        <v>3947004</v>
      </c>
      <c r="BQ405" s="222">
        <v>138530</v>
      </c>
      <c r="BR405" s="222" t="s">
        <v>562</v>
      </c>
      <c r="BS405" s="222" t="s">
        <v>235</v>
      </c>
      <c r="BT405" s="196" t="str">
        <f t="shared" si="40"/>
        <v>Academy</v>
      </c>
      <c r="BU405" s="212">
        <v>0</v>
      </c>
      <c r="BV405" s="212">
        <v>193</v>
      </c>
      <c r="BW405" s="201">
        <f t="shared" si="42"/>
        <v>4</v>
      </c>
      <c r="BX405" s="197" t="str">
        <f t="shared" si="41"/>
        <v>3944</v>
      </c>
    </row>
    <row r="406" spans="66:76" ht="14.4" x14ac:dyDescent="0.3">
      <c r="BN406" s="222">
        <v>394</v>
      </c>
      <c r="BO406" s="222" t="s">
        <v>205</v>
      </c>
      <c r="BP406" s="222">
        <v>3947014</v>
      </c>
      <c r="BQ406" s="222">
        <v>141153</v>
      </c>
      <c r="BR406" s="222" t="s">
        <v>563</v>
      </c>
      <c r="BS406" s="222" t="s">
        <v>235</v>
      </c>
      <c r="BT406" s="196" t="str">
        <f t="shared" si="40"/>
        <v>Academy</v>
      </c>
      <c r="BU406" s="212">
        <v>78</v>
      </c>
      <c r="BV406" s="212">
        <v>0</v>
      </c>
      <c r="BW406" s="201">
        <f t="shared" si="42"/>
        <v>5</v>
      </c>
      <c r="BX406" s="197" t="str">
        <f t="shared" si="41"/>
        <v>3945</v>
      </c>
    </row>
    <row r="407" spans="66:76" ht="14.4" x14ac:dyDescent="0.3">
      <c r="BN407" s="222">
        <v>394</v>
      </c>
      <c r="BO407" s="222" t="s">
        <v>205</v>
      </c>
      <c r="BP407" s="222">
        <v>3947016</v>
      </c>
      <c r="BQ407" s="222">
        <v>108882</v>
      </c>
      <c r="BR407" s="222" t="s">
        <v>564</v>
      </c>
      <c r="BS407" s="222" t="s">
        <v>231</v>
      </c>
      <c r="BT407" s="196" t="str">
        <f t="shared" si="40"/>
        <v>Maintained</v>
      </c>
      <c r="BU407" s="212">
        <v>139</v>
      </c>
      <c r="BV407" s="212">
        <v>0</v>
      </c>
      <c r="BW407" s="201">
        <f t="shared" si="42"/>
        <v>6</v>
      </c>
      <c r="BX407" s="197" t="str">
        <f t="shared" si="41"/>
        <v>3946</v>
      </c>
    </row>
    <row r="408" spans="66:76" ht="14.4" x14ac:dyDescent="0.3">
      <c r="BN408" s="222">
        <v>394</v>
      </c>
      <c r="BO408" s="222" t="s">
        <v>205</v>
      </c>
      <c r="BP408" s="222">
        <v>3947018</v>
      </c>
      <c r="BQ408" s="222">
        <v>138526</v>
      </c>
      <c r="BR408" s="222" t="s">
        <v>565</v>
      </c>
      <c r="BS408" s="222" t="s">
        <v>235</v>
      </c>
      <c r="BT408" s="196" t="str">
        <f t="shared" si="40"/>
        <v>Academy</v>
      </c>
      <c r="BU408" s="212">
        <v>0</v>
      </c>
      <c r="BV408" s="212">
        <v>208</v>
      </c>
      <c r="BW408" s="201">
        <f t="shared" si="42"/>
        <v>7</v>
      </c>
      <c r="BX408" s="197" t="str">
        <f t="shared" si="41"/>
        <v>3947</v>
      </c>
    </row>
    <row r="409" spans="66:76" ht="14.4" x14ac:dyDescent="0.3">
      <c r="BN409" s="222">
        <v>800</v>
      </c>
      <c r="BO409" s="222" t="s">
        <v>87</v>
      </c>
      <c r="BP409" s="222">
        <v>8007000</v>
      </c>
      <c r="BQ409" s="222">
        <v>140677</v>
      </c>
      <c r="BR409" s="222" t="s">
        <v>1248</v>
      </c>
      <c r="BS409" s="222" t="s">
        <v>275</v>
      </c>
      <c r="BT409" s="196" t="str">
        <f t="shared" si="40"/>
        <v>Academy</v>
      </c>
      <c r="BU409" s="212">
        <v>45</v>
      </c>
      <c r="BV409" s="212">
        <v>58</v>
      </c>
      <c r="BW409" s="201">
        <f t="shared" si="42"/>
        <v>1</v>
      </c>
      <c r="BX409" s="197" t="str">
        <f t="shared" si="41"/>
        <v>8001</v>
      </c>
    </row>
    <row r="410" spans="66:76" ht="14.4" x14ac:dyDescent="0.3">
      <c r="BN410" s="222">
        <v>800</v>
      </c>
      <c r="BO410" s="222" t="s">
        <v>87</v>
      </c>
      <c r="BP410" s="222">
        <v>8007035</v>
      </c>
      <c r="BQ410" s="222">
        <v>137493</v>
      </c>
      <c r="BR410" s="222" t="s">
        <v>567</v>
      </c>
      <c r="BS410" s="222" t="s">
        <v>235</v>
      </c>
      <c r="BT410" s="196" t="str">
        <f t="shared" si="40"/>
        <v>Academy</v>
      </c>
      <c r="BU410" s="212">
        <v>71</v>
      </c>
      <c r="BV410" s="212">
        <v>151</v>
      </c>
      <c r="BW410" s="201">
        <f t="shared" si="42"/>
        <v>2</v>
      </c>
      <c r="BX410" s="197" t="str">
        <f t="shared" si="41"/>
        <v>8002</v>
      </c>
    </row>
    <row r="411" spans="66:76" ht="14.4" x14ac:dyDescent="0.3">
      <c r="BN411" s="222">
        <v>800</v>
      </c>
      <c r="BO411" s="222" t="s">
        <v>87</v>
      </c>
      <c r="BP411" s="222">
        <v>8007036</v>
      </c>
      <c r="BQ411" s="222">
        <v>140079</v>
      </c>
      <c r="BR411" s="222" t="s">
        <v>568</v>
      </c>
      <c r="BS411" s="222" t="s">
        <v>235</v>
      </c>
      <c r="BT411" s="196" t="str">
        <f t="shared" si="40"/>
        <v>Academy</v>
      </c>
      <c r="BU411" s="212">
        <v>119</v>
      </c>
      <c r="BV411" s="212">
        <v>136</v>
      </c>
      <c r="BW411" s="201">
        <f t="shared" si="42"/>
        <v>3</v>
      </c>
      <c r="BX411" s="197" t="str">
        <f t="shared" si="41"/>
        <v>8003</v>
      </c>
    </row>
    <row r="412" spans="66:76" ht="14.4" x14ac:dyDescent="0.3">
      <c r="BN412" s="222">
        <v>801</v>
      </c>
      <c r="BO412" s="222" t="s">
        <v>102</v>
      </c>
      <c r="BP412" s="222">
        <v>8017000</v>
      </c>
      <c r="BQ412" s="222">
        <v>109385</v>
      </c>
      <c r="BR412" s="222" t="s">
        <v>569</v>
      </c>
      <c r="BS412" s="222" t="s">
        <v>231</v>
      </c>
      <c r="BT412" s="196" t="str">
        <f t="shared" si="40"/>
        <v>Maintained</v>
      </c>
      <c r="BU412" s="212">
        <v>20</v>
      </c>
      <c r="BV412" s="212">
        <v>30</v>
      </c>
      <c r="BW412" s="201">
        <f t="shared" si="42"/>
        <v>1</v>
      </c>
      <c r="BX412" s="197" t="str">
        <f t="shared" si="41"/>
        <v>8011</v>
      </c>
    </row>
    <row r="413" spans="66:76" ht="14.4" x14ac:dyDescent="0.3">
      <c r="BN413" s="222">
        <v>801</v>
      </c>
      <c r="BO413" s="222" t="s">
        <v>102</v>
      </c>
      <c r="BP413" s="222">
        <v>8017001</v>
      </c>
      <c r="BQ413" s="222">
        <v>148322</v>
      </c>
      <c r="BR413" s="222" t="s">
        <v>1169</v>
      </c>
      <c r="BS413" s="222" t="s">
        <v>235</v>
      </c>
      <c r="BT413" s="196" t="str">
        <f t="shared" si="40"/>
        <v>Academy</v>
      </c>
      <c r="BU413" s="212">
        <v>0</v>
      </c>
      <c r="BV413" s="212">
        <v>76</v>
      </c>
      <c r="BW413" s="201">
        <f t="shared" si="42"/>
        <v>2</v>
      </c>
      <c r="BX413" s="197" t="str">
        <f t="shared" si="41"/>
        <v>8012</v>
      </c>
    </row>
    <row r="414" spans="66:76" ht="14.4" x14ac:dyDescent="0.3">
      <c r="BN414" s="222">
        <v>801</v>
      </c>
      <c r="BO414" s="222" t="s">
        <v>102</v>
      </c>
      <c r="BP414" s="222">
        <v>8017002</v>
      </c>
      <c r="BQ414" s="222">
        <v>109386</v>
      </c>
      <c r="BR414" s="222" t="s">
        <v>570</v>
      </c>
      <c r="BS414" s="222" t="s">
        <v>231</v>
      </c>
      <c r="BT414" s="196" t="str">
        <f t="shared" si="40"/>
        <v>Maintained</v>
      </c>
      <c r="BU414" s="212">
        <v>62</v>
      </c>
      <c r="BV414" s="212">
        <v>117</v>
      </c>
      <c r="BW414" s="201">
        <f t="shared" si="42"/>
        <v>3</v>
      </c>
      <c r="BX414" s="197" t="str">
        <f t="shared" si="41"/>
        <v>8013</v>
      </c>
    </row>
    <row r="415" spans="66:76" ht="14.4" x14ac:dyDescent="0.3">
      <c r="BN415" s="222">
        <v>801</v>
      </c>
      <c r="BO415" s="222" t="s">
        <v>102</v>
      </c>
      <c r="BP415" s="222">
        <v>8017003</v>
      </c>
      <c r="BQ415" s="222">
        <v>142780</v>
      </c>
      <c r="BR415" s="222" t="s">
        <v>1249</v>
      </c>
      <c r="BS415" s="222" t="s">
        <v>245</v>
      </c>
      <c r="BT415" s="196" t="str">
        <f t="shared" si="40"/>
        <v>Academy</v>
      </c>
      <c r="BU415" s="212">
        <v>138</v>
      </c>
      <c r="BV415" s="212">
        <v>115</v>
      </c>
      <c r="BW415" s="201">
        <f t="shared" si="42"/>
        <v>4</v>
      </c>
      <c r="BX415" s="197" t="str">
        <f t="shared" si="41"/>
        <v>8014</v>
      </c>
    </row>
    <row r="416" spans="66:76" ht="14.4" x14ac:dyDescent="0.3">
      <c r="BN416" s="222">
        <v>801</v>
      </c>
      <c r="BO416" s="222" t="s">
        <v>102</v>
      </c>
      <c r="BP416" s="222">
        <v>8017004</v>
      </c>
      <c r="BQ416" s="222">
        <v>147889</v>
      </c>
      <c r="BR416" s="222" t="s">
        <v>1089</v>
      </c>
      <c r="BS416" s="222" t="s">
        <v>245</v>
      </c>
      <c r="BT416" s="196" t="str">
        <f t="shared" si="40"/>
        <v>Academy</v>
      </c>
      <c r="BU416" s="212">
        <v>18</v>
      </c>
      <c r="BV416" s="212">
        <v>119</v>
      </c>
      <c r="BW416" s="201">
        <f t="shared" si="42"/>
        <v>5</v>
      </c>
      <c r="BX416" s="197" t="str">
        <f t="shared" si="41"/>
        <v>8015</v>
      </c>
    </row>
    <row r="417" spans="66:76" ht="14.4" x14ac:dyDescent="0.3">
      <c r="BN417" s="222">
        <v>801</v>
      </c>
      <c r="BO417" s="222" t="s">
        <v>102</v>
      </c>
      <c r="BP417" s="222">
        <v>8017011</v>
      </c>
      <c r="BQ417" s="222">
        <v>109391</v>
      </c>
      <c r="BR417" s="222" t="s">
        <v>571</v>
      </c>
      <c r="BS417" s="222" t="s">
        <v>231</v>
      </c>
      <c r="BT417" s="196" t="str">
        <f t="shared" si="40"/>
        <v>Maintained</v>
      </c>
      <c r="BU417" s="212">
        <v>39</v>
      </c>
      <c r="BV417" s="212">
        <v>32</v>
      </c>
      <c r="BW417" s="201">
        <f t="shared" si="42"/>
        <v>6</v>
      </c>
      <c r="BX417" s="197" t="str">
        <f t="shared" si="41"/>
        <v>8016</v>
      </c>
    </row>
    <row r="418" spans="66:76" ht="14.4" x14ac:dyDescent="0.3">
      <c r="BN418" s="222">
        <v>801</v>
      </c>
      <c r="BO418" s="222" t="s">
        <v>102</v>
      </c>
      <c r="BP418" s="222">
        <v>8017012</v>
      </c>
      <c r="BQ418" s="222">
        <v>144655</v>
      </c>
      <c r="BR418" s="222" t="s">
        <v>1131</v>
      </c>
      <c r="BS418" s="222" t="s">
        <v>235</v>
      </c>
      <c r="BT418" s="196" t="str">
        <f t="shared" si="40"/>
        <v>Academy</v>
      </c>
      <c r="BU418" s="212">
        <v>24</v>
      </c>
      <c r="BV418" s="212">
        <v>132</v>
      </c>
      <c r="BW418" s="201">
        <f t="shared" si="42"/>
        <v>7</v>
      </c>
      <c r="BX418" s="197" t="str">
        <f t="shared" si="41"/>
        <v>8017</v>
      </c>
    </row>
    <row r="419" spans="66:76" ht="14.4" x14ac:dyDescent="0.3">
      <c r="BN419" s="222">
        <v>801</v>
      </c>
      <c r="BO419" s="222" t="s">
        <v>102</v>
      </c>
      <c r="BP419" s="222">
        <v>8017014</v>
      </c>
      <c r="BQ419" s="222">
        <v>109393</v>
      </c>
      <c r="BR419" s="222" t="s">
        <v>572</v>
      </c>
      <c r="BS419" s="222" t="s">
        <v>253</v>
      </c>
      <c r="BT419" s="196" t="str">
        <f t="shared" si="40"/>
        <v>Maintained</v>
      </c>
      <c r="BU419" s="212">
        <v>67</v>
      </c>
      <c r="BV419" s="212">
        <v>80</v>
      </c>
      <c r="BW419" s="201">
        <f t="shared" si="42"/>
        <v>8</v>
      </c>
      <c r="BX419" s="197" t="str">
        <f t="shared" si="41"/>
        <v>8018</v>
      </c>
    </row>
    <row r="420" spans="66:76" ht="14.4" x14ac:dyDescent="0.3">
      <c r="BN420" s="222">
        <v>801</v>
      </c>
      <c r="BO420" s="222" t="s">
        <v>102</v>
      </c>
      <c r="BP420" s="222">
        <v>8017015</v>
      </c>
      <c r="BQ420" s="222">
        <v>144286</v>
      </c>
      <c r="BR420" s="222" t="s">
        <v>573</v>
      </c>
      <c r="BS420" s="222" t="s">
        <v>235</v>
      </c>
      <c r="BT420" s="196" t="str">
        <f t="shared" si="40"/>
        <v>Academy</v>
      </c>
      <c r="BU420" s="212">
        <v>8</v>
      </c>
      <c r="BV420" s="212">
        <v>43</v>
      </c>
      <c r="BW420" s="201">
        <f t="shared" si="42"/>
        <v>9</v>
      </c>
      <c r="BX420" s="197" t="str">
        <f t="shared" si="41"/>
        <v>8019</v>
      </c>
    </row>
    <row r="421" spans="66:76" ht="14.4" x14ac:dyDescent="0.3">
      <c r="BN421" s="222">
        <v>801</v>
      </c>
      <c r="BO421" s="222" t="s">
        <v>102</v>
      </c>
      <c r="BP421" s="222">
        <v>8017025</v>
      </c>
      <c r="BQ421" s="222">
        <v>148296</v>
      </c>
      <c r="BR421" s="222" t="s">
        <v>1170</v>
      </c>
      <c r="BS421" s="222" t="s">
        <v>235</v>
      </c>
      <c r="BT421" s="196" t="str">
        <f t="shared" si="40"/>
        <v>Academy</v>
      </c>
      <c r="BU421" s="212">
        <v>62</v>
      </c>
      <c r="BV421" s="212">
        <v>0</v>
      </c>
      <c r="BW421" s="201">
        <f t="shared" si="42"/>
        <v>10</v>
      </c>
      <c r="BX421" s="197" t="str">
        <f t="shared" si="41"/>
        <v>80110</v>
      </c>
    </row>
    <row r="422" spans="66:76" ht="14.4" x14ac:dyDescent="0.3">
      <c r="BN422" s="222">
        <v>801</v>
      </c>
      <c r="BO422" s="222" t="s">
        <v>102</v>
      </c>
      <c r="BP422" s="222">
        <v>8017042</v>
      </c>
      <c r="BQ422" s="222">
        <v>109410</v>
      </c>
      <c r="BR422" s="222" t="s">
        <v>574</v>
      </c>
      <c r="BS422" s="222" t="s">
        <v>231</v>
      </c>
      <c r="BT422" s="196" t="str">
        <f t="shared" si="40"/>
        <v>Maintained</v>
      </c>
      <c r="BU422" s="212">
        <v>65</v>
      </c>
      <c r="BV422" s="212">
        <v>101</v>
      </c>
      <c r="BW422" s="201">
        <f t="shared" si="42"/>
        <v>11</v>
      </c>
      <c r="BX422" s="197" t="str">
        <f t="shared" si="41"/>
        <v>80111</v>
      </c>
    </row>
    <row r="423" spans="66:76" ht="14.4" x14ac:dyDescent="0.3">
      <c r="BN423" s="222">
        <v>802</v>
      </c>
      <c r="BO423" s="222" t="s">
        <v>169</v>
      </c>
      <c r="BP423" s="222">
        <v>8027000</v>
      </c>
      <c r="BQ423" s="222">
        <v>149149</v>
      </c>
      <c r="BR423" s="222" t="s">
        <v>1171</v>
      </c>
      <c r="BS423" s="222" t="s">
        <v>245</v>
      </c>
      <c r="BT423" s="196" t="str">
        <f t="shared" si="40"/>
        <v>Academy</v>
      </c>
      <c r="BU423" s="212">
        <v>12</v>
      </c>
      <c r="BV423" s="212">
        <v>40</v>
      </c>
      <c r="BW423" s="201">
        <f t="shared" si="42"/>
        <v>1</v>
      </c>
      <c r="BX423" s="197" t="str">
        <f t="shared" si="41"/>
        <v>8021</v>
      </c>
    </row>
    <row r="424" spans="66:76" ht="14.4" x14ac:dyDescent="0.3">
      <c r="BN424" s="222">
        <v>802</v>
      </c>
      <c r="BO424" s="222" t="s">
        <v>169</v>
      </c>
      <c r="BP424" s="222">
        <v>8027036</v>
      </c>
      <c r="BQ424" s="222">
        <v>109406</v>
      </c>
      <c r="BR424" s="222" t="s">
        <v>575</v>
      </c>
      <c r="BS424" s="222" t="s">
        <v>253</v>
      </c>
      <c r="BT424" s="196" t="str">
        <f t="shared" si="40"/>
        <v>Maintained</v>
      </c>
      <c r="BU424" s="212">
        <v>41</v>
      </c>
      <c r="BV424" s="212">
        <v>143</v>
      </c>
      <c r="BW424" s="201">
        <f t="shared" si="42"/>
        <v>2</v>
      </c>
      <c r="BX424" s="197" t="str">
        <f t="shared" si="41"/>
        <v>8022</v>
      </c>
    </row>
    <row r="425" spans="66:76" ht="14.4" x14ac:dyDescent="0.3">
      <c r="BN425" s="222">
        <v>802</v>
      </c>
      <c r="BO425" s="222" t="s">
        <v>169</v>
      </c>
      <c r="BP425" s="222">
        <v>8027037</v>
      </c>
      <c r="BQ425" s="222">
        <v>109407</v>
      </c>
      <c r="BR425" s="222" t="s">
        <v>576</v>
      </c>
      <c r="BS425" s="222" t="s">
        <v>231</v>
      </c>
      <c r="BT425" s="196" t="str">
        <f t="shared" si="40"/>
        <v>Maintained</v>
      </c>
      <c r="BU425" s="212">
        <v>42</v>
      </c>
      <c r="BV425" s="212">
        <v>94</v>
      </c>
      <c r="BW425" s="201">
        <f t="shared" si="42"/>
        <v>3</v>
      </c>
      <c r="BX425" s="197" t="str">
        <f t="shared" si="41"/>
        <v>8023</v>
      </c>
    </row>
    <row r="426" spans="66:76" ht="14.4" x14ac:dyDescent="0.3">
      <c r="BN426" s="222">
        <v>802</v>
      </c>
      <c r="BO426" s="222" t="s">
        <v>169</v>
      </c>
      <c r="BP426" s="222">
        <v>8027039</v>
      </c>
      <c r="BQ426" s="222">
        <v>109409</v>
      </c>
      <c r="BR426" s="222" t="s">
        <v>577</v>
      </c>
      <c r="BS426" s="222" t="s">
        <v>231</v>
      </c>
      <c r="BT426" s="196" t="str">
        <f t="shared" si="40"/>
        <v>Maintained</v>
      </c>
      <c r="BU426" s="212">
        <v>81</v>
      </c>
      <c r="BV426" s="212">
        <v>38</v>
      </c>
      <c r="BW426" s="201">
        <f t="shared" si="42"/>
        <v>4</v>
      </c>
      <c r="BX426" s="197" t="str">
        <f t="shared" si="41"/>
        <v>8024</v>
      </c>
    </row>
    <row r="427" spans="66:76" ht="14.4" x14ac:dyDescent="0.3">
      <c r="BN427" s="222">
        <v>803</v>
      </c>
      <c r="BO427" s="222" t="s">
        <v>195</v>
      </c>
      <c r="BP427" s="222">
        <v>8037000</v>
      </c>
      <c r="BQ427" s="222">
        <v>146014</v>
      </c>
      <c r="BR427" s="222" t="s">
        <v>578</v>
      </c>
      <c r="BS427" s="222" t="s">
        <v>235</v>
      </c>
      <c r="BT427" s="196" t="str">
        <f t="shared" si="40"/>
        <v>Academy</v>
      </c>
      <c r="BU427" s="212">
        <v>19</v>
      </c>
      <c r="BV427" s="212">
        <v>136</v>
      </c>
      <c r="BW427" s="201">
        <f t="shared" si="42"/>
        <v>1</v>
      </c>
      <c r="BX427" s="197" t="str">
        <f t="shared" si="41"/>
        <v>8031</v>
      </c>
    </row>
    <row r="428" spans="66:76" ht="14.4" x14ac:dyDescent="0.3">
      <c r="BN428" s="222">
        <v>803</v>
      </c>
      <c r="BO428" s="222" t="s">
        <v>195</v>
      </c>
      <c r="BP428" s="222">
        <v>8037002</v>
      </c>
      <c r="BQ428" s="222">
        <v>145058</v>
      </c>
      <c r="BR428" s="222" t="s">
        <v>579</v>
      </c>
      <c r="BS428" s="222" t="s">
        <v>245</v>
      </c>
      <c r="BT428" s="196" t="str">
        <f t="shared" si="40"/>
        <v>Academy</v>
      </c>
      <c r="BU428" s="212">
        <v>30</v>
      </c>
      <c r="BV428" s="212">
        <v>97</v>
      </c>
      <c r="BW428" s="201">
        <f t="shared" si="42"/>
        <v>2</v>
      </c>
      <c r="BX428" s="197" t="str">
        <f t="shared" si="41"/>
        <v>8032</v>
      </c>
    </row>
    <row r="429" spans="66:76" ht="14.4" x14ac:dyDescent="0.3">
      <c r="BN429" s="222">
        <v>803</v>
      </c>
      <c r="BO429" s="222" t="s">
        <v>195</v>
      </c>
      <c r="BP429" s="222">
        <v>8037005</v>
      </c>
      <c r="BQ429" s="222">
        <v>150732</v>
      </c>
      <c r="BR429" s="222" t="s">
        <v>1250</v>
      </c>
      <c r="BS429" s="222" t="s">
        <v>245</v>
      </c>
      <c r="BT429" s="196" t="str">
        <f t="shared" si="40"/>
        <v>Academy</v>
      </c>
      <c r="BU429" s="212">
        <v>30</v>
      </c>
      <c r="BV429" s="212">
        <v>10</v>
      </c>
      <c r="BW429" s="201">
        <f t="shared" si="42"/>
        <v>3</v>
      </c>
      <c r="BX429" s="197" t="str">
        <f t="shared" si="41"/>
        <v>8033</v>
      </c>
    </row>
    <row r="430" spans="66:76" ht="14.4" x14ac:dyDescent="0.3">
      <c r="BN430" s="222">
        <v>803</v>
      </c>
      <c r="BO430" s="222" t="s">
        <v>195</v>
      </c>
      <c r="BP430" s="222">
        <v>8037028</v>
      </c>
      <c r="BQ430" s="222">
        <v>109403</v>
      </c>
      <c r="BR430" s="222" t="s">
        <v>580</v>
      </c>
      <c r="BS430" s="222" t="s">
        <v>231</v>
      </c>
      <c r="BT430" s="196" t="str">
        <f t="shared" si="40"/>
        <v>Maintained</v>
      </c>
      <c r="BU430" s="212">
        <v>66</v>
      </c>
      <c r="BV430" s="212">
        <v>103</v>
      </c>
      <c r="BW430" s="201">
        <f t="shared" si="42"/>
        <v>4</v>
      </c>
      <c r="BX430" s="197" t="str">
        <f t="shared" si="41"/>
        <v>8034</v>
      </c>
    </row>
    <row r="431" spans="66:76" ht="14.4" x14ac:dyDescent="0.3">
      <c r="BN431" s="222">
        <v>803</v>
      </c>
      <c r="BO431" s="222" t="s">
        <v>195</v>
      </c>
      <c r="BP431" s="222">
        <v>8037031</v>
      </c>
      <c r="BQ431" s="222">
        <v>146013</v>
      </c>
      <c r="BR431" s="222" t="s">
        <v>581</v>
      </c>
      <c r="BS431" s="222" t="s">
        <v>235</v>
      </c>
      <c r="BT431" s="196" t="str">
        <f t="shared" si="40"/>
        <v>Academy</v>
      </c>
      <c r="BU431" s="212">
        <v>43</v>
      </c>
      <c r="BV431" s="212">
        <v>80</v>
      </c>
      <c r="BW431" s="201">
        <f t="shared" si="42"/>
        <v>5</v>
      </c>
      <c r="BX431" s="197" t="str">
        <f t="shared" si="41"/>
        <v>8035</v>
      </c>
    </row>
    <row r="432" spans="66:76" ht="14.4" x14ac:dyDescent="0.3">
      <c r="BN432" s="222">
        <v>803</v>
      </c>
      <c r="BO432" s="222" t="s">
        <v>195</v>
      </c>
      <c r="BP432" s="222">
        <v>8037032</v>
      </c>
      <c r="BQ432" s="222">
        <v>135827</v>
      </c>
      <c r="BR432" s="222" t="s">
        <v>582</v>
      </c>
      <c r="BS432" s="222" t="s">
        <v>231</v>
      </c>
      <c r="BT432" s="196" t="str">
        <f t="shared" si="40"/>
        <v>Maintained</v>
      </c>
      <c r="BU432" s="212">
        <v>29</v>
      </c>
      <c r="BV432" s="212">
        <v>42</v>
      </c>
      <c r="BW432" s="201">
        <f t="shared" si="42"/>
        <v>6</v>
      </c>
      <c r="BX432" s="197" t="str">
        <f t="shared" si="41"/>
        <v>8036</v>
      </c>
    </row>
    <row r="433" spans="66:76" ht="14.4" x14ac:dyDescent="0.3">
      <c r="BN433" s="222">
        <v>805</v>
      </c>
      <c r="BO433" s="222" t="s">
        <v>140</v>
      </c>
      <c r="BP433" s="222">
        <v>8057000</v>
      </c>
      <c r="BQ433" s="222">
        <v>150740</v>
      </c>
      <c r="BR433" s="222" t="s">
        <v>1251</v>
      </c>
      <c r="BS433" s="222" t="s">
        <v>245</v>
      </c>
      <c r="BT433" s="196" t="str">
        <f t="shared" si="40"/>
        <v>Academy</v>
      </c>
      <c r="BU433" s="212">
        <v>1</v>
      </c>
      <c r="BV433" s="212">
        <v>19</v>
      </c>
      <c r="BW433" s="201">
        <f t="shared" si="42"/>
        <v>1</v>
      </c>
      <c r="BX433" s="197" t="str">
        <f t="shared" si="41"/>
        <v>8051</v>
      </c>
    </row>
    <row r="434" spans="66:76" ht="14.4" x14ac:dyDescent="0.3">
      <c r="BN434" s="222">
        <v>805</v>
      </c>
      <c r="BO434" s="222" t="s">
        <v>140</v>
      </c>
      <c r="BP434" s="222">
        <v>8057026</v>
      </c>
      <c r="BQ434" s="222">
        <v>139976</v>
      </c>
      <c r="BR434" s="222" t="s">
        <v>583</v>
      </c>
      <c r="BS434" s="222" t="s">
        <v>235</v>
      </c>
      <c r="BT434" s="196" t="str">
        <f t="shared" si="40"/>
        <v>Academy</v>
      </c>
      <c r="BU434" s="212">
        <v>0</v>
      </c>
      <c r="BV434" s="212">
        <v>218</v>
      </c>
      <c r="BW434" s="201">
        <f t="shared" si="42"/>
        <v>2</v>
      </c>
      <c r="BX434" s="197" t="str">
        <f t="shared" si="41"/>
        <v>8052</v>
      </c>
    </row>
    <row r="435" spans="66:76" ht="14.4" x14ac:dyDescent="0.3">
      <c r="BN435" s="222">
        <v>805</v>
      </c>
      <c r="BO435" s="222" t="s">
        <v>140</v>
      </c>
      <c r="BP435" s="222">
        <v>8057027</v>
      </c>
      <c r="BQ435" s="222">
        <v>149243</v>
      </c>
      <c r="BR435" s="222" t="s">
        <v>584</v>
      </c>
      <c r="BS435" s="222" t="s">
        <v>235</v>
      </c>
      <c r="BT435" s="196" t="str">
        <f t="shared" si="40"/>
        <v>Academy</v>
      </c>
      <c r="BU435" s="212">
        <v>97</v>
      </c>
      <c r="BV435" s="212">
        <v>0</v>
      </c>
      <c r="BW435" s="201">
        <f t="shared" si="42"/>
        <v>3</v>
      </c>
      <c r="BX435" s="197" t="str">
        <f t="shared" si="41"/>
        <v>8053</v>
      </c>
    </row>
    <row r="436" spans="66:76" ht="14.4" x14ac:dyDescent="0.3">
      <c r="BN436" s="222">
        <v>806</v>
      </c>
      <c r="BO436" s="222" t="s">
        <v>162</v>
      </c>
      <c r="BP436" s="222">
        <v>8067000</v>
      </c>
      <c r="BQ436" s="222">
        <v>131425</v>
      </c>
      <c r="BR436" s="222" t="s">
        <v>585</v>
      </c>
      <c r="BS436" s="222" t="s">
        <v>231</v>
      </c>
      <c r="BT436" s="196" t="str">
        <f t="shared" si="40"/>
        <v>Maintained</v>
      </c>
      <c r="BU436" s="212">
        <v>74</v>
      </c>
      <c r="BV436" s="212">
        <v>125</v>
      </c>
      <c r="BW436" s="201">
        <f t="shared" si="42"/>
        <v>1</v>
      </c>
      <c r="BX436" s="197" t="str">
        <f t="shared" si="41"/>
        <v>8061</v>
      </c>
    </row>
    <row r="437" spans="66:76" ht="14.4" x14ac:dyDescent="0.3">
      <c r="BN437" s="222">
        <v>806</v>
      </c>
      <c r="BO437" s="222" t="s">
        <v>162</v>
      </c>
      <c r="BP437" s="222">
        <v>8067001</v>
      </c>
      <c r="BQ437" s="222">
        <v>143519</v>
      </c>
      <c r="BR437" s="222" t="s">
        <v>586</v>
      </c>
      <c r="BS437" s="222" t="s">
        <v>275</v>
      </c>
      <c r="BT437" s="196" t="str">
        <f t="shared" si="40"/>
        <v>Academy</v>
      </c>
      <c r="BU437" s="212">
        <v>0</v>
      </c>
      <c r="BV437" s="212">
        <v>89</v>
      </c>
      <c r="BW437" s="201">
        <f t="shared" si="42"/>
        <v>2</v>
      </c>
      <c r="BX437" s="197" t="str">
        <f t="shared" si="41"/>
        <v>8062</v>
      </c>
    </row>
    <row r="438" spans="66:76" ht="14.4" x14ac:dyDescent="0.3">
      <c r="BN438" s="222">
        <v>806</v>
      </c>
      <c r="BO438" s="222" t="s">
        <v>162</v>
      </c>
      <c r="BP438" s="222">
        <v>8067002</v>
      </c>
      <c r="BQ438" s="222">
        <v>145877</v>
      </c>
      <c r="BR438" s="222" t="s">
        <v>587</v>
      </c>
      <c r="BS438" s="222" t="s">
        <v>245</v>
      </c>
      <c r="BT438" s="196" t="str">
        <f t="shared" si="40"/>
        <v>Academy</v>
      </c>
      <c r="BU438" s="212">
        <v>124</v>
      </c>
      <c r="BV438" s="212">
        <v>45</v>
      </c>
      <c r="BW438" s="201">
        <f t="shared" si="42"/>
        <v>3</v>
      </c>
      <c r="BX438" s="197" t="str">
        <f t="shared" si="41"/>
        <v>8063</v>
      </c>
    </row>
    <row r="439" spans="66:76" ht="14.4" x14ac:dyDescent="0.3">
      <c r="BN439" s="222">
        <v>806</v>
      </c>
      <c r="BO439" s="222" t="s">
        <v>162</v>
      </c>
      <c r="BP439" s="222">
        <v>8067003</v>
      </c>
      <c r="BQ439" s="222">
        <v>111773</v>
      </c>
      <c r="BR439" s="222" t="s">
        <v>588</v>
      </c>
      <c r="BS439" s="222" t="s">
        <v>231</v>
      </c>
      <c r="BT439" s="196" t="str">
        <f t="shared" si="40"/>
        <v>Maintained</v>
      </c>
      <c r="BU439" s="212">
        <v>75</v>
      </c>
      <c r="BV439" s="212">
        <v>94</v>
      </c>
      <c r="BW439" s="201">
        <f t="shared" si="42"/>
        <v>4</v>
      </c>
      <c r="BX439" s="197" t="str">
        <f t="shared" si="41"/>
        <v>8064</v>
      </c>
    </row>
    <row r="440" spans="66:76" ht="14.4" x14ac:dyDescent="0.3">
      <c r="BN440" s="222">
        <v>806</v>
      </c>
      <c r="BO440" s="222" t="s">
        <v>162</v>
      </c>
      <c r="BP440" s="222">
        <v>8067005</v>
      </c>
      <c r="BQ440" s="222">
        <v>111775</v>
      </c>
      <c r="BR440" s="222" t="s">
        <v>589</v>
      </c>
      <c r="BS440" s="222" t="s">
        <v>231</v>
      </c>
      <c r="BT440" s="196" t="str">
        <f t="shared" si="40"/>
        <v>Maintained</v>
      </c>
      <c r="BU440" s="212">
        <v>104</v>
      </c>
      <c r="BV440" s="212">
        <v>0</v>
      </c>
      <c r="BW440" s="201">
        <f t="shared" si="42"/>
        <v>5</v>
      </c>
      <c r="BX440" s="197" t="str">
        <f t="shared" si="41"/>
        <v>8065</v>
      </c>
    </row>
    <row r="441" spans="66:76" ht="14.4" x14ac:dyDescent="0.3">
      <c r="BN441" s="222">
        <v>807</v>
      </c>
      <c r="BO441" s="222" t="s">
        <v>182</v>
      </c>
      <c r="BP441" s="222">
        <v>8077000</v>
      </c>
      <c r="BQ441" s="222">
        <v>146953</v>
      </c>
      <c r="BR441" s="222" t="s">
        <v>590</v>
      </c>
      <c r="BS441" s="222" t="s">
        <v>275</v>
      </c>
      <c r="BT441" s="196" t="str">
        <f t="shared" si="40"/>
        <v>Academy</v>
      </c>
      <c r="BU441" s="212">
        <v>30</v>
      </c>
      <c r="BV441" s="212">
        <v>65</v>
      </c>
      <c r="BW441" s="201">
        <f t="shared" si="42"/>
        <v>1</v>
      </c>
      <c r="BX441" s="197" t="str">
        <f t="shared" si="41"/>
        <v>8071</v>
      </c>
    </row>
    <row r="442" spans="66:76" ht="14.4" x14ac:dyDescent="0.3">
      <c r="BN442" s="222">
        <v>807</v>
      </c>
      <c r="BO442" s="222" t="s">
        <v>182</v>
      </c>
      <c r="BP442" s="222">
        <v>8077001</v>
      </c>
      <c r="BQ442" s="222">
        <v>149101</v>
      </c>
      <c r="BR442" s="222" t="s">
        <v>1172</v>
      </c>
      <c r="BS442" s="222" t="s">
        <v>245</v>
      </c>
      <c r="BT442" s="196" t="str">
        <f t="shared" si="40"/>
        <v>Academy</v>
      </c>
      <c r="BU442" s="212">
        <v>4</v>
      </c>
      <c r="BV442" s="212">
        <v>50</v>
      </c>
      <c r="BW442" s="201">
        <f t="shared" si="42"/>
        <v>2</v>
      </c>
      <c r="BX442" s="197" t="str">
        <f t="shared" si="41"/>
        <v>8072</v>
      </c>
    </row>
    <row r="443" spans="66:76" ht="14.4" x14ac:dyDescent="0.3">
      <c r="BN443" s="222">
        <v>807</v>
      </c>
      <c r="BO443" s="222" t="s">
        <v>182</v>
      </c>
      <c r="BP443" s="222">
        <v>8077008</v>
      </c>
      <c r="BQ443" s="222">
        <v>111777</v>
      </c>
      <c r="BR443" s="222" t="s">
        <v>591</v>
      </c>
      <c r="BS443" s="222" t="s">
        <v>231</v>
      </c>
      <c r="BT443" s="196" t="str">
        <f t="shared" si="40"/>
        <v>Maintained</v>
      </c>
      <c r="BU443" s="212">
        <v>93</v>
      </c>
      <c r="BV443" s="212">
        <v>109</v>
      </c>
      <c r="BW443" s="201">
        <f t="shared" si="42"/>
        <v>3</v>
      </c>
      <c r="BX443" s="197" t="str">
        <f t="shared" si="41"/>
        <v>8073</v>
      </c>
    </row>
    <row r="444" spans="66:76" ht="14.4" x14ac:dyDescent="0.3">
      <c r="BN444" s="222">
        <v>807</v>
      </c>
      <c r="BO444" s="222" t="s">
        <v>182</v>
      </c>
      <c r="BP444" s="222">
        <v>8077030</v>
      </c>
      <c r="BQ444" s="222">
        <v>139110</v>
      </c>
      <c r="BR444" s="222" t="s">
        <v>592</v>
      </c>
      <c r="BS444" s="222" t="s">
        <v>235</v>
      </c>
      <c r="BT444" s="196" t="str">
        <f t="shared" si="40"/>
        <v>Academy</v>
      </c>
      <c r="BU444" s="212">
        <v>84</v>
      </c>
      <c r="BV444" s="212">
        <v>105</v>
      </c>
      <c r="BW444" s="201">
        <f t="shared" si="42"/>
        <v>4</v>
      </c>
      <c r="BX444" s="197" t="str">
        <f t="shared" si="41"/>
        <v>8074</v>
      </c>
    </row>
    <row r="445" spans="66:76" ht="14.4" x14ac:dyDescent="0.3">
      <c r="BN445" s="222">
        <v>808</v>
      </c>
      <c r="BO445" s="222" t="s">
        <v>202</v>
      </c>
      <c r="BP445" s="222">
        <v>8085950</v>
      </c>
      <c r="BQ445" s="222">
        <v>141384</v>
      </c>
      <c r="BR445" s="222" t="s">
        <v>593</v>
      </c>
      <c r="BS445" s="222" t="s">
        <v>235</v>
      </c>
      <c r="BT445" s="196" t="str">
        <f t="shared" si="40"/>
        <v>Academy</v>
      </c>
      <c r="BU445" s="212">
        <v>51</v>
      </c>
      <c r="BV445" s="212">
        <v>0</v>
      </c>
      <c r="BW445" s="201">
        <f t="shared" si="42"/>
        <v>1</v>
      </c>
      <c r="BX445" s="197" t="str">
        <f t="shared" si="41"/>
        <v>8081</v>
      </c>
    </row>
    <row r="446" spans="66:76" ht="14.4" x14ac:dyDescent="0.3">
      <c r="BN446" s="222">
        <v>808</v>
      </c>
      <c r="BO446" s="222" t="s">
        <v>202</v>
      </c>
      <c r="BP446" s="222">
        <v>8085951</v>
      </c>
      <c r="BQ446" s="222">
        <v>141385</v>
      </c>
      <c r="BR446" s="222" t="s">
        <v>594</v>
      </c>
      <c r="BS446" s="222" t="s">
        <v>235</v>
      </c>
      <c r="BT446" s="196" t="str">
        <f t="shared" si="40"/>
        <v>Academy</v>
      </c>
      <c r="BU446" s="212">
        <v>0</v>
      </c>
      <c r="BV446" s="212">
        <v>83</v>
      </c>
      <c r="BW446" s="201">
        <f t="shared" si="42"/>
        <v>2</v>
      </c>
      <c r="BX446" s="197" t="str">
        <f t="shared" si="41"/>
        <v>8082</v>
      </c>
    </row>
    <row r="447" spans="66:76" ht="14.4" x14ac:dyDescent="0.3">
      <c r="BN447" s="222">
        <v>808</v>
      </c>
      <c r="BO447" s="222" t="s">
        <v>202</v>
      </c>
      <c r="BP447" s="222">
        <v>8087000</v>
      </c>
      <c r="BQ447" s="222">
        <v>141345</v>
      </c>
      <c r="BR447" s="222" t="s">
        <v>595</v>
      </c>
      <c r="BS447" s="222" t="s">
        <v>275</v>
      </c>
      <c r="BT447" s="196" t="str">
        <f t="shared" si="40"/>
        <v>Academy</v>
      </c>
      <c r="BU447" s="212">
        <v>172</v>
      </c>
      <c r="BV447" s="212">
        <v>0</v>
      </c>
      <c r="BW447" s="201">
        <f t="shared" si="42"/>
        <v>3</v>
      </c>
      <c r="BX447" s="197" t="str">
        <f t="shared" si="41"/>
        <v>8083</v>
      </c>
    </row>
    <row r="448" spans="66:76" ht="14.4" x14ac:dyDescent="0.3">
      <c r="BN448" s="222">
        <v>808</v>
      </c>
      <c r="BO448" s="222" t="s">
        <v>202</v>
      </c>
      <c r="BP448" s="222">
        <v>8087029</v>
      </c>
      <c r="BQ448" s="222">
        <v>139974</v>
      </c>
      <c r="BR448" s="222" t="s">
        <v>596</v>
      </c>
      <c r="BS448" s="222" t="s">
        <v>235</v>
      </c>
      <c r="BT448" s="196" t="str">
        <f t="shared" si="40"/>
        <v>Academy</v>
      </c>
      <c r="BU448" s="212">
        <v>0</v>
      </c>
      <c r="BV448" s="212">
        <v>368</v>
      </c>
      <c r="BW448" s="201">
        <f t="shared" si="42"/>
        <v>4</v>
      </c>
      <c r="BX448" s="197" t="str">
        <f t="shared" si="41"/>
        <v>8084</v>
      </c>
    </row>
    <row r="449" spans="66:76" ht="14.4" x14ac:dyDescent="0.3">
      <c r="BN449" s="222">
        <v>810</v>
      </c>
      <c r="BO449" s="222" t="s">
        <v>148</v>
      </c>
      <c r="BP449" s="222">
        <v>8107000</v>
      </c>
      <c r="BQ449" s="222">
        <v>118138</v>
      </c>
      <c r="BR449" s="222" t="s">
        <v>1173</v>
      </c>
      <c r="BS449" s="222" t="s">
        <v>231</v>
      </c>
      <c r="BT449" s="196" t="str">
        <f t="shared" si="40"/>
        <v>Maintained</v>
      </c>
      <c r="BU449" s="212">
        <v>19</v>
      </c>
      <c r="BV449" s="212">
        <v>160</v>
      </c>
      <c r="BW449" s="201">
        <f t="shared" si="42"/>
        <v>1</v>
      </c>
      <c r="BX449" s="197" t="str">
        <f t="shared" si="41"/>
        <v>8101</v>
      </c>
    </row>
    <row r="450" spans="66:76" ht="14.4" x14ac:dyDescent="0.3">
      <c r="BN450" s="222">
        <v>810</v>
      </c>
      <c r="BO450" s="222" t="s">
        <v>148</v>
      </c>
      <c r="BP450" s="222">
        <v>8107006</v>
      </c>
      <c r="BQ450" s="222">
        <v>146220</v>
      </c>
      <c r="BR450" s="222" t="s">
        <v>597</v>
      </c>
      <c r="BS450" s="222" t="s">
        <v>235</v>
      </c>
      <c r="BT450" s="196" t="str">
        <f t="shared" si="40"/>
        <v>Academy</v>
      </c>
      <c r="BU450" s="212">
        <v>56</v>
      </c>
      <c r="BV450" s="212">
        <v>53</v>
      </c>
      <c r="BW450" s="201">
        <f t="shared" si="42"/>
        <v>2</v>
      </c>
      <c r="BX450" s="197" t="str">
        <f t="shared" si="41"/>
        <v>8102</v>
      </c>
    </row>
    <row r="451" spans="66:76" ht="14.4" x14ac:dyDescent="0.3">
      <c r="BN451" s="222">
        <v>810</v>
      </c>
      <c r="BO451" s="222" t="s">
        <v>148</v>
      </c>
      <c r="BP451" s="222">
        <v>8107007</v>
      </c>
      <c r="BQ451" s="222">
        <v>118140</v>
      </c>
      <c r="BR451" s="222" t="s">
        <v>598</v>
      </c>
      <c r="BS451" s="222" t="s">
        <v>231</v>
      </c>
      <c r="BT451" s="196" t="str">
        <f t="shared" si="40"/>
        <v>Maintained</v>
      </c>
      <c r="BU451" s="212">
        <v>0</v>
      </c>
      <c r="BV451" s="212">
        <v>128</v>
      </c>
      <c r="BW451" s="201">
        <f t="shared" si="42"/>
        <v>3</v>
      </c>
      <c r="BX451" s="197" t="str">
        <f t="shared" si="41"/>
        <v>8103</v>
      </c>
    </row>
    <row r="452" spans="66:76" ht="14.4" x14ac:dyDescent="0.3">
      <c r="BN452" s="222">
        <v>810</v>
      </c>
      <c r="BO452" s="222" t="s">
        <v>148</v>
      </c>
      <c r="BP452" s="222">
        <v>8107008</v>
      </c>
      <c r="BQ452" s="222">
        <v>139628</v>
      </c>
      <c r="BR452" s="222" t="s">
        <v>599</v>
      </c>
      <c r="BS452" s="222" t="s">
        <v>235</v>
      </c>
      <c r="BT452" s="196" t="str">
        <f t="shared" si="40"/>
        <v>Academy</v>
      </c>
      <c r="BU452" s="212">
        <v>78</v>
      </c>
      <c r="BV452" s="212">
        <v>86</v>
      </c>
      <c r="BW452" s="201">
        <f t="shared" si="42"/>
        <v>4</v>
      </c>
      <c r="BX452" s="197" t="str">
        <f t="shared" si="41"/>
        <v>8104</v>
      </c>
    </row>
    <row r="453" spans="66:76" ht="14.4" x14ac:dyDescent="0.3">
      <c r="BN453" s="222">
        <v>810</v>
      </c>
      <c r="BO453" s="222" t="s">
        <v>148</v>
      </c>
      <c r="BP453" s="222">
        <v>8107028</v>
      </c>
      <c r="BQ453" s="222">
        <v>140904</v>
      </c>
      <c r="BR453" s="222" t="s">
        <v>600</v>
      </c>
      <c r="BS453" s="222" t="s">
        <v>235</v>
      </c>
      <c r="BT453" s="196" t="str">
        <f t="shared" ref="BT453:BT516" si="43">IF(OR(LEFT(BS453,7)="Academy",LEFT(BS453,11)="Free School"),"Academy","Maintained")</f>
        <v>Academy</v>
      </c>
      <c r="BU453" s="212">
        <v>64</v>
      </c>
      <c r="BV453" s="212">
        <v>111</v>
      </c>
      <c r="BW453" s="201">
        <f t="shared" si="42"/>
        <v>5</v>
      </c>
      <c r="BX453" s="197" t="str">
        <f t="shared" si="41"/>
        <v>8105</v>
      </c>
    </row>
    <row r="454" spans="66:76" ht="14.4" x14ac:dyDescent="0.3">
      <c r="BN454" s="222">
        <v>810</v>
      </c>
      <c r="BO454" s="222" t="s">
        <v>148</v>
      </c>
      <c r="BP454" s="222">
        <v>8107029</v>
      </c>
      <c r="BQ454" s="222">
        <v>142260</v>
      </c>
      <c r="BR454" s="222" t="s">
        <v>601</v>
      </c>
      <c r="BS454" s="222" t="s">
        <v>235</v>
      </c>
      <c r="BT454" s="196" t="str">
        <f t="shared" si="43"/>
        <v>Academy</v>
      </c>
      <c r="BU454" s="212">
        <v>74</v>
      </c>
      <c r="BV454" s="212">
        <v>0</v>
      </c>
      <c r="BW454" s="201">
        <f t="shared" si="42"/>
        <v>6</v>
      </c>
      <c r="BX454" s="197" t="str">
        <f t="shared" ref="BX454:BX517" si="44">BN454&amp;BW454</f>
        <v>8106</v>
      </c>
    </row>
    <row r="455" spans="66:76" ht="14.4" x14ac:dyDescent="0.3">
      <c r="BN455" s="222">
        <v>811</v>
      </c>
      <c r="BO455" s="222" t="s">
        <v>128</v>
      </c>
      <c r="BP455" s="222">
        <v>8117016</v>
      </c>
      <c r="BQ455" s="222">
        <v>118144</v>
      </c>
      <c r="BR455" s="222" t="s">
        <v>602</v>
      </c>
      <c r="BS455" s="222" t="s">
        <v>231</v>
      </c>
      <c r="BT455" s="196" t="str">
        <f t="shared" si="43"/>
        <v>Maintained</v>
      </c>
      <c r="BU455" s="212">
        <v>54</v>
      </c>
      <c r="BV455" s="212">
        <v>81</v>
      </c>
      <c r="BW455" s="201">
        <f t="shared" ref="BW455:BW518" si="45">IF(BN455=BN454,BW454+1,1)</f>
        <v>1</v>
      </c>
      <c r="BX455" s="197" t="str">
        <f t="shared" si="44"/>
        <v>8111</v>
      </c>
    </row>
    <row r="456" spans="66:76" ht="14.4" x14ac:dyDescent="0.3">
      <c r="BN456" s="222">
        <v>811</v>
      </c>
      <c r="BO456" s="222" t="s">
        <v>128</v>
      </c>
      <c r="BP456" s="222">
        <v>8117018</v>
      </c>
      <c r="BQ456" s="222">
        <v>118145</v>
      </c>
      <c r="BR456" s="222" t="s">
        <v>603</v>
      </c>
      <c r="BS456" s="222" t="s">
        <v>231</v>
      </c>
      <c r="BT456" s="196" t="str">
        <f t="shared" si="43"/>
        <v>Maintained</v>
      </c>
      <c r="BU456" s="212">
        <v>76</v>
      </c>
      <c r="BV456" s="212">
        <v>79</v>
      </c>
      <c r="BW456" s="201">
        <f t="shared" si="45"/>
        <v>2</v>
      </c>
      <c r="BX456" s="197" t="str">
        <f t="shared" si="44"/>
        <v>8112</v>
      </c>
    </row>
    <row r="457" spans="66:76" ht="14.4" x14ac:dyDescent="0.3">
      <c r="BN457" s="222">
        <v>811</v>
      </c>
      <c r="BO457" s="222" t="s">
        <v>128</v>
      </c>
      <c r="BP457" s="222">
        <v>8117025</v>
      </c>
      <c r="BQ457" s="222">
        <v>118148</v>
      </c>
      <c r="BR457" s="222" t="s">
        <v>604</v>
      </c>
      <c r="BS457" s="222" t="s">
        <v>231</v>
      </c>
      <c r="BT457" s="196" t="str">
        <f t="shared" si="43"/>
        <v>Maintained</v>
      </c>
      <c r="BU457" s="212">
        <v>48</v>
      </c>
      <c r="BV457" s="212">
        <v>90</v>
      </c>
      <c r="BW457" s="201">
        <f t="shared" si="45"/>
        <v>3</v>
      </c>
      <c r="BX457" s="197" t="str">
        <f t="shared" si="44"/>
        <v>8113</v>
      </c>
    </row>
    <row r="458" spans="66:76" ht="14.4" x14ac:dyDescent="0.3">
      <c r="BN458" s="222">
        <v>812</v>
      </c>
      <c r="BO458" s="222" t="s">
        <v>167</v>
      </c>
      <c r="BP458" s="222">
        <v>8127011</v>
      </c>
      <c r="BQ458" s="222">
        <v>137394</v>
      </c>
      <c r="BR458" s="222" t="s">
        <v>605</v>
      </c>
      <c r="BS458" s="222" t="s">
        <v>235</v>
      </c>
      <c r="BT458" s="196" t="str">
        <f t="shared" si="43"/>
        <v>Academy</v>
      </c>
      <c r="BU458" s="212">
        <v>74</v>
      </c>
      <c r="BV458" s="212">
        <v>61</v>
      </c>
      <c r="BW458" s="201">
        <f t="shared" si="45"/>
        <v>1</v>
      </c>
      <c r="BX458" s="197" t="str">
        <f t="shared" si="44"/>
        <v>8121</v>
      </c>
    </row>
    <row r="459" spans="66:76" ht="14.4" x14ac:dyDescent="0.3">
      <c r="BN459" s="222">
        <v>812</v>
      </c>
      <c r="BO459" s="222" t="s">
        <v>167</v>
      </c>
      <c r="BP459" s="222">
        <v>8127033</v>
      </c>
      <c r="BQ459" s="222">
        <v>137363</v>
      </c>
      <c r="BR459" s="222" t="s">
        <v>606</v>
      </c>
      <c r="BS459" s="222" t="s">
        <v>235</v>
      </c>
      <c r="BT459" s="196" t="str">
        <f t="shared" si="43"/>
        <v>Academy</v>
      </c>
      <c r="BU459" s="212">
        <v>91</v>
      </c>
      <c r="BV459" s="212">
        <v>126</v>
      </c>
      <c r="BW459" s="201">
        <f t="shared" si="45"/>
        <v>2</v>
      </c>
      <c r="BX459" s="197" t="str">
        <f t="shared" si="44"/>
        <v>8122</v>
      </c>
    </row>
    <row r="460" spans="66:76" ht="14.4" x14ac:dyDescent="0.3">
      <c r="BN460" s="222">
        <v>813</v>
      </c>
      <c r="BO460" s="222" t="s">
        <v>168</v>
      </c>
      <c r="BP460" s="222">
        <v>8137000</v>
      </c>
      <c r="BQ460" s="222">
        <v>149721</v>
      </c>
      <c r="BR460" s="222" t="s">
        <v>1204</v>
      </c>
      <c r="BS460" s="222" t="s">
        <v>245</v>
      </c>
      <c r="BT460" s="196" t="str">
        <f t="shared" si="43"/>
        <v>Academy</v>
      </c>
      <c r="BU460" s="212">
        <v>0</v>
      </c>
      <c r="BV460" s="212">
        <v>45</v>
      </c>
      <c r="BW460" s="201">
        <f t="shared" si="45"/>
        <v>1</v>
      </c>
      <c r="BX460" s="197" t="str">
        <f t="shared" si="44"/>
        <v>8131</v>
      </c>
    </row>
    <row r="461" spans="66:76" ht="14.4" x14ac:dyDescent="0.3">
      <c r="BN461" s="222">
        <v>813</v>
      </c>
      <c r="BO461" s="222" t="s">
        <v>168</v>
      </c>
      <c r="BP461" s="222">
        <v>8137019</v>
      </c>
      <c r="BQ461" s="222">
        <v>118146</v>
      </c>
      <c r="BR461" s="222" t="s">
        <v>1132</v>
      </c>
      <c r="BS461" s="222" t="s">
        <v>231</v>
      </c>
      <c r="BT461" s="196" t="str">
        <f t="shared" si="43"/>
        <v>Maintained</v>
      </c>
      <c r="BU461" s="212">
        <v>0</v>
      </c>
      <c r="BV461" s="212">
        <v>159</v>
      </c>
      <c r="BW461" s="201">
        <f t="shared" si="45"/>
        <v>2</v>
      </c>
      <c r="BX461" s="197" t="str">
        <f t="shared" si="44"/>
        <v>8132</v>
      </c>
    </row>
    <row r="462" spans="66:76" ht="14.4" x14ac:dyDescent="0.3">
      <c r="BN462" s="222">
        <v>813</v>
      </c>
      <c r="BO462" s="222" t="s">
        <v>168</v>
      </c>
      <c r="BP462" s="222">
        <v>8137020</v>
      </c>
      <c r="BQ462" s="222">
        <v>118147</v>
      </c>
      <c r="BR462" s="222" t="s">
        <v>607</v>
      </c>
      <c r="BS462" s="222" t="s">
        <v>231</v>
      </c>
      <c r="BT462" s="196" t="str">
        <f t="shared" si="43"/>
        <v>Maintained</v>
      </c>
      <c r="BU462" s="212">
        <v>192</v>
      </c>
      <c r="BV462" s="212">
        <v>0</v>
      </c>
      <c r="BW462" s="201">
        <f t="shared" si="45"/>
        <v>3</v>
      </c>
      <c r="BX462" s="197" t="str">
        <f t="shared" si="44"/>
        <v>8133</v>
      </c>
    </row>
    <row r="463" spans="66:76" ht="14.4" x14ac:dyDescent="0.3">
      <c r="BN463" s="222">
        <v>815</v>
      </c>
      <c r="BO463" s="222" t="s">
        <v>171</v>
      </c>
      <c r="BP463" s="222">
        <v>8157003</v>
      </c>
      <c r="BQ463" s="222">
        <v>148332</v>
      </c>
      <c r="BR463" s="222" t="s">
        <v>617</v>
      </c>
      <c r="BS463" s="222" t="s">
        <v>275</v>
      </c>
      <c r="BT463" s="196" t="str">
        <f t="shared" si="43"/>
        <v>Academy</v>
      </c>
      <c r="BU463" s="212">
        <v>8</v>
      </c>
      <c r="BV463" s="212">
        <v>85</v>
      </c>
      <c r="BW463" s="201">
        <f t="shared" si="45"/>
        <v>1</v>
      </c>
      <c r="BX463" s="197" t="str">
        <f t="shared" si="44"/>
        <v>8151</v>
      </c>
    </row>
    <row r="464" spans="66:76" ht="14.4" x14ac:dyDescent="0.3">
      <c r="BN464" s="222">
        <v>815</v>
      </c>
      <c r="BO464" s="222" t="s">
        <v>171</v>
      </c>
      <c r="BP464" s="222">
        <v>8157004</v>
      </c>
      <c r="BQ464" s="222">
        <v>121766</v>
      </c>
      <c r="BR464" s="222" t="s">
        <v>609</v>
      </c>
      <c r="BS464" s="222" t="s">
        <v>231</v>
      </c>
      <c r="BT464" s="196" t="str">
        <f t="shared" si="43"/>
        <v>Maintained</v>
      </c>
      <c r="BU464" s="212">
        <v>19</v>
      </c>
      <c r="BV464" s="212">
        <v>91</v>
      </c>
      <c r="BW464" s="201">
        <f t="shared" si="45"/>
        <v>2</v>
      </c>
      <c r="BX464" s="197" t="str">
        <f t="shared" si="44"/>
        <v>8152</v>
      </c>
    </row>
    <row r="465" spans="66:76" ht="14.4" x14ac:dyDescent="0.3">
      <c r="BN465" s="222">
        <v>815</v>
      </c>
      <c r="BO465" s="222" t="s">
        <v>171</v>
      </c>
      <c r="BP465" s="222">
        <v>8157005</v>
      </c>
      <c r="BQ465" s="222">
        <v>149474</v>
      </c>
      <c r="BR465" s="222" t="s">
        <v>608</v>
      </c>
      <c r="BS465" s="222" t="s">
        <v>275</v>
      </c>
      <c r="BT465" s="196" t="str">
        <f t="shared" si="43"/>
        <v>Academy</v>
      </c>
      <c r="BU465" s="212">
        <v>18</v>
      </c>
      <c r="BV465" s="212">
        <v>57</v>
      </c>
      <c r="BW465" s="201">
        <f t="shared" si="45"/>
        <v>3</v>
      </c>
      <c r="BX465" s="197" t="str">
        <f t="shared" si="44"/>
        <v>8153</v>
      </c>
    </row>
    <row r="466" spans="66:76" ht="14.4" x14ac:dyDescent="0.3">
      <c r="BN466" s="222">
        <v>815</v>
      </c>
      <c r="BO466" s="222" t="s">
        <v>171</v>
      </c>
      <c r="BP466" s="222">
        <v>8157009</v>
      </c>
      <c r="BQ466" s="222">
        <v>139482</v>
      </c>
      <c r="BR466" s="222" t="s">
        <v>610</v>
      </c>
      <c r="BS466" s="222" t="s">
        <v>235</v>
      </c>
      <c r="BT466" s="196" t="str">
        <f t="shared" si="43"/>
        <v>Academy</v>
      </c>
      <c r="BU466" s="212">
        <v>50</v>
      </c>
      <c r="BV466" s="212">
        <v>88</v>
      </c>
      <c r="BW466" s="201">
        <f t="shared" si="45"/>
        <v>4</v>
      </c>
      <c r="BX466" s="197" t="str">
        <f t="shared" si="44"/>
        <v>8154</v>
      </c>
    </row>
    <row r="467" spans="66:76" ht="14.4" x14ac:dyDescent="0.3">
      <c r="BN467" s="222">
        <v>815</v>
      </c>
      <c r="BO467" s="222" t="s">
        <v>171</v>
      </c>
      <c r="BP467" s="222">
        <v>8157015</v>
      </c>
      <c r="BQ467" s="222">
        <v>121771</v>
      </c>
      <c r="BR467" s="222" t="s">
        <v>611</v>
      </c>
      <c r="BS467" s="222" t="s">
        <v>231</v>
      </c>
      <c r="BT467" s="196" t="str">
        <f t="shared" si="43"/>
        <v>Maintained</v>
      </c>
      <c r="BU467" s="212">
        <v>36</v>
      </c>
      <c r="BV467" s="212">
        <v>38</v>
      </c>
      <c r="BW467" s="201">
        <f t="shared" si="45"/>
        <v>5</v>
      </c>
      <c r="BX467" s="197" t="str">
        <f t="shared" si="44"/>
        <v>8155</v>
      </c>
    </row>
    <row r="468" spans="66:76" ht="14.4" x14ac:dyDescent="0.3">
      <c r="BN468" s="222">
        <v>815</v>
      </c>
      <c r="BO468" s="222" t="s">
        <v>171</v>
      </c>
      <c r="BP468" s="222">
        <v>8157017</v>
      </c>
      <c r="BQ468" s="222">
        <v>121772</v>
      </c>
      <c r="BR468" s="222" t="s">
        <v>612</v>
      </c>
      <c r="BS468" s="222" t="s">
        <v>231</v>
      </c>
      <c r="BT468" s="196" t="str">
        <f t="shared" si="43"/>
        <v>Maintained</v>
      </c>
      <c r="BU468" s="212">
        <v>45</v>
      </c>
      <c r="BV468" s="212">
        <v>59</v>
      </c>
      <c r="BW468" s="201">
        <f t="shared" si="45"/>
        <v>6</v>
      </c>
      <c r="BX468" s="197" t="str">
        <f t="shared" si="44"/>
        <v>8156</v>
      </c>
    </row>
    <row r="469" spans="66:76" ht="14.4" x14ac:dyDescent="0.3">
      <c r="BN469" s="222">
        <v>815</v>
      </c>
      <c r="BO469" s="222" t="s">
        <v>171</v>
      </c>
      <c r="BP469" s="222">
        <v>8157022</v>
      </c>
      <c r="BQ469" s="222">
        <v>147819</v>
      </c>
      <c r="BR469" s="222" t="s">
        <v>613</v>
      </c>
      <c r="BS469" s="222" t="s">
        <v>235</v>
      </c>
      <c r="BT469" s="196" t="str">
        <f t="shared" si="43"/>
        <v>Academy</v>
      </c>
      <c r="BU469" s="212">
        <v>47</v>
      </c>
      <c r="BV469" s="212">
        <v>101</v>
      </c>
      <c r="BW469" s="201">
        <f t="shared" si="45"/>
        <v>7</v>
      </c>
      <c r="BX469" s="197" t="str">
        <f t="shared" si="44"/>
        <v>8157</v>
      </c>
    </row>
    <row r="470" spans="66:76" ht="14.4" x14ac:dyDescent="0.3">
      <c r="BN470" s="222">
        <v>815</v>
      </c>
      <c r="BO470" s="222" t="s">
        <v>171</v>
      </c>
      <c r="BP470" s="222">
        <v>8157024</v>
      </c>
      <c r="BQ470" s="222">
        <v>121776</v>
      </c>
      <c r="BR470" s="222" t="s">
        <v>614</v>
      </c>
      <c r="BS470" s="222" t="s">
        <v>231</v>
      </c>
      <c r="BT470" s="196" t="str">
        <f t="shared" si="43"/>
        <v>Maintained</v>
      </c>
      <c r="BU470" s="212">
        <v>45</v>
      </c>
      <c r="BV470" s="212">
        <v>68</v>
      </c>
      <c r="BW470" s="201">
        <f t="shared" si="45"/>
        <v>8</v>
      </c>
      <c r="BX470" s="197" t="str">
        <f t="shared" si="44"/>
        <v>8158</v>
      </c>
    </row>
    <row r="471" spans="66:76" ht="14.4" x14ac:dyDescent="0.3">
      <c r="BN471" s="222">
        <v>815</v>
      </c>
      <c r="BO471" s="222" t="s">
        <v>171</v>
      </c>
      <c r="BP471" s="222">
        <v>8157027</v>
      </c>
      <c r="BQ471" s="222">
        <v>121778</v>
      </c>
      <c r="BR471" s="222" t="s">
        <v>615</v>
      </c>
      <c r="BS471" s="222" t="s">
        <v>231</v>
      </c>
      <c r="BT471" s="196" t="str">
        <f t="shared" si="43"/>
        <v>Maintained</v>
      </c>
      <c r="BU471" s="212">
        <v>46</v>
      </c>
      <c r="BV471" s="212">
        <v>61</v>
      </c>
      <c r="BW471" s="201">
        <f t="shared" si="45"/>
        <v>9</v>
      </c>
      <c r="BX471" s="197" t="str">
        <f t="shared" si="44"/>
        <v>8159</v>
      </c>
    </row>
    <row r="472" spans="66:76" ht="14.4" x14ac:dyDescent="0.3">
      <c r="BN472" s="222">
        <v>815</v>
      </c>
      <c r="BO472" s="222" t="s">
        <v>171</v>
      </c>
      <c r="BP472" s="222">
        <v>8157029</v>
      </c>
      <c r="BQ472" s="222">
        <v>121779</v>
      </c>
      <c r="BR472" s="222" t="s">
        <v>616</v>
      </c>
      <c r="BS472" s="222" t="s">
        <v>231</v>
      </c>
      <c r="BT472" s="196" t="str">
        <f t="shared" si="43"/>
        <v>Maintained</v>
      </c>
      <c r="BU472" s="212">
        <v>162</v>
      </c>
      <c r="BV472" s="212">
        <v>157</v>
      </c>
      <c r="BW472" s="201">
        <f t="shared" si="45"/>
        <v>10</v>
      </c>
      <c r="BX472" s="197" t="str">
        <f t="shared" si="44"/>
        <v>81510</v>
      </c>
    </row>
    <row r="473" spans="66:76" ht="14.4" x14ac:dyDescent="0.3">
      <c r="BN473" s="222">
        <v>816</v>
      </c>
      <c r="BO473" s="222" t="s">
        <v>228</v>
      </c>
      <c r="BP473" s="222">
        <v>8167032</v>
      </c>
      <c r="BQ473" s="222">
        <v>134727</v>
      </c>
      <c r="BR473" s="222" t="s">
        <v>618</v>
      </c>
      <c r="BS473" s="222" t="s">
        <v>231</v>
      </c>
      <c r="BT473" s="196" t="str">
        <f t="shared" si="43"/>
        <v>Maintained</v>
      </c>
      <c r="BU473" s="212">
        <v>0</v>
      </c>
      <c r="BV473" s="212">
        <v>225</v>
      </c>
      <c r="BW473" s="201">
        <f t="shared" si="45"/>
        <v>1</v>
      </c>
      <c r="BX473" s="197" t="str">
        <f t="shared" si="44"/>
        <v>8161</v>
      </c>
    </row>
    <row r="474" spans="66:76" ht="14.4" x14ac:dyDescent="0.3">
      <c r="BN474" s="222">
        <v>816</v>
      </c>
      <c r="BO474" s="222" t="s">
        <v>228</v>
      </c>
      <c r="BP474" s="222">
        <v>8167033</v>
      </c>
      <c r="BQ474" s="222">
        <v>144709</v>
      </c>
      <c r="BR474" s="222" t="s">
        <v>619</v>
      </c>
      <c r="BS474" s="222" t="s">
        <v>235</v>
      </c>
      <c r="BT474" s="196" t="str">
        <f t="shared" si="43"/>
        <v>Academy</v>
      </c>
      <c r="BU474" s="212">
        <v>125</v>
      </c>
      <c r="BV474" s="212">
        <v>0</v>
      </c>
      <c r="BW474" s="201">
        <f t="shared" si="45"/>
        <v>2</v>
      </c>
      <c r="BX474" s="197" t="str">
        <f t="shared" si="44"/>
        <v>8162</v>
      </c>
    </row>
    <row r="475" spans="66:76" ht="14.4" x14ac:dyDescent="0.3">
      <c r="BN475" s="222">
        <v>821</v>
      </c>
      <c r="BO475" s="222" t="s">
        <v>158</v>
      </c>
      <c r="BP475" s="222">
        <v>8217000</v>
      </c>
      <c r="BQ475" s="222">
        <v>148558</v>
      </c>
      <c r="BR475" s="222" t="s">
        <v>1133</v>
      </c>
      <c r="BS475" s="222" t="s">
        <v>245</v>
      </c>
      <c r="BT475" s="196" t="str">
        <f t="shared" si="43"/>
        <v>Academy</v>
      </c>
      <c r="BU475" s="212">
        <v>0</v>
      </c>
      <c r="BV475" s="212">
        <v>118</v>
      </c>
      <c r="BW475" s="201">
        <f t="shared" si="45"/>
        <v>1</v>
      </c>
      <c r="BX475" s="197" t="str">
        <f t="shared" si="44"/>
        <v>8211</v>
      </c>
    </row>
    <row r="476" spans="66:76" ht="14.4" x14ac:dyDescent="0.3">
      <c r="BN476" s="222">
        <v>821</v>
      </c>
      <c r="BO476" s="222" t="s">
        <v>158</v>
      </c>
      <c r="BP476" s="222">
        <v>8217014</v>
      </c>
      <c r="BQ476" s="222">
        <v>109743</v>
      </c>
      <c r="BR476" s="222" t="s">
        <v>620</v>
      </c>
      <c r="BS476" s="222" t="s">
        <v>231</v>
      </c>
      <c r="BT476" s="196" t="str">
        <f t="shared" si="43"/>
        <v>Maintained</v>
      </c>
      <c r="BU476" s="212">
        <v>274</v>
      </c>
      <c r="BV476" s="212">
        <v>0</v>
      </c>
      <c r="BW476" s="201">
        <f t="shared" si="45"/>
        <v>2</v>
      </c>
      <c r="BX476" s="197" t="str">
        <f t="shared" si="44"/>
        <v>8212</v>
      </c>
    </row>
    <row r="477" spans="66:76" ht="14.4" x14ac:dyDescent="0.3">
      <c r="BN477" s="222">
        <v>821</v>
      </c>
      <c r="BO477" s="222" t="s">
        <v>158</v>
      </c>
      <c r="BP477" s="222">
        <v>8217015</v>
      </c>
      <c r="BQ477" s="222">
        <v>109744</v>
      </c>
      <c r="BR477" s="222" t="s">
        <v>621</v>
      </c>
      <c r="BS477" s="222" t="s">
        <v>231</v>
      </c>
      <c r="BT477" s="196" t="str">
        <f t="shared" si="43"/>
        <v>Maintained</v>
      </c>
      <c r="BU477" s="212">
        <v>0</v>
      </c>
      <c r="BV477" s="212">
        <v>264</v>
      </c>
      <c r="BW477" s="201">
        <f t="shared" si="45"/>
        <v>3</v>
      </c>
      <c r="BX477" s="197" t="str">
        <f t="shared" si="44"/>
        <v>8213</v>
      </c>
    </row>
    <row r="478" spans="66:76" ht="14.4" x14ac:dyDescent="0.3">
      <c r="BN478" s="222">
        <v>821</v>
      </c>
      <c r="BO478" s="222" t="s">
        <v>158</v>
      </c>
      <c r="BP478" s="222">
        <v>8217016</v>
      </c>
      <c r="BQ478" s="222">
        <v>109745</v>
      </c>
      <c r="BR478" s="222" t="s">
        <v>622</v>
      </c>
      <c r="BS478" s="222" t="s">
        <v>231</v>
      </c>
      <c r="BT478" s="196" t="str">
        <f t="shared" si="43"/>
        <v>Maintained</v>
      </c>
      <c r="BU478" s="212">
        <v>240</v>
      </c>
      <c r="BV478" s="212">
        <v>0</v>
      </c>
      <c r="BW478" s="201">
        <f t="shared" si="45"/>
        <v>4</v>
      </c>
      <c r="BX478" s="197" t="str">
        <f t="shared" si="44"/>
        <v>8214</v>
      </c>
    </row>
    <row r="479" spans="66:76" ht="14.4" x14ac:dyDescent="0.3">
      <c r="BN479" s="222">
        <v>822</v>
      </c>
      <c r="BO479" s="222" t="s">
        <v>88</v>
      </c>
      <c r="BP479" s="222">
        <v>8225951</v>
      </c>
      <c r="BQ479" s="222">
        <v>137469</v>
      </c>
      <c r="BR479" s="222" t="s">
        <v>623</v>
      </c>
      <c r="BS479" s="222" t="s">
        <v>235</v>
      </c>
      <c r="BT479" s="196" t="str">
        <f t="shared" si="43"/>
        <v>Academy</v>
      </c>
      <c r="BU479" s="212">
        <v>64</v>
      </c>
      <c r="BV479" s="212">
        <v>116</v>
      </c>
      <c r="BW479" s="201">
        <f t="shared" si="45"/>
        <v>1</v>
      </c>
      <c r="BX479" s="197" t="str">
        <f t="shared" si="44"/>
        <v>8221</v>
      </c>
    </row>
    <row r="480" spans="66:76" ht="14.4" x14ac:dyDescent="0.3">
      <c r="BN480" s="222">
        <v>822</v>
      </c>
      <c r="BO480" s="222" t="s">
        <v>88</v>
      </c>
      <c r="BP480" s="222">
        <v>8227005</v>
      </c>
      <c r="BQ480" s="222">
        <v>139374</v>
      </c>
      <c r="BR480" s="222" t="s">
        <v>624</v>
      </c>
      <c r="BS480" s="222" t="s">
        <v>235</v>
      </c>
      <c r="BT480" s="196" t="str">
        <f t="shared" si="43"/>
        <v>Academy</v>
      </c>
      <c r="BU480" s="212">
        <v>27</v>
      </c>
      <c r="BV480" s="212">
        <v>125</v>
      </c>
      <c r="BW480" s="201">
        <f t="shared" si="45"/>
        <v>2</v>
      </c>
      <c r="BX480" s="197" t="str">
        <f t="shared" si="44"/>
        <v>8222</v>
      </c>
    </row>
    <row r="481" spans="66:76" ht="14.4" x14ac:dyDescent="0.3">
      <c r="BN481" s="222">
        <v>822</v>
      </c>
      <c r="BO481" s="222" t="s">
        <v>88</v>
      </c>
      <c r="BP481" s="222">
        <v>8227012</v>
      </c>
      <c r="BQ481" s="222">
        <v>109742</v>
      </c>
      <c r="BR481" s="222" t="s">
        <v>625</v>
      </c>
      <c r="BS481" s="222" t="s">
        <v>231</v>
      </c>
      <c r="BT481" s="196" t="str">
        <f t="shared" si="43"/>
        <v>Maintained</v>
      </c>
      <c r="BU481" s="212">
        <v>72</v>
      </c>
      <c r="BV481" s="212">
        <v>51</v>
      </c>
      <c r="BW481" s="201">
        <f t="shared" si="45"/>
        <v>3</v>
      </c>
      <c r="BX481" s="197" t="str">
        <f t="shared" si="44"/>
        <v>8223</v>
      </c>
    </row>
    <row r="482" spans="66:76" ht="14.4" x14ac:dyDescent="0.3">
      <c r="BN482" s="222">
        <v>823</v>
      </c>
      <c r="BO482" s="222" t="s">
        <v>110</v>
      </c>
      <c r="BP482" s="222">
        <v>8237006</v>
      </c>
      <c r="BQ482" s="222">
        <v>137896</v>
      </c>
      <c r="BR482" s="222" t="s">
        <v>626</v>
      </c>
      <c r="BS482" s="222" t="s">
        <v>235</v>
      </c>
      <c r="BT482" s="196" t="str">
        <f t="shared" si="43"/>
        <v>Academy</v>
      </c>
      <c r="BU482" s="212">
        <v>4</v>
      </c>
      <c r="BV482" s="212">
        <v>159</v>
      </c>
      <c r="BW482" s="201">
        <f t="shared" si="45"/>
        <v>1</v>
      </c>
      <c r="BX482" s="197" t="str">
        <f t="shared" si="44"/>
        <v>8231</v>
      </c>
    </row>
    <row r="483" spans="66:76" ht="14.4" x14ac:dyDescent="0.3">
      <c r="BN483" s="222">
        <v>823</v>
      </c>
      <c r="BO483" s="222" t="s">
        <v>110</v>
      </c>
      <c r="BP483" s="222">
        <v>8237009</v>
      </c>
      <c r="BQ483" s="222">
        <v>109739</v>
      </c>
      <c r="BR483" s="222" t="s">
        <v>1174</v>
      </c>
      <c r="BS483" s="222" t="s">
        <v>231</v>
      </c>
      <c r="BT483" s="196" t="str">
        <f t="shared" si="43"/>
        <v>Maintained</v>
      </c>
      <c r="BU483" s="212">
        <v>102</v>
      </c>
      <c r="BV483" s="212">
        <v>157</v>
      </c>
      <c r="BW483" s="201">
        <f t="shared" si="45"/>
        <v>2</v>
      </c>
      <c r="BX483" s="197" t="str">
        <f t="shared" si="44"/>
        <v>8232</v>
      </c>
    </row>
    <row r="484" spans="66:76" ht="14.4" x14ac:dyDescent="0.3">
      <c r="BN484" s="222">
        <v>823</v>
      </c>
      <c r="BO484" s="222" t="s">
        <v>110</v>
      </c>
      <c r="BP484" s="222">
        <v>8237017</v>
      </c>
      <c r="BQ484" s="222">
        <v>109746</v>
      </c>
      <c r="BR484" s="222" t="s">
        <v>627</v>
      </c>
      <c r="BS484" s="222" t="s">
        <v>231</v>
      </c>
      <c r="BT484" s="196" t="str">
        <f t="shared" si="43"/>
        <v>Maintained</v>
      </c>
      <c r="BU484" s="212">
        <v>173</v>
      </c>
      <c r="BV484" s="212">
        <v>168</v>
      </c>
      <c r="BW484" s="201">
        <f t="shared" si="45"/>
        <v>3</v>
      </c>
      <c r="BX484" s="197" t="str">
        <f t="shared" si="44"/>
        <v>8233</v>
      </c>
    </row>
    <row r="485" spans="66:76" ht="14.4" x14ac:dyDescent="0.3">
      <c r="BN485" s="222">
        <v>823</v>
      </c>
      <c r="BO485" s="222" t="s">
        <v>110</v>
      </c>
      <c r="BP485" s="222">
        <v>8237018</v>
      </c>
      <c r="BQ485" s="222">
        <v>140286</v>
      </c>
      <c r="BR485" s="222" t="s">
        <v>628</v>
      </c>
      <c r="BS485" s="222" t="s">
        <v>235</v>
      </c>
      <c r="BT485" s="196" t="str">
        <f t="shared" si="43"/>
        <v>Academy</v>
      </c>
      <c r="BU485" s="212">
        <v>10</v>
      </c>
      <c r="BV485" s="212">
        <v>114</v>
      </c>
      <c r="BW485" s="201">
        <f t="shared" si="45"/>
        <v>4</v>
      </c>
      <c r="BX485" s="197" t="str">
        <f t="shared" si="44"/>
        <v>8234</v>
      </c>
    </row>
    <row r="486" spans="66:76" ht="14.4" x14ac:dyDescent="0.3">
      <c r="BN486" s="222">
        <v>825</v>
      </c>
      <c r="BO486" s="222" t="s">
        <v>104</v>
      </c>
      <c r="BP486" s="222">
        <v>8257003</v>
      </c>
      <c r="BQ486" s="222">
        <v>137934</v>
      </c>
      <c r="BR486" s="222" t="s">
        <v>629</v>
      </c>
      <c r="BS486" s="222" t="s">
        <v>235</v>
      </c>
      <c r="BT486" s="196" t="str">
        <f t="shared" si="43"/>
        <v>Academy</v>
      </c>
      <c r="BU486" s="212">
        <v>0</v>
      </c>
      <c r="BV486" s="212">
        <v>164</v>
      </c>
      <c r="BW486" s="201">
        <f t="shared" si="45"/>
        <v>1</v>
      </c>
      <c r="BX486" s="197" t="str">
        <f t="shared" si="44"/>
        <v>8251</v>
      </c>
    </row>
    <row r="487" spans="66:76" ht="14.4" x14ac:dyDescent="0.3">
      <c r="BN487" s="222">
        <v>825</v>
      </c>
      <c r="BO487" s="222" t="s">
        <v>104</v>
      </c>
      <c r="BP487" s="222">
        <v>8257010</v>
      </c>
      <c r="BQ487" s="222">
        <v>110576</v>
      </c>
      <c r="BR487" s="222" t="s">
        <v>630</v>
      </c>
      <c r="BS487" s="222" t="s">
        <v>231</v>
      </c>
      <c r="BT487" s="196" t="str">
        <f t="shared" si="43"/>
        <v>Maintained</v>
      </c>
      <c r="BU487" s="212">
        <v>0</v>
      </c>
      <c r="BV487" s="212">
        <v>172</v>
      </c>
      <c r="BW487" s="201">
        <f t="shared" si="45"/>
        <v>2</v>
      </c>
      <c r="BX487" s="197" t="str">
        <f t="shared" si="44"/>
        <v>8252</v>
      </c>
    </row>
    <row r="488" spans="66:76" ht="14.4" x14ac:dyDescent="0.3">
      <c r="BN488" s="222">
        <v>825</v>
      </c>
      <c r="BO488" s="222" t="s">
        <v>104</v>
      </c>
      <c r="BP488" s="222">
        <v>8257012</v>
      </c>
      <c r="BQ488" s="222">
        <v>142695</v>
      </c>
      <c r="BR488" s="222" t="s">
        <v>631</v>
      </c>
      <c r="BS488" s="222" t="s">
        <v>235</v>
      </c>
      <c r="BT488" s="196" t="str">
        <f t="shared" si="43"/>
        <v>Academy</v>
      </c>
      <c r="BU488" s="212">
        <v>49</v>
      </c>
      <c r="BV488" s="212">
        <v>244</v>
      </c>
      <c r="BW488" s="201">
        <f t="shared" si="45"/>
        <v>3</v>
      </c>
      <c r="BX488" s="197" t="str">
        <f t="shared" si="44"/>
        <v>8253</v>
      </c>
    </row>
    <row r="489" spans="66:76" ht="14.4" x14ac:dyDescent="0.3">
      <c r="BN489" s="222">
        <v>825</v>
      </c>
      <c r="BO489" s="222" t="s">
        <v>104</v>
      </c>
      <c r="BP489" s="222">
        <v>8257013</v>
      </c>
      <c r="BQ489" s="222">
        <v>110578</v>
      </c>
      <c r="BR489" s="222" t="s">
        <v>632</v>
      </c>
      <c r="BS489" s="222" t="s">
        <v>231</v>
      </c>
      <c r="BT489" s="196" t="str">
        <f t="shared" si="43"/>
        <v>Maintained</v>
      </c>
      <c r="BU489" s="212">
        <v>116</v>
      </c>
      <c r="BV489" s="212">
        <v>102</v>
      </c>
      <c r="BW489" s="201">
        <f t="shared" si="45"/>
        <v>4</v>
      </c>
      <c r="BX489" s="197" t="str">
        <f t="shared" si="44"/>
        <v>8254</v>
      </c>
    </row>
    <row r="490" spans="66:76" ht="14.4" x14ac:dyDescent="0.3">
      <c r="BN490" s="222">
        <v>825</v>
      </c>
      <c r="BO490" s="222" t="s">
        <v>104</v>
      </c>
      <c r="BP490" s="222">
        <v>8257014</v>
      </c>
      <c r="BQ490" s="222">
        <v>110579</v>
      </c>
      <c r="BR490" s="222" t="s">
        <v>633</v>
      </c>
      <c r="BS490" s="222" t="s">
        <v>231</v>
      </c>
      <c r="BT490" s="196" t="str">
        <f t="shared" si="43"/>
        <v>Maintained</v>
      </c>
      <c r="BU490" s="212">
        <v>0</v>
      </c>
      <c r="BV490" s="212">
        <v>211</v>
      </c>
      <c r="BW490" s="201">
        <f t="shared" si="45"/>
        <v>5</v>
      </c>
      <c r="BX490" s="197" t="str">
        <f t="shared" si="44"/>
        <v>8255</v>
      </c>
    </row>
    <row r="491" spans="66:76" ht="14.4" x14ac:dyDescent="0.3">
      <c r="BN491" s="222">
        <v>825</v>
      </c>
      <c r="BO491" s="222" t="s">
        <v>104</v>
      </c>
      <c r="BP491" s="222">
        <v>8257016</v>
      </c>
      <c r="BQ491" s="222">
        <v>110581</v>
      </c>
      <c r="BR491" s="222" t="s">
        <v>634</v>
      </c>
      <c r="BS491" s="222" t="s">
        <v>231</v>
      </c>
      <c r="BT491" s="196" t="str">
        <f t="shared" si="43"/>
        <v>Maintained</v>
      </c>
      <c r="BU491" s="212">
        <v>0</v>
      </c>
      <c r="BV491" s="212">
        <v>106</v>
      </c>
      <c r="BW491" s="201">
        <f t="shared" si="45"/>
        <v>6</v>
      </c>
      <c r="BX491" s="197" t="str">
        <f t="shared" si="44"/>
        <v>8256</v>
      </c>
    </row>
    <row r="492" spans="66:76" ht="14.4" x14ac:dyDescent="0.3">
      <c r="BN492" s="222">
        <v>825</v>
      </c>
      <c r="BO492" s="222" t="s">
        <v>104</v>
      </c>
      <c r="BP492" s="222">
        <v>8257018</v>
      </c>
      <c r="BQ492" s="222">
        <v>110582</v>
      </c>
      <c r="BR492" s="222" t="s">
        <v>635</v>
      </c>
      <c r="BS492" s="222" t="s">
        <v>231</v>
      </c>
      <c r="BT492" s="196" t="str">
        <f t="shared" si="43"/>
        <v>Maintained</v>
      </c>
      <c r="BU492" s="212">
        <v>70</v>
      </c>
      <c r="BV492" s="212">
        <v>60</v>
      </c>
      <c r="BW492" s="201">
        <f t="shared" si="45"/>
        <v>7</v>
      </c>
      <c r="BX492" s="197" t="str">
        <f t="shared" si="44"/>
        <v>8257</v>
      </c>
    </row>
    <row r="493" spans="66:76" ht="14.4" x14ac:dyDescent="0.3">
      <c r="BN493" s="222">
        <v>825</v>
      </c>
      <c r="BO493" s="222" t="s">
        <v>104</v>
      </c>
      <c r="BP493" s="222">
        <v>8257023</v>
      </c>
      <c r="BQ493" s="222">
        <v>110585</v>
      </c>
      <c r="BR493" s="222" t="s">
        <v>636</v>
      </c>
      <c r="BS493" s="222" t="s">
        <v>231</v>
      </c>
      <c r="BT493" s="196" t="str">
        <f t="shared" si="43"/>
        <v>Maintained</v>
      </c>
      <c r="BU493" s="212">
        <v>52</v>
      </c>
      <c r="BV493" s="212">
        <v>164</v>
      </c>
      <c r="BW493" s="201">
        <f t="shared" si="45"/>
        <v>8</v>
      </c>
      <c r="BX493" s="197" t="str">
        <f t="shared" si="44"/>
        <v>8258</v>
      </c>
    </row>
    <row r="494" spans="66:76" ht="14.4" x14ac:dyDescent="0.3">
      <c r="BN494" s="222">
        <v>825</v>
      </c>
      <c r="BO494" s="222" t="s">
        <v>104</v>
      </c>
      <c r="BP494" s="222">
        <v>8257028</v>
      </c>
      <c r="BQ494" s="222">
        <v>110588</v>
      </c>
      <c r="BR494" s="222" t="s">
        <v>637</v>
      </c>
      <c r="BS494" s="222" t="s">
        <v>231</v>
      </c>
      <c r="BT494" s="196" t="str">
        <f t="shared" si="43"/>
        <v>Maintained</v>
      </c>
      <c r="BU494" s="212">
        <v>242</v>
      </c>
      <c r="BV494" s="212">
        <v>0</v>
      </c>
      <c r="BW494" s="201">
        <f t="shared" si="45"/>
        <v>9</v>
      </c>
      <c r="BX494" s="197" t="str">
        <f t="shared" si="44"/>
        <v>8259</v>
      </c>
    </row>
    <row r="495" spans="66:76" ht="14.4" x14ac:dyDescent="0.3">
      <c r="BN495" s="222">
        <v>825</v>
      </c>
      <c r="BO495" s="222" t="s">
        <v>104</v>
      </c>
      <c r="BP495" s="222">
        <v>8257035</v>
      </c>
      <c r="BQ495" s="222">
        <v>131933</v>
      </c>
      <c r="BR495" s="222" t="s">
        <v>638</v>
      </c>
      <c r="BS495" s="222" t="s">
        <v>231</v>
      </c>
      <c r="BT495" s="196" t="str">
        <f t="shared" si="43"/>
        <v>Maintained</v>
      </c>
      <c r="BU495" s="212">
        <v>79</v>
      </c>
      <c r="BV495" s="212">
        <v>0</v>
      </c>
      <c r="BW495" s="201">
        <f t="shared" si="45"/>
        <v>10</v>
      </c>
      <c r="BX495" s="197" t="str">
        <f t="shared" si="44"/>
        <v>82510</v>
      </c>
    </row>
    <row r="496" spans="66:76" ht="14.4" x14ac:dyDescent="0.3">
      <c r="BN496" s="222">
        <v>826</v>
      </c>
      <c r="BO496" s="222" t="s">
        <v>163</v>
      </c>
      <c r="BP496" s="222">
        <v>8267009</v>
      </c>
      <c r="BQ496" s="222">
        <v>110575</v>
      </c>
      <c r="BR496" s="222" t="s">
        <v>639</v>
      </c>
      <c r="BS496" s="222" t="s">
        <v>231</v>
      </c>
      <c r="BT496" s="196" t="str">
        <f t="shared" si="43"/>
        <v>Maintained</v>
      </c>
      <c r="BU496" s="212">
        <v>21</v>
      </c>
      <c r="BV496" s="212">
        <v>149</v>
      </c>
      <c r="BW496" s="201">
        <f t="shared" si="45"/>
        <v>1</v>
      </c>
      <c r="BX496" s="197" t="str">
        <f t="shared" si="44"/>
        <v>8261</v>
      </c>
    </row>
    <row r="497" spans="66:76" ht="14.4" x14ac:dyDescent="0.3">
      <c r="BN497" s="222">
        <v>826</v>
      </c>
      <c r="BO497" s="222" t="s">
        <v>163</v>
      </c>
      <c r="BP497" s="222">
        <v>8267015</v>
      </c>
      <c r="BQ497" s="222">
        <v>110580</v>
      </c>
      <c r="BR497" s="222" t="s">
        <v>640</v>
      </c>
      <c r="BS497" s="222" t="s">
        <v>231</v>
      </c>
      <c r="BT497" s="196" t="str">
        <f t="shared" si="43"/>
        <v>Maintained</v>
      </c>
      <c r="BU497" s="212">
        <v>67</v>
      </c>
      <c r="BV497" s="212">
        <v>15</v>
      </c>
      <c r="BW497" s="201">
        <f t="shared" si="45"/>
        <v>2</v>
      </c>
      <c r="BX497" s="197" t="str">
        <f t="shared" si="44"/>
        <v>8262</v>
      </c>
    </row>
    <row r="498" spans="66:76" ht="14.4" x14ac:dyDescent="0.3">
      <c r="BN498" s="222">
        <v>826</v>
      </c>
      <c r="BO498" s="222" t="s">
        <v>163</v>
      </c>
      <c r="BP498" s="222">
        <v>8267021</v>
      </c>
      <c r="BQ498" s="222">
        <v>110584</v>
      </c>
      <c r="BR498" s="222" t="s">
        <v>1252</v>
      </c>
      <c r="BS498" s="222" t="s">
        <v>231</v>
      </c>
      <c r="BT498" s="196" t="str">
        <f t="shared" si="43"/>
        <v>Maintained</v>
      </c>
      <c r="BU498" s="212">
        <v>82</v>
      </c>
      <c r="BV498" s="212">
        <v>145</v>
      </c>
      <c r="BW498" s="201">
        <f t="shared" si="45"/>
        <v>3</v>
      </c>
      <c r="BX498" s="197" t="str">
        <f t="shared" si="44"/>
        <v>8263</v>
      </c>
    </row>
    <row r="499" spans="66:76" ht="14.4" x14ac:dyDescent="0.3">
      <c r="BN499" s="222">
        <v>826</v>
      </c>
      <c r="BO499" s="222" t="s">
        <v>163</v>
      </c>
      <c r="BP499" s="222">
        <v>8267026</v>
      </c>
      <c r="BQ499" s="222">
        <v>110587</v>
      </c>
      <c r="BR499" s="222" t="s">
        <v>641</v>
      </c>
      <c r="BS499" s="222" t="s">
        <v>231</v>
      </c>
      <c r="BT499" s="196" t="str">
        <f t="shared" si="43"/>
        <v>Maintained</v>
      </c>
      <c r="BU499" s="212">
        <v>67</v>
      </c>
      <c r="BV499" s="212">
        <v>169</v>
      </c>
      <c r="BW499" s="201">
        <f t="shared" si="45"/>
        <v>4</v>
      </c>
      <c r="BX499" s="197" t="str">
        <f t="shared" si="44"/>
        <v>8264</v>
      </c>
    </row>
    <row r="500" spans="66:76" ht="14.4" x14ac:dyDescent="0.3">
      <c r="BN500" s="222">
        <v>826</v>
      </c>
      <c r="BO500" s="222" t="s">
        <v>163</v>
      </c>
      <c r="BP500" s="222">
        <v>8267034</v>
      </c>
      <c r="BQ500" s="222">
        <v>110592</v>
      </c>
      <c r="BR500" s="222" t="s">
        <v>642</v>
      </c>
      <c r="BS500" s="222" t="s">
        <v>231</v>
      </c>
      <c r="BT500" s="196" t="str">
        <f t="shared" si="43"/>
        <v>Maintained</v>
      </c>
      <c r="BU500" s="212">
        <v>73</v>
      </c>
      <c r="BV500" s="212">
        <v>104</v>
      </c>
      <c r="BW500" s="201">
        <f t="shared" si="45"/>
        <v>5</v>
      </c>
      <c r="BX500" s="197" t="str">
        <f t="shared" si="44"/>
        <v>8265</v>
      </c>
    </row>
    <row r="501" spans="66:76" ht="14.4" x14ac:dyDescent="0.3">
      <c r="BN501" s="222">
        <v>826</v>
      </c>
      <c r="BO501" s="222" t="s">
        <v>163</v>
      </c>
      <c r="BP501" s="222">
        <v>8267043</v>
      </c>
      <c r="BQ501" s="222">
        <v>138253</v>
      </c>
      <c r="BR501" s="222" t="s">
        <v>643</v>
      </c>
      <c r="BS501" s="222" t="s">
        <v>275</v>
      </c>
      <c r="BT501" s="196" t="str">
        <f t="shared" si="43"/>
        <v>Academy</v>
      </c>
      <c r="BU501" s="212">
        <v>5</v>
      </c>
      <c r="BV501" s="212">
        <v>110</v>
      </c>
      <c r="BW501" s="201">
        <f t="shared" si="45"/>
        <v>6</v>
      </c>
      <c r="BX501" s="197" t="str">
        <f t="shared" si="44"/>
        <v>8266</v>
      </c>
    </row>
    <row r="502" spans="66:76" ht="14.4" x14ac:dyDescent="0.3">
      <c r="BN502" s="222">
        <v>830</v>
      </c>
      <c r="BO502" s="222" t="s">
        <v>120</v>
      </c>
      <c r="BP502" s="222">
        <v>8307000</v>
      </c>
      <c r="BQ502" s="222">
        <v>131322</v>
      </c>
      <c r="BR502" s="222" t="s">
        <v>644</v>
      </c>
      <c r="BS502" s="222" t="s">
        <v>231</v>
      </c>
      <c r="BT502" s="196" t="str">
        <f t="shared" si="43"/>
        <v>Maintained</v>
      </c>
      <c r="BU502" s="212">
        <v>13</v>
      </c>
      <c r="BV502" s="212">
        <v>30</v>
      </c>
      <c r="BW502" s="201">
        <f t="shared" si="45"/>
        <v>1</v>
      </c>
      <c r="BX502" s="197" t="str">
        <f t="shared" si="44"/>
        <v>8301</v>
      </c>
    </row>
    <row r="503" spans="66:76" ht="14.4" x14ac:dyDescent="0.3">
      <c r="BN503" s="222">
        <v>830</v>
      </c>
      <c r="BO503" s="222" t="s">
        <v>120</v>
      </c>
      <c r="BP503" s="222">
        <v>8307001</v>
      </c>
      <c r="BQ503" s="222">
        <v>146058</v>
      </c>
      <c r="BR503" s="222" t="s">
        <v>645</v>
      </c>
      <c r="BS503" s="222" t="s">
        <v>235</v>
      </c>
      <c r="BT503" s="196" t="str">
        <f t="shared" si="43"/>
        <v>Academy</v>
      </c>
      <c r="BU503" s="212">
        <v>73</v>
      </c>
      <c r="BV503" s="212">
        <v>84</v>
      </c>
      <c r="BW503" s="201">
        <f t="shared" si="45"/>
        <v>2</v>
      </c>
      <c r="BX503" s="197" t="str">
        <f t="shared" si="44"/>
        <v>8302</v>
      </c>
    </row>
    <row r="504" spans="66:76" ht="14.4" x14ac:dyDescent="0.3">
      <c r="BN504" s="222">
        <v>830</v>
      </c>
      <c r="BO504" s="222" t="s">
        <v>120</v>
      </c>
      <c r="BP504" s="222">
        <v>8307005</v>
      </c>
      <c r="BQ504" s="222">
        <v>113031</v>
      </c>
      <c r="BR504" s="222" t="s">
        <v>646</v>
      </c>
      <c r="BS504" s="222" t="s">
        <v>231</v>
      </c>
      <c r="BT504" s="196" t="str">
        <f t="shared" si="43"/>
        <v>Maintained</v>
      </c>
      <c r="BU504" s="212">
        <v>117</v>
      </c>
      <c r="BV504" s="212">
        <v>89</v>
      </c>
      <c r="BW504" s="201">
        <f t="shared" si="45"/>
        <v>3</v>
      </c>
      <c r="BX504" s="197" t="str">
        <f t="shared" si="44"/>
        <v>8303</v>
      </c>
    </row>
    <row r="505" spans="66:76" ht="14.4" x14ac:dyDescent="0.3">
      <c r="BN505" s="222">
        <v>830</v>
      </c>
      <c r="BO505" s="222" t="s">
        <v>120</v>
      </c>
      <c r="BP505" s="222">
        <v>8307006</v>
      </c>
      <c r="BQ505" s="222">
        <v>147124</v>
      </c>
      <c r="BR505" s="222" t="s">
        <v>647</v>
      </c>
      <c r="BS505" s="222" t="s">
        <v>235</v>
      </c>
      <c r="BT505" s="196" t="str">
        <f t="shared" si="43"/>
        <v>Academy</v>
      </c>
      <c r="BU505" s="212">
        <v>52</v>
      </c>
      <c r="BV505" s="212">
        <v>107</v>
      </c>
      <c r="BW505" s="201">
        <f t="shared" si="45"/>
        <v>4</v>
      </c>
      <c r="BX505" s="197" t="str">
        <f t="shared" si="44"/>
        <v>8304</v>
      </c>
    </row>
    <row r="506" spans="66:76" ht="14.4" x14ac:dyDescent="0.3">
      <c r="BN506" s="222">
        <v>830</v>
      </c>
      <c r="BO506" s="222" t="s">
        <v>120</v>
      </c>
      <c r="BP506" s="222">
        <v>8307009</v>
      </c>
      <c r="BQ506" s="222">
        <v>113033</v>
      </c>
      <c r="BR506" s="222" t="s">
        <v>648</v>
      </c>
      <c r="BS506" s="222" t="s">
        <v>231</v>
      </c>
      <c r="BT506" s="196" t="str">
        <f t="shared" si="43"/>
        <v>Maintained</v>
      </c>
      <c r="BU506" s="212">
        <v>12</v>
      </c>
      <c r="BV506" s="212">
        <v>82</v>
      </c>
      <c r="BW506" s="201">
        <f t="shared" si="45"/>
        <v>5</v>
      </c>
      <c r="BX506" s="197" t="str">
        <f t="shared" si="44"/>
        <v>8305</v>
      </c>
    </row>
    <row r="507" spans="66:76" ht="14.4" x14ac:dyDescent="0.3">
      <c r="BN507" s="222">
        <v>830</v>
      </c>
      <c r="BO507" s="222" t="s">
        <v>120</v>
      </c>
      <c r="BP507" s="222">
        <v>8307012</v>
      </c>
      <c r="BQ507" s="222">
        <v>147627</v>
      </c>
      <c r="BR507" s="222" t="s">
        <v>649</v>
      </c>
      <c r="BS507" s="222" t="s">
        <v>235</v>
      </c>
      <c r="BT507" s="196" t="str">
        <f t="shared" si="43"/>
        <v>Academy</v>
      </c>
      <c r="BU507" s="212">
        <v>124</v>
      </c>
      <c r="BV507" s="212">
        <v>129</v>
      </c>
      <c r="BW507" s="201">
        <f t="shared" si="45"/>
        <v>6</v>
      </c>
      <c r="BX507" s="197" t="str">
        <f t="shared" si="44"/>
        <v>8306</v>
      </c>
    </row>
    <row r="508" spans="66:76" ht="14.4" x14ac:dyDescent="0.3">
      <c r="BN508" s="222">
        <v>830</v>
      </c>
      <c r="BO508" s="222" t="s">
        <v>120</v>
      </c>
      <c r="BP508" s="222">
        <v>8307014</v>
      </c>
      <c r="BQ508" s="222">
        <v>146052</v>
      </c>
      <c r="BR508" s="222" t="s">
        <v>650</v>
      </c>
      <c r="BS508" s="222" t="s">
        <v>235</v>
      </c>
      <c r="BT508" s="196" t="str">
        <f t="shared" si="43"/>
        <v>Academy</v>
      </c>
      <c r="BU508" s="212">
        <v>28</v>
      </c>
      <c r="BV508" s="212">
        <v>76</v>
      </c>
      <c r="BW508" s="201">
        <f t="shared" si="45"/>
        <v>7</v>
      </c>
      <c r="BX508" s="197" t="str">
        <f t="shared" si="44"/>
        <v>8307</v>
      </c>
    </row>
    <row r="509" spans="66:76" ht="14.4" x14ac:dyDescent="0.3">
      <c r="BN509" s="222">
        <v>830</v>
      </c>
      <c r="BO509" s="222" t="s">
        <v>120</v>
      </c>
      <c r="BP509" s="222">
        <v>8307017</v>
      </c>
      <c r="BQ509" s="222">
        <v>146053</v>
      </c>
      <c r="BR509" s="222" t="s">
        <v>651</v>
      </c>
      <c r="BS509" s="222" t="s">
        <v>235</v>
      </c>
      <c r="BT509" s="196" t="str">
        <f t="shared" si="43"/>
        <v>Academy</v>
      </c>
      <c r="BU509" s="212">
        <v>27</v>
      </c>
      <c r="BV509" s="212">
        <v>62</v>
      </c>
      <c r="BW509" s="201">
        <f t="shared" si="45"/>
        <v>8</v>
      </c>
      <c r="BX509" s="197" t="str">
        <f t="shared" si="44"/>
        <v>8308</v>
      </c>
    </row>
    <row r="510" spans="66:76" ht="14.4" x14ac:dyDescent="0.3">
      <c r="BN510" s="222">
        <v>830</v>
      </c>
      <c r="BO510" s="222" t="s">
        <v>120</v>
      </c>
      <c r="BP510" s="222">
        <v>8307018</v>
      </c>
      <c r="BQ510" s="222">
        <v>113040</v>
      </c>
      <c r="BR510" s="222" t="s">
        <v>652</v>
      </c>
      <c r="BS510" s="222" t="s">
        <v>231</v>
      </c>
      <c r="BT510" s="196" t="str">
        <f t="shared" si="43"/>
        <v>Maintained</v>
      </c>
      <c r="BU510" s="212">
        <v>60</v>
      </c>
      <c r="BV510" s="212">
        <v>73</v>
      </c>
      <c r="BW510" s="201">
        <f t="shared" si="45"/>
        <v>9</v>
      </c>
      <c r="BX510" s="197" t="str">
        <f t="shared" si="44"/>
        <v>8309</v>
      </c>
    </row>
    <row r="511" spans="66:76" ht="14.4" x14ac:dyDescent="0.3">
      <c r="BN511" s="222">
        <v>830</v>
      </c>
      <c r="BO511" s="222" t="s">
        <v>120</v>
      </c>
      <c r="BP511" s="222">
        <v>8307019</v>
      </c>
      <c r="BQ511" s="222">
        <v>146054</v>
      </c>
      <c r="BR511" s="222" t="s">
        <v>653</v>
      </c>
      <c r="BS511" s="222" t="s">
        <v>235</v>
      </c>
      <c r="BT511" s="196" t="str">
        <f t="shared" si="43"/>
        <v>Academy</v>
      </c>
      <c r="BU511" s="212">
        <v>55</v>
      </c>
      <c r="BV511" s="212">
        <v>65</v>
      </c>
      <c r="BW511" s="201">
        <f t="shared" si="45"/>
        <v>10</v>
      </c>
      <c r="BX511" s="197" t="str">
        <f t="shared" si="44"/>
        <v>83010</v>
      </c>
    </row>
    <row r="512" spans="66:76" ht="14.4" x14ac:dyDescent="0.3">
      <c r="BN512" s="222">
        <v>831</v>
      </c>
      <c r="BO512" s="222" t="s">
        <v>118</v>
      </c>
      <c r="BP512" s="222">
        <v>8317021</v>
      </c>
      <c r="BQ512" s="222">
        <v>147143</v>
      </c>
      <c r="BR512" s="222" t="s">
        <v>654</v>
      </c>
      <c r="BS512" s="222" t="s">
        <v>235</v>
      </c>
      <c r="BT512" s="196" t="str">
        <f t="shared" si="43"/>
        <v>Academy</v>
      </c>
      <c r="BU512" s="212">
        <v>0</v>
      </c>
      <c r="BV512" s="212">
        <v>241</v>
      </c>
      <c r="BW512" s="201">
        <f t="shared" si="45"/>
        <v>1</v>
      </c>
      <c r="BX512" s="197" t="str">
        <f t="shared" si="44"/>
        <v>8311</v>
      </c>
    </row>
    <row r="513" spans="66:76" ht="14.4" x14ac:dyDescent="0.3">
      <c r="BN513" s="222">
        <v>831</v>
      </c>
      <c r="BO513" s="222" t="s">
        <v>118</v>
      </c>
      <c r="BP513" s="222">
        <v>8317024</v>
      </c>
      <c r="BQ513" s="222">
        <v>147558</v>
      </c>
      <c r="BR513" s="222" t="s">
        <v>1134</v>
      </c>
      <c r="BS513" s="222" t="s">
        <v>235</v>
      </c>
      <c r="BT513" s="196" t="str">
        <f t="shared" si="43"/>
        <v>Academy</v>
      </c>
      <c r="BU513" s="212">
        <v>147</v>
      </c>
      <c r="BV513" s="212">
        <v>0</v>
      </c>
      <c r="BW513" s="201">
        <f t="shared" si="45"/>
        <v>2</v>
      </c>
      <c r="BX513" s="197" t="str">
        <f t="shared" si="44"/>
        <v>8312</v>
      </c>
    </row>
    <row r="514" spans="66:76" ht="14.4" x14ac:dyDescent="0.3">
      <c r="BN514" s="222">
        <v>831</v>
      </c>
      <c r="BO514" s="222" t="s">
        <v>118</v>
      </c>
      <c r="BP514" s="222">
        <v>8317025</v>
      </c>
      <c r="BQ514" s="222">
        <v>147137</v>
      </c>
      <c r="BR514" s="222" t="s">
        <v>655</v>
      </c>
      <c r="BS514" s="222" t="s">
        <v>235</v>
      </c>
      <c r="BT514" s="196" t="str">
        <f t="shared" si="43"/>
        <v>Academy</v>
      </c>
      <c r="BU514" s="212">
        <v>0</v>
      </c>
      <c r="BV514" s="212">
        <v>156</v>
      </c>
      <c r="BW514" s="201">
        <f t="shared" si="45"/>
        <v>3</v>
      </c>
      <c r="BX514" s="197" t="str">
        <f t="shared" si="44"/>
        <v>8313</v>
      </c>
    </row>
    <row r="515" spans="66:76" ht="14.4" x14ac:dyDescent="0.3">
      <c r="BN515" s="222">
        <v>831</v>
      </c>
      <c r="BO515" s="222" t="s">
        <v>118</v>
      </c>
      <c r="BP515" s="222">
        <v>8317026</v>
      </c>
      <c r="BQ515" s="222">
        <v>147491</v>
      </c>
      <c r="BR515" s="222" t="s">
        <v>656</v>
      </c>
      <c r="BS515" s="222" t="s">
        <v>235</v>
      </c>
      <c r="BT515" s="196" t="str">
        <f t="shared" si="43"/>
        <v>Academy</v>
      </c>
      <c r="BU515" s="212">
        <v>56</v>
      </c>
      <c r="BV515" s="212">
        <v>47</v>
      </c>
      <c r="BW515" s="201">
        <f t="shared" si="45"/>
        <v>4</v>
      </c>
      <c r="BX515" s="197" t="str">
        <f t="shared" si="44"/>
        <v>8314</v>
      </c>
    </row>
    <row r="516" spans="66:76" ht="14.4" x14ac:dyDescent="0.3">
      <c r="BN516" s="222">
        <v>831</v>
      </c>
      <c r="BO516" s="222" t="s">
        <v>118</v>
      </c>
      <c r="BP516" s="222">
        <v>8317027</v>
      </c>
      <c r="BQ516" s="222">
        <v>147132</v>
      </c>
      <c r="BR516" s="222" t="s">
        <v>1090</v>
      </c>
      <c r="BS516" s="222" t="s">
        <v>235</v>
      </c>
      <c r="BT516" s="196" t="str">
        <f t="shared" si="43"/>
        <v>Academy</v>
      </c>
      <c r="BU516" s="212">
        <v>0</v>
      </c>
      <c r="BV516" s="212">
        <v>156</v>
      </c>
      <c r="BW516" s="201">
        <f t="shared" si="45"/>
        <v>5</v>
      </c>
      <c r="BX516" s="197" t="str">
        <f t="shared" si="44"/>
        <v>8315</v>
      </c>
    </row>
    <row r="517" spans="66:76" ht="14.4" x14ac:dyDescent="0.3">
      <c r="BN517" s="222">
        <v>831</v>
      </c>
      <c r="BO517" s="222" t="s">
        <v>118</v>
      </c>
      <c r="BP517" s="222">
        <v>8317029</v>
      </c>
      <c r="BQ517" s="222">
        <v>135345</v>
      </c>
      <c r="BR517" s="222" t="s">
        <v>657</v>
      </c>
      <c r="BS517" s="222" t="s">
        <v>231</v>
      </c>
      <c r="BT517" s="196" t="str">
        <f t="shared" ref="BT517:BT580" si="46">IF(OR(LEFT(BS517,7)="Academy",LEFT(BS517,11)="Free School"),"Academy","Maintained")</f>
        <v>Maintained</v>
      </c>
      <c r="BU517" s="212">
        <v>0</v>
      </c>
      <c r="BV517" s="212">
        <v>111</v>
      </c>
      <c r="BW517" s="201">
        <f t="shared" si="45"/>
        <v>6</v>
      </c>
      <c r="BX517" s="197" t="str">
        <f t="shared" si="44"/>
        <v>8316</v>
      </c>
    </row>
    <row r="518" spans="66:76" ht="14.4" x14ac:dyDescent="0.3">
      <c r="BN518" s="222">
        <v>838</v>
      </c>
      <c r="BO518" s="222" t="s">
        <v>123</v>
      </c>
      <c r="BP518" s="222">
        <v>8385950</v>
      </c>
      <c r="BQ518" s="222">
        <v>113956</v>
      </c>
      <c r="BR518" s="222" t="s">
        <v>658</v>
      </c>
      <c r="BS518" s="222" t="s">
        <v>253</v>
      </c>
      <c r="BT518" s="196" t="str">
        <f t="shared" si="46"/>
        <v>Maintained</v>
      </c>
      <c r="BU518" s="212">
        <v>82</v>
      </c>
      <c r="BV518" s="212">
        <v>150</v>
      </c>
      <c r="BW518" s="201">
        <f t="shared" si="45"/>
        <v>1</v>
      </c>
      <c r="BX518" s="197" t="str">
        <f t="shared" ref="BX518:BX581" si="47">BN518&amp;BW518</f>
        <v>8381</v>
      </c>
    </row>
    <row r="519" spans="66:76" ht="14.4" x14ac:dyDescent="0.3">
      <c r="BN519" s="222">
        <v>838</v>
      </c>
      <c r="BO519" s="222" t="s">
        <v>123</v>
      </c>
      <c r="BP519" s="222">
        <v>8385953</v>
      </c>
      <c r="BQ519" s="222">
        <v>113960</v>
      </c>
      <c r="BR519" s="222" t="s">
        <v>659</v>
      </c>
      <c r="BS519" s="222" t="s">
        <v>253</v>
      </c>
      <c r="BT519" s="196" t="str">
        <f t="shared" si="46"/>
        <v>Maintained</v>
      </c>
      <c r="BU519" s="212">
        <v>67</v>
      </c>
      <c r="BV519" s="212">
        <v>167</v>
      </c>
      <c r="BW519" s="201">
        <f t="shared" ref="BW519:BW582" si="48">IF(BN519=BN518,BW518+1,1)</f>
        <v>2</v>
      </c>
      <c r="BX519" s="197" t="str">
        <f t="shared" si="47"/>
        <v>8382</v>
      </c>
    </row>
    <row r="520" spans="66:76" ht="14.4" x14ac:dyDescent="0.3">
      <c r="BN520" s="222">
        <v>838</v>
      </c>
      <c r="BO520" s="222" t="s">
        <v>123</v>
      </c>
      <c r="BP520" s="222">
        <v>8387001</v>
      </c>
      <c r="BQ520" s="222">
        <v>147087</v>
      </c>
      <c r="BR520" s="222" t="s">
        <v>1135</v>
      </c>
      <c r="BS520" s="222" t="s">
        <v>245</v>
      </c>
      <c r="BT520" s="196" t="str">
        <f t="shared" si="46"/>
        <v>Academy</v>
      </c>
      <c r="BU520" s="212">
        <v>16</v>
      </c>
      <c r="BV520" s="212">
        <v>118</v>
      </c>
      <c r="BW520" s="201">
        <f t="shared" si="48"/>
        <v>3</v>
      </c>
      <c r="BX520" s="197" t="str">
        <f t="shared" si="47"/>
        <v>8383</v>
      </c>
    </row>
    <row r="521" spans="66:76" ht="14.4" x14ac:dyDescent="0.3">
      <c r="BN521" s="222">
        <v>838</v>
      </c>
      <c r="BO521" s="222" t="s">
        <v>123</v>
      </c>
      <c r="BP521" s="222">
        <v>8387007</v>
      </c>
      <c r="BQ521" s="222">
        <v>113957</v>
      </c>
      <c r="BR521" s="222" t="s">
        <v>661</v>
      </c>
      <c r="BS521" s="222" t="s">
        <v>231</v>
      </c>
      <c r="BT521" s="196" t="str">
        <f t="shared" si="46"/>
        <v>Maintained</v>
      </c>
      <c r="BU521" s="212">
        <v>54</v>
      </c>
      <c r="BV521" s="212">
        <v>57</v>
      </c>
      <c r="BW521" s="201">
        <f t="shared" si="48"/>
        <v>4</v>
      </c>
      <c r="BX521" s="197" t="str">
        <f t="shared" si="47"/>
        <v>8384</v>
      </c>
    </row>
    <row r="522" spans="66:76" ht="14.4" x14ac:dyDescent="0.3">
      <c r="BN522" s="222">
        <v>838</v>
      </c>
      <c r="BO522" s="222" t="s">
        <v>123</v>
      </c>
      <c r="BP522" s="222">
        <v>8387008</v>
      </c>
      <c r="BQ522" s="222">
        <v>138716</v>
      </c>
      <c r="BR522" s="222" t="s">
        <v>662</v>
      </c>
      <c r="BS522" s="222" t="s">
        <v>235</v>
      </c>
      <c r="BT522" s="196" t="str">
        <f t="shared" si="46"/>
        <v>Academy</v>
      </c>
      <c r="BU522" s="212">
        <v>46</v>
      </c>
      <c r="BV522" s="212">
        <v>44</v>
      </c>
      <c r="BW522" s="201">
        <f t="shared" si="48"/>
        <v>5</v>
      </c>
      <c r="BX522" s="197" t="str">
        <f t="shared" si="47"/>
        <v>8385</v>
      </c>
    </row>
    <row r="523" spans="66:76" ht="14.4" x14ac:dyDescent="0.3">
      <c r="BN523" s="222">
        <v>838</v>
      </c>
      <c r="BO523" s="222" t="s">
        <v>123</v>
      </c>
      <c r="BP523" s="222">
        <v>8387019</v>
      </c>
      <c r="BQ523" s="222">
        <v>113965</v>
      </c>
      <c r="BR523" s="222" t="s">
        <v>663</v>
      </c>
      <c r="BS523" s="222" t="s">
        <v>231</v>
      </c>
      <c r="BT523" s="196" t="str">
        <f t="shared" si="46"/>
        <v>Maintained</v>
      </c>
      <c r="BU523" s="212">
        <v>64</v>
      </c>
      <c r="BV523" s="212">
        <v>106</v>
      </c>
      <c r="BW523" s="201">
        <f t="shared" si="48"/>
        <v>6</v>
      </c>
      <c r="BX523" s="197" t="str">
        <f t="shared" si="47"/>
        <v>8386</v>
      </c>
    </row>
    <row r="524" spans="66:76" ht="14.4" x14ac:dyDescent="0.3">
      <c r="BN524" s="222">
        <v>839</v>
      </c>
      <c r="BO524" s="222" t="s">
        <v>96</v>
      </c>
      <c r="BP524" s="222">
        <v>8395951</v>
      </c>
      <c r="BQ524" s="222">
        <v>137286</v>
      </c>
      <c r="BR524" s="222" t="s">
        <v>664</v>
      </c>
      <c r="BS524" s="222" t="s">
        <v>235</v>
      </c>
      <c r="BT524" s="196" t="str">
        <f t="shared" si="46"/>
        <v>Academy</v>
      </c>
      <c r="BU524" s="212">
        <v>40</v>
      </c>
      <c r="BV524" s="212">
        <v>51</v>
      </c>
      <c r="BW524" s="201">
        <f t="shared" si="48"/>
        <v>1</v>
      </c>
      <c r="BX524" s="197" t="str">
        <f t="shared" si="47"/>
        <v>8391</v>
      </c>
    </row>
    <row r="525" spans="66:76" ht="14.4" x14ac:dyDescent="0.3">
      <c r="BN525" s="222">
        <v>839</v>
      </c>
      <c r="BO525" s="222" t="s">
        <v>96</v>
      </c>
      <c r="BP525" s="222">
        <v>8397005</v>
      </c>
      <c r="BQ525" s="222">
        <v>113955</v>
      </c>
      <c r="BR525" s="222" t="s">
        <v>665</v>
      </c>
      <c r="BS525" s="222" t="s">
        <v>231</v>
      </c>
      <c r="BT525" s="196" t="str">
        <f t="shared" si="46"/>
        <v>Maintained</v>
      </c>
      <c r="BU525" s="212">
        <v>98</v>
      </c>
      <c r="BV525" s="212">
        <v>135</v>
      </c>
      <c r="BW525" s="201">
        <f t="shared" si="48"/>
        <v>2</v>
      </c>
      <c r="BX525" s="197" t="str">
        <f t="shared" si="47"/>
        <v>8392</v>
      </c>
    </row>
    <row r="526" spans="66:76" ht="14.4" x14ac:dyDescent="0.3">
      <c r="BN526" s="222">
        <v>839</v>
      </c>
      <c r="BO526" s="222" t="s">
        <v>96</v>
      </c>
      <c r="BP526" s="222">
        <v>8397012</v>
      </c>
      <c r="BQ526" s="222">
        <v>113961</v>
      </c>
      <c r="BR526" s="222" t="s">
        <v>666</v>
      </c>
      <c r="BS526" s="222" t="s">
        <v>231</v>
      </c>
      <c r="BT526" s="196" t="str">
        <f t="shared" si="46"/>
        <v>Maintained</v>
      </c>
      <c r="BU526" s="212">
        <v>148</v>
      </c>
      <c r="BV526" s="212">
        <v>242</v>
      </c>
      <c r="BW526" s="201">
        <f t="shared" si="48"/>
        <v>3</v>
      </c>
      <c r="BX526" s="197" t="str">
        <f t="shared" si="47"/>
        <v>8393</v>
      </c>
    </row>
    <row r="527" spans="66:76" ht="14.4" x14ac:dyDescent="0.3">
      <c r="BN527" s="222">
        <v>839</v>
      </c>
      <c r="BO527" s="222" t="s">
        <v>96</v>
      </c>
      <c r="BP527" s="222">
        <v>8397015</v>
      </c>
      <c r="BQ527" s="222">
        <v>140067</v>
      </c>
      <c r="BR527" s="222" t="s">
        <v>1175</v>
      </c>
      <c r="BS527" s="222" t="s">
        <v>235</v>
      </c>
      <c r="BT527" s="196" t="str">
        <f t="shared" si="46"/>
        <v>Academy</v>
      </c>
      <c r="BU527" s="212">
        <v>38</v>
      </c>
      <c r="BV527" s="212">
        <v>70</v>
      </c>
      <c r="BW527" s="201">
        <f t="shared" si="48"/>
        <v>4</v>
      </c>
      <c r="BX527" s="197" t="str">
        <f t="shared" si="47"/>
        <v>8394</v>
      </c>
    </row>
    <row r="528" spans="66:76" ht="14.4" x14ac:dyDescent="0.3">
      <c r="BN528" s="222">
        <v>839</v>
      </c>
      <c r="BO528" s="222" t="s">
        <v>96</v>
      </c>
      <c r="BP528" s="222">
        <v>8397021</v>
      </c>
      <c r="BQ528" s="222">
        <v>137998</v>
      </c>
      <c r="BR528" s="222" t="s">
        <v>667</v>
      </c>
      <c r="BS528" s="222" t="s">
        <v>235</v>
      </c>
      <c r="BT528" s="196" t="str">
        <f t="shared" si="46"/>
        <v>Academy</v>
      </c>
      <c r="BU528" s="212">
        <v>44</v>
      </c>
      <c r="BV528" s="212">
        <v>93</v>
      </c>
      <c r="BW528" s="201">
        <f t="shared" si="48"/>
        <v>5</v>
      </c>
      <c r="BX528" s="197" t="str">
        <f t="shared" si="47"/>
        <v>8395</v>
      </c>
    </row>
    <row r="529" spans="66:76" ht="14.4" x14ac:dyDescent="0.3">
      <c r="BN529" s="222">
        <v>840</v>
      </c>
      <c r="BO529" s="222" t="s">
        <v>1111</v>
      </c>
      <c r="BP529" s="222">
        <v>8407000</v>
      </c>
      <c r="BQ529" s="222">
        <v>131905</v>
      </c>
      <c r="BR529" s="222" t="s">
        <v>391</v>
      </c>
      <c r="BS529" s="222" t="s">
        <v>231</v>
      </c>
      <c r="BT529" s="196" t="str">
        <f t="shared" si="46"/>
        <v>Maintained</v>
      </c>
      <c r="BU529" s="212">
        <v>0</v>
      </c>
      <c r="BV529" s="212">
        <v>61</v>
      </c>
      <c r="BW529" s="201">
        <f t="shared" si="48"/>
        <v>1</v>
      </c>
      <c r="BX529" s="197" t="str">
        <f t="shared" si="47"/>
        <v>8401</v>
      </c>
    </row>
    <row r="530" spans="66:76" ht="14.4" x14ac:dyDescent="0.3">
      <c r="BN530" s="222">
        <v>840</v>
      </c>
      <c r="BO530" s="222" t="s">
        <v>1111</v>
      </c>
      <c r="BP530" s="222">
        <v>8407006</v>
      </c>
      <c r="BQ530" s="222">
        <v>114337</v>
      </c>
      <c r="BR530" s="222" t="s">
        <v>668</v>
      </c>
      <c r="BS530" s="222" t="s">
        <v>231</v>
      </c>
      <c r="BT530" s="196" t="str">
        <f t="shared" si="46"/>
        <v>Maintained</v>
      </c>
      <c r="BU530" s="212">
        <v>0</v>
      </c>
      <c r="BV530" s="212">
        <v>201</v>
      </c>
      <c r="BW530" s="201">
        <f t="shared" si="48"/>
        <v>2</v>
      </c>
      <c r="BX530" s="197" t="str">
        <f t="shared" si="47"/>
        <v>8402</v>
      </c>
    </row>
    <row r="531" spans="66:76" ht="14.4" x14ac:dyDescent="0.3">
      <c r="BN531" s="222">
        <v>840</v>
      </c>
      <c r="BO531" s="222" t="s">
        <v>1111</v>
      </c>
      <c r="BP531" s="222">
        <v>8407013</v>
      </c>
      <c r="BQ531" s="222">
        <v>114340</v>
      </c>
      <c r="BR531" s="222" t="s">
        <v>669</v>
      </c>
      <c r="BS531" s="222" t="s">
        <v>231</v>
      </c>
      <c r="BT531" s="196" t="str">
        <f t="shared" si="46"/>
        <v>Maintained</v>
      </c>
      <c r="BU531" s="212">
        <v>64</v>
      </c>
      <c r="BV531" s="212">
        <v>206</v>
      </c>
      <c r="BW531" s="201">
        <f t="shared" si="48"/>
        <v>3</v>
      </c>
      <c r="BX531" s="197" t="str">
        <f t="shared" si="47"/>
        <v>8403</v>
      </c>
    </row>
    <row r="532" spans="66:76" ht="14.4" x14ac:dyDescent="0.3">
      <c r="BN532" s="222">
        <v>840</v>
      </c>
      <c r="BO532" s="222" t="s">
        <v>1111</v>
      </c>
      <c r="BP532" s="222">
        <v>8407014</v>
      </c>
      <c r="BQ532" s="222">
        <v>114341</v>
      </c>
      <c r="BR532" s="222" t="s">
        <v>670</v>
      </c>
      <c r="BS532" s="222" t="s">
        <v>231</v>
      </c>
      <c r="BT532" s="196" t="str">
        <f t="shared" si="46"/>
        <v>Maintained</v>
      </c>
      <c r="BU532" s="212">
        <v>89</v>
      </c>
      <c r="BV532" s="212">
        <v>0</v>
      </c>
      <c r="BW532" s="201">
        <f t="shared" si="48"/>
        <v>4</v>
      </c>
      <c r="BX532" s="197" t="str">
        <f t="shared" si="47"/>
        <v>8404</v>
      </c>
    </row>
    <row r="533" spans="66:76" ht="14.4" x14ac:dyDescent="0.3">
      <c r="BN533" s="222">
        <v>840</v>
      </c>
      <c r="BO533" s="222" t="s">
        <v>1111</v>
      </c>
      <c r="BP533" s="222">
        <v>8407028</v>
      </c>
      <c r="BQ533" s="222">
        <v>114345</v>
      </c>
      <c r="BR533" s="222" t="s">
        <v>671</v>
      </c>
      <c r="BS533" s="222" t="s">
        <v>231</v>
      </c>
      <c r="BT533" s="196" t="str">
        <f t="shared" si="46"/>
        <v>Maintained</v>
      </c>
      <c r="BU533" s="212">
        <v>57</v>
      </c>
      <c r="BV533" s="212">
        <v>62</v>
      </c>
      <c r="BW533" s="201">
        <f t="shared" si="48"/>
        <v>5</v>
      </c>
      <c r="BX533" s="197" t="str">
        <f t="shared" si="47"/>
        <v>8405</v>
      </c>
    </row>
    <row r="534" spans="66:76" ht="14.4" x14ac:dyDescent="0.3">
      <c r="BN534" s="222">
        <v>840</v>
      </c>
      <c r="BO534" s="222" t="s">
        <v>1111</v>
      </c>
      <c r="BP534" s="222">
        <v>8407029</v>
      </c>
      <c r="BQ534" s="222">
        <v>138718</v>
      </c>
      <c r="BR534" s="222" t="s">
        <v>672</v>
      </c>
      <c r="BS534" s="222" t="s">
        <v>235</v>
      </c>
      <c r="BT534" s="196" t="str">
        <f t="shared" si="46"/>
        <v>Academy</v>
      </c>
      <c r="BU534" s="212">
        <v>80</v>
      </c>
      <c r="BV534" s="212">
        <v>146</v>
      </c>
      <c r="BW534" s="201">
        <f t="shared" si="48"/>
        <v>6</v>
      </c>
      <c r="BX534" s="197" t="str">
        <f t="shared" si="47"/>
        <v>8406</v>
      </c>
    </row>
    <row r="535" spans="66:76" ht="14.4" x14ac:dyDescent="0.3">
      <c r="BN535" s="222">
        <v>840</v>
      </c>
      <c r="BO535" s="222" t="s">
        <v>1111</v>
      </c>
      <c r="BP535" s="222">
        <v>8407032</v>
      </c>
      <c r="BQ535" s="222">
        <v>114349</v>
      </c>
      <c r="BR535" s="222" t="s">
        <v>673</v>
      </c>
      <c r="BS535" s="222" t="s">
        <v>231</v>
      </c>
      <c r="BT535" s="196" t="str">
        <f t="shared" si="46"/>
        <v>Maintained</v>
      </c>
      <c r="BU535" s="212">
        <v>100</v>
      </c>
      <c r="BV535" s="212">
        <v>151</v>
      </c>
      <c r="BW535" s="201">
        <f t="shared" si="48"/>
        <v>7</v>
      </c>
      <c r="BX535" s="197" t="str">
        <f t="shared" si="47"/>
        <v>8407</v>
      </c>
    </row>
    <row r="536" spans="66:76" ht="14.4" x14ac:dyDescent="0.3">
      <c r="BN536" s="222">
        <v>840</v>
      </c>
      <c r="BO536" s="222" t="s">
        <v>1111</v>
      </c>
      <c r="BP536" s="222">
        <v>8407033</v>
      </c>
      <c r="BQ536" s="222">
        <v>134662</v>
      </c>
      <c r="BR536" s="222" t="s">
        <v>674</v>
      </c>
      <c r="BS536" s="222" t="s">
        <v>231</v>
      </c>
      <c r="BT536" s="196" t="str">
        <f t="shared" si="46"/>
        <v>Maintained</v>
      </c>
      <c r="BU536" s="212">
        <v>0</v>
      </c>
      <c r="BV536" s="212">
        <v>347</v>
      </c>
      <c r="BW536" s="201">
        <f t="shared" si="48"/>
        <v>8</v>
      </c>
      <c r="BX536" s="197" t="str">
        <f t="shared" si="47"/>
        <v>8408</v>
      </c>
    </row>
    <row r="537" spans="66:76" ht="14.4" x14ac:dyDescent="0.3">
      <c r="BN537" s="222">
        <v>840</v>
      </c>
      <c r="BO537" s="222" t="s">
        <v>1111</v>
      </c>
      <c r="BP537" s="222">
        <v>8407034</v>
      </c>
      <c r="BQ537" s="222">
        <v>134663</v>
      </c>
      <c r="BR537" s="222" t="s">
        <v>675</v>
      </c>
      <c r="BS537" s="222" t="s">
        <v>231</v>
      </c>
      <c r="BT537" s="196" t="str">
        <f t="shared" si="46"/>
        <v>Maintained</v>
      </c>
      <c r="BU537" s="212">
        <v>206</v>
      </c>
      <c r="BV537" s="212">
        <v>0</v>
      </c>
      <c r="BW537" s="201">
        <f t="shared" si="48"/>
        <v>9</v>
      </c>
      <c r="BX537" s="197" t="str">
        <f t="shared" si="47"/>
        <v>8409</v>
      </c>
    </row>
    <row r="538" spans="66:76" ht="14.4" x14ac:dyDescent="0.3">
      <c r="BN538" s="222">
        <v>841</v>
      </c>
      <c r="BO538" s="222" t="s">
        <v>117</v>
      </c>
      <c r="BP538" s="222">
        <v>8417000</v>
      </c>
      <c r="BQ538" s="222">
        <v>139691</v>
      </c>
      <c r="BR538" s="222" t="s">
        <v>676</v>
      </c>
      <c r="BS538" s="222" t="s">
        <v>245</v>
      </c>
      <c r="BT538" s="196" t="str">
        <f t="shared" si="46"/>
        <v>Academy</v>
      </c>
      <c r="BU538" s="212">
        <v>54</v>
      </c>
      <c r="BV538" s="212">
        <v>0</v>
      </c>
      <c r="BW538" s="201">
        <f t="shared" si="48"/>
        <v>1</v>
      </c>
      <c r="BX538" s="197" t="str">
        <f t="shared" si="47"/>
        <v>8411</v>
      </c>
    </row>
    <row r="539" spans="66:76" ht="14.4" x14ac:dyDescent="0.3">
      <c r="BN539" s="222">
        <v>841</v>
      </c>
      <c r="BO539" s="222" t="s">
        <v>117</v>
      </c>
      <c r="BP539" s="222">
        <v>8417031</v>
      </c>
      <c r="BQ539" s="222">
        <v>138093</v>
      </c>
      <c r="BR539" s="222" t="s">
        <v>677</v>
      </c>
      <c r="BS539" s="222" t="s">
        <v>235</v>
      </c>
      <c r="BT539" s="196" t="str">
        <f t="shared" si="46"/>
        <v>Academy</v>
      </c>
      <c r="BU539" s="212">
        <v>132</v>
      </c>
      <c r="BV539" s="212">
        <v>220</v>
      </c>
      <c r="BW539" s="201">
        <f t="shared" si="48"/>
        <v>2</v>
      </c>
      <c r="BX539" s="197" t="str">
        <f t="shared" si="47"/>
        <v>8412</v>
      </c>
    </row>
    <row r="540" spans="66:76" ht="14.4" x14ac:dyDescent="0.3">
      <c r="BN540" s="222">
        <v>845</v>
      </c>
      <c r="BO540" s="222" t="s">
        <v>129</v>
      </c>
      <c r="BP540" s="222">
        <v>8457001</v>
      </c>
      <c r="BQ540" s="222">
        <v>148035</v>
      </c>
      <c r="BR540" s="222" t="s">
        <v>1091</v>
      </c>
      <c r="BS540" s="222" t="s">
        <v>245</v>
      </c>
      <c r="BT540" s="196" t="str">
        <f t="shared" si="46"/>
        <v>Academy</v>
      </c>
      <c r="BU540" s="212">
        <v>28</v>
      </c>
      <c r="BV540" s="212">
        <v>72.5</v>
      </c>
      <c r="BW540" s="201">
        <f t="shared" si="48"/>
        <v>1</v>
      </c>
      <c r="BX540" s="197" t="str">
        <f t="shared" si="47"/>
        <v>8451</v>
      </c>
    </row>
    <row r="541" spans="66:76" ht="14.4" x14ac:dyDescent="0.3">
      <c r="BN541" s="222">
        <v>845</v>
      </c>
      <c r="BO541" s="222" t="s">
        <v>129</v>
      </c>
      <c r="BP541" s="222">
        <v>8457005</v>
      </c>
      <c r="BQ541" s="222">
        <v>149138</v>
      </c>
      <c r="BR541" s="222" t="s">
        <v>1176</v>
      </c>
      <c r="BS541" s="222" t="s">
        <v>245</v>
      </c>
      <c r="BT541" s="196" t="str">
        <f t="shared" si="46"/>
        <v>Academy</v>
      </c>
      <c r="BU541" s="212">
        <v>104</v>
      </c>
      <c r="BV541" s="212">
        <v>57</v>
      </c>
      <c r="BW541" s="201">
        <f t="shared" si="48"/>
        <v>2</v>
      </c>
      <c r="BX541" s="197" t="str">
        <f t="shared" si="47"/>
        <v>8452</v>
      </c>
    </row>
    <row r="542" spans="66:76" ht="14.4" x14ac:dyDescent="0.3">
      <c r="BN542" s="222">
        <v>845</v>
      </c>
      <c r="BO542" s="222" t="s">
        <v>129</v>
      </c>
      <c r="BP542" s="222">
        <v>8457006</v>
      </c>
      <c r="BQ542" s="222">
        <v>149695</v>
      </c>
      <c r="BR542" s="222" t="s">
        <v>1136</v>
      </c>
      <c r="BS542" s="222" t="s">
        <v>245</v>
      </c>
      <c r="BT542" s="196" t="str">
        <f t="shared" si="46"/>
        <v>Academy</v>
      </c>
      <c r="BU542" s="212">
        <v>1</v>
      </c>
      <c r="BV542" s="212">
        <v>58.5</v>
      </c>
      <c r="BW542" s="201">
        <f t="shared" si="48"/>
        <v>3</v>
      </c>
      <c r="BX542" s="197" t="str">
        <f t="shared" si="47"/>
        <v>8453</v>
      </c>
    </row>
    <row r="543" spans="66:76" ht="14.4" x14ac:dyDescent="0.3">
      <c r="BN543" s="222">
        <v>845</v>
      </c>
      <c r="BO543" s="222" t="s">
        <v>129</v>
      </c>
      <c r="BP543" s="222">
        <v>8457011</v>
      </c>
      <c r="BQ543" s="222">
        <v>142163</v>
      </c>
      <c r="BR543" s="222" t="s">
        <v>678</v>
      </c>
      <c r="BS543" s="222" t="s">
        <v>235</v>
      </c>
      <c r="BT543" s="196" t="str">
        <f t="shared" si="46"/>
        <v>Academy</v>
      </c>
      <c r="BU543" s="212">
        <v>10</v>
      </c>
      <c r="BV543" s="212">
        <v>75</v>
      </c>
      <c r="BW543" s="201">
        <f t="shared" si="48"/>
        <v>4</v>
      </c>
      <c r="BX543" s="197" t="str">
        <f t="shared" si="47"/>
        <v>8454</v>
      </c>
    </row>
    <row r="544" spans="66:76" ht="14.4" x14ac:dyDescent="0.3">
      <c r="BN544" s="222">
        <v>845</v>
      </c>
      <c r="BO544" s="222" t="s">
        <v>129</v>
      </c>
      <c r="BP544" s="222">
        <v>8457017</v>
      </c>
      <c r="BQ544" s="222">
        <v>139521</v>
      </c>
      <c r="BR544" s="222" t="s">
        <v>679</v>
      </c>
      <c r="BS544" s="222" t="s">
        <v>235</v>
      </c>
      <c r="BT544" s="196" t="str">
        <f t="shared" si="46"/>
        <v>Academy</v>
      </c>
      <c r="BU544" s="212">
        <v>74</v>
      </c>
      <c r="BV544" s="212">
        <v>61</v>
      </c>
      <c r="BW544" s="201">
        <f t="shared" si="48"/>
        <v>5</v>
      </c>
      <c r="BX544" s="197" t="str">
        <f t="shared" si="47"/>
        <v>8455</v>
      </c>
    </row>
    <row r="545" spans="66:76" ht="14.4" x14ac:dyDescent="0.3">
      <c r="BN545" s="222">
        <v>845</v>
      </c>
      <c r="BO545" s="222" t="s">
        <v>129</v>
      </c>
      <c r="BP545" s="222">
        <v>8457021</v>
      </c>
      <c r="BQ545" s="222">
        <v>114688</v>
      </c>
      <c r="BR545" s="222" t="s">
        <v>680</v>
      </c>
      <c r="BS545" s="222" t="s">
        <v>231</v>
      </c>
      <c r="BT545" s="196" t="str">
        <f t="shared" si="46"/>
        <v>Maintained</v>
      </c>
      <c r="BU545" s="212">
        <v>59</v>
      </c>
      <c r="BV545" s="212">
        <v>87</v>
      </c>
      <c r="BW545" s="201">
        <f t="shared" si="48"/>
        <v>6</v>
      </c>
      <c r="BX545" s="197" t="str">
        <f t="shared" si="47"/>
        <v>8456</v>
      </c>
    </row>
    <row r="546" spans="66:76" ht="14.4" x14ac:dyDescent="0.3">
      <c r="BN546" s="222">
        <v>845</v>
      </c>
      <c r="BO546" s="222" t="s">
        <v>129</v>
      </c>
      <c r="BP546" s="222">
        <v>8457024</v>
      </c>
      <c r="BQ546" s="222">
        <v>141476</v>
      </c>
      <c r="BR546" s="222" t="s">
        <v>681</v>
      </c>
      <c r="BS546" s="222" t="s">
        <v>235</v>
      </c>
      <c r="BT546" s="196" t="str">
        <f t="shared" si="46"/>
        <v>Academy</v>
      </c>
      <c r="BU546" s="212">
        <v>102</v>
      </c>
      <c r="BV546" s="212">
        <v>0</v>
      </c>
      <c r="BW546" s="201">
        <f t="shared" si="48"/>
        <v>7</v>
      </c>
      <c r="BX546" s="197" t="str">
        <f t="shared" si="47"/>
        <v>8457</v>
      </c>
    </row>
    <row r="547" spans="66:76" ht="14.4" x14ac:dyDescent="0.3">
      <c r="BN547" s="222">
        <v>845</v>
      </c>
      <c r="BO547" s="222" t="s">
        <v>129</v>
      </c>
      <c r="BP547" s="222">
        <v>8457025</v>
      </c>
      <c r="BQ547" s="222">
        <v>141475</v>
      </c>
      <c r="BR547" s="222" t="s">
        <v>682</v>
      </c>
      <c r="BS547" s="222" t="s">
        <v>235</v>
      </c>
      <c r="BT547" s="196" t="str">
        <f t="shared" si="46"/>
        <v>Academy</v>
      </c>
      <c r="BU547" s="212">
        <v>0</v>
      </c>
      <c r="BV547" s="212">
        <v>170</v>
      </c>
      <c r="BW547" s="201">
        <f t="shared" si="48"/>
        <v>8</v>
      </c>
      <c r="BX547" s="197" t="str">
        <f t="shared" si="47"/>
        <v>8458</v>
      </c>
    </row>
    <row r="548" spans="66:76" ht="14.4" x14ac:dyDescent="0.3">
      <c r="BN548" s="222">
        <v>845</v>
      </c>
      <c r="BO548" s="222" t="s">
        <v>129</v>
      </c>
      <c r="BP548" s="222">
        <v>8457030</v>
      </c>
      <c r="BQ548" s="222">
        <v>142745</v>
      </c>
      <c r="BR548" s="222" t="s">
        <v>683</v>
      </c>
      <c r="BS548" s="222" t="s">
        <v>235</v>
      </c>
      <c r="BT548" s="196" t="str">
        <f t="shared" si="46"/>
        <v>Academy</v>
      </c>
      <c r="BU548" s="212">
        <v>177</v>
      </c>
      <c r="BV548" s="212">
        <v>0</v>
      </c>
      <c r="BW548" s="201">
        <f t="shared" si="48"/>
        <v>9</v>
      </c>
      <c r="BX548" s="197" t="str">
        <f t="shared" si="47"/>
        <v>8459</v>
      </c>
    </row>
    <row r="549" spans="66:76" ht="14.4" x14ac:dyDescent="0.3">
      <c r="BN549" s="222">
        <v>845</v>
      </c>
      <c r="BO549" s="222" t="s">
        <v>129</v>
      </c>
      <c r="BP549" s="222">
        <v>8457031</v>
      </c>
      <c r="BQ549" s="222">
        <v>142744</v>
      </c>
      <c r="BR549" s="222" t="s">
        <v>684</v>
      </c>
      <c r="BS549" s="222" t="s">
        <v>235</v>
      </c>
      <c r="BT549" s="196" t="str">
        <f t="shared" si="46"/>
        <v>Academy</v>
      </c>
      <c r="BU549" s="212">
        <v>0</v>
      </c>
      <c r="BV549" s="212">
        <v>117</v>
      </c>
      <c r="BW549" s="201">
        <f t="shared" si="48"/>
        <v>10</v>
      </c>
      <c r="BX549" s="197" t="str">
        <f t="shared" si="47"/>
        <v>84510</v>
      </c>
    </row>
    <row r="550" spans="66:76" ht="14.4" x14ac:dyDescent="0.3">
      <c r="BN550" s="222">
        <v>845</v>
      </c>
      <c r="BO550" s="222" t="s">
        <v>129</v>
      </c>
      <c r="BP550" s="222">
        <v>8457032</v>
      </c>
      <c r="BQ550" s="222">
        <v>145254</v>
      </c>
      <c r="BR550" s="222" t="s">
        <v>685</v>
      </c>
      <c r="BS550" s="222" t="s">
        <v>235</v>
      </c>
      <c r="BT550" s="196" t="str">
        <f t="shared" si="46"/>
        <v>Academy</v>
      </c>
      <c r="BU550" s="212">
        <v>0</v>
      </c>
      <c r="BV550" s="212">
        <v>129</v>
      </c>
      <c r="BW550" s="201">
        <f t="shared" si="48"/>
        <v>11</v>
      </c>
      <c r="BX550" s="197" t="str">
        <f t="shared" si="47"/>
        <v>84511</v>
      </c>
    </row>
    <row r="551" spans="66:76" ht="14.4" x14ac:dyDescent="0.3">
      <c r="BN551" s="222">
        <v>845</v>
      </c>
      <c r="BO551" s="222" t="s">
        <v>129</v>
      </c>
      <c r="BP551" s="222">
        <v>8457035</v>
      </c>
      <c r="BQ551" s="222">
        <v>142151</v>
      </c>
      <c r="BR551" s="222" t="s">
        <v>1092</v>
      </c>
      <c r="BS551" s="222" t="s">
        <v>235</v>
      </c>
      <c r="BT551" s="196" t="str">
        <f t="shared" si="46"/>
        <v>Academy</v>
      </c>
      <c r="BU551" s="212">
        <v>14</v>
      </c>
      <c r="BV551" s="212">
        <v>55</v>
      </c>
      <c r="BW551" s="201">
        <f t="shared" si="48"/>
        <v>12</v>
      </c>
      <c r="BX551" s="197" t="str">
        <f t="shared" si="47"/>
        <v>84512</v>
      </c>
    </row>
    <row r="552" spans="66:76" ht="14.4" x14ac:dyDescent="0.3">
      <c r="BN552" s="222">
        <v>845</v>
      </c>
      <c r="BO552" s="222" t="s">
        <v>129</v>
      </c>
      <c r="BP552" s="222">
        <v>8457036</v>
      </c>
      <c r="BQ552" s="222">
        <v>142146</v>
      </c>
      <c r="BR552" s="222" t="s">
        <v>686</v>
      </c>
      <c r="BS552" s="222" t="s">
        <v>235</v>
      </c>
      <c r="BT552" s="196" t="str">
        <f t="shared" si="46"/>
        <v>Academy</v>
      </c>
      <c r="BU552" s="212">
        <v>27</v>
      </c>
      <c r="BV552" s="212">
        <v>54</v>
      </c>
      <c r="BW552" s="201">
        <f t="shared" si="48"/>
        <v>13</v>
      </c>
      <c r="BX552" s="197" t="str">
        <f t="shared" si="47"/>
        <v>84513</v>
      </c>
    </row>
    <row r="553" spans="66:76" ht="14.4" x14ac:dyDescent="0.3">
      <c r="BN553" s="222">
        <v>846</v>
      </c>
      <c r="BO553" s="222" t="s">
        <v>101</v>
      </c>
      <c r="BP553" s="222">
        <v>8467006</v>
      </c>
      <c r="BQ553" s="222">
        <v>114680</v>
      </c>
      <c r="BR553" s="222" t="s">
        <v>687</v>
      </c>
      <c r="BS553" s="222" t="s">
        <v>231</v>
      </c>
      <c r="BT553" s="196" t="str">
        <f t="shared" si="46"/>
        <v>Maintained</v>
      </c>
      <c r="BU553" s="212">
        <v>103</v>
      </c>
      <c r="BV553" s="212">
        <v>119</v>
      </c>
      <c r="BW553" s="201">
        <f t="shared" si="48"/>
        <v>1</v>
      </c>
      <c r="BX553" s="197" t="str">
        <f t="shared" si="47"/>
        <v>8461</v>
      </c>
    </row>
    <row r="554" spans="66:76" ht="14.4" x14ac:dyDescent="0.3">
      <c r="BN554" s="222">
        <v>846</v>
      </c>
      <c r="BO554" s="222" t="s">
        <v>101</v>
      </c>
      <c r="BP554" s="222">
        <v>8467018</v>
      </c>
      <c r="BQ554" s="222">
        <v>114687</v>
      </c>
      <c r="BR554" s="222" t="s">
        <v>688</v>
      </c>
      <c r="BS554" s="222" t="s">
        <v>231</v>
      </c>
      <c r="BT554" s="196" t="str">
        <f t="shared" si="46"/>
        <v>Maintained</v>
      </c>
      <c r="BU554" s="212">
        <v>94</v>
      </c>
      <c r="BV554" s="212">
        <v>169</v>
      </c>
      <c r="BW554" s="201">
        <f t="shared" si="48"/>
        <v>2</v>
      </c>
      <c r="BX554" s="197" t="str">
        <f t="shared" si="47"/>
        <v>8462</v>
      </c>
    </row>
    <row r="555" spans="66:76" ht="14.4" x14ac:dyDescent="0.3">
      <c r="BN555" s="222">
        <v>850</v>
      </c>
      <c r="BO555" s="222" t="s">
        <v>136</v>
      </c>
      <c r="BP555" s="222">
        <v>8505950</v>
      </c>
      <c r="BQ555" s="222">
        <v>116511</v>
      </c>
      <c r="BR555" s="222" t="s">
        <v>689</v>
      </c>
      <c r="BS555" s="222" t="s">
        <v>231</v>
      </c>
      <c r="BT555" s="196" t="str">
        <f t="shared" si="46"/>
        <v>Maintained</v>
      </c>
      <c r="BU555" s="212">
        <v>0</v>
      </c>
      <c r="BV555" s="212">
        <v>216</v>
      </c>
      <c r="BW555" s="201">
        <f t="shared" si="48"/>
        <v>1</v>
      </c>
      <c r="BX555" s="197" t="str">
        <f t="shared" si="47"/>
        <v>8501</v>
      </c>
    </row>
    <row r="556" spans="66:76" ht="14.4" x14ac:dyDescent="0.3">
      <c r="BN556" s="222">
        <v>850</v>
      </c>
      <c r="BO556" s="222" t="s">
        <v>136</v>
      </c>
      <c r="BP556" s="222">
        <v>8507000</v>
      </c>
      <c r="BQ556" s="222">
        <v>131559</v>
      </c>
      <c r="BR556" s="222" t="s">
        <v>690</v>
      </c>
      <c r="BS556" s="222" t="s">
        <v>231</v>
      </c>
      <c r="BT556" s="196" t="str">
        <f t="shared" si="46"/>
        <v>Maintained</v>
      </c>
      <c r="BU556" s="212">
        <v>94</v>
      </c>
      <c r="BV556" s="212">
        <v>71</v>
      </c>
      <c r="BW556" s="201">
        <f t="shared" si="48"/>
        <v>2</v>
      </c>
      <c r="BX556" s="197" t="str">
        <f t="shared" si="47"/>
        <v>8502</v>
      </c>
    </row>
    <row r="557" spans="66:76" ht="14.4" x14ac:dyDescent="0.3">
      <c r="BN557" s="222">
        <v>850</v>
      </c>
      <c r="BO557" s="222" t="s">
        <v>136</v>
      </c>
      <c r="BP557" s="222">
        <v>8507001</v>
      </c>
      <c r="BQ557" s="222">
        <v>133581</v>
      </c>
      <c r="BR557" s="222" t="s">
        <v>691</v>
      </c>
      <c r="BS557" s="222" t="s">
        <v>231</v>
      </c>
      <c r="BT557" s="196" t="str">
        <f t="shared" si="46"/>
        <v>Maintained</v>
      </c>
      <c r="BU557" s="212">
        <v>0</v>
      </c>
      <c r="BV557" s="212">
        <v>85</v>
      </c>
      <c r="BW557" s="201">
        <f t="shared" si="48"/>
        <v>3</v>
      </c>
      <c r="BX557" s="197" t="str">
        <f t="shared" si="47"/>
        <v>8503</v>
      </c>
    </row>
    <row r="558" spans="66:76" ht="14.4" x14ac:dyDescent="0.3">
      <c r="BN558" s="222">
        <v>850</v>
      </c>
      <c r="BO558" s="222" t="s">
        <v>136</v>
      </c>
      <c r="BP558" s="222">
        <v>8507005</v>
      </c>
      <c r="BQ558" s="222">
        <v>148343</v>
      </c>
      <c r="BR558" s="222" t="s">
        <v>1253</v>
      </c>
      <c r="BS558" s="222" t="s">
        <v>245</v>
      </c>
      <c r="BT558" s="196" t="str">
        <f t="shared" si="46"/>
        <v>Academy</v>
      </c>
      <c r="BU558" s="212">
        <v>37</v>
      </c>
      <c r="BV558" s="212">
        <v>91</v>
      </c>
      <c r="BW558" s="201">
        <f t="shared" si="48"/>
        <v>4</v>
      </c>
      <c r="BX558" s="197" t="str">
        <f t="shared" si="47"/>
        <v>8504</v>
      </c>
    </row>
    <row r="559" spans="66:76" ht="14.4" x14ac:dyDescent="0.3">
      <c r="BN559" s="222">
        <v>850</v>
      </c>
      <c r="BO559" s="222" t="s">
        <v>136</v>
      </c>
      <c r="BP559" s="222">
        <v>8507006</v>
      </c>
      <c r="BQ559" s="222">
        <v>150874</v>
      </c>
      <c r="BR559" s="222" t="s">
        <v>1254</v>
      </c>
      <c r="BS559" s="222" t="s">
        <v>275</v>
      </c>
      <c r="BT559" s="196" t="str">
        <f t="shared" si="46"/>
        <v>Academy</v>
      </c>
      <c r="BU559" s="212">
        <v>3</v>
      </c>
      <c r="BV559" s="212">
        <v>47</v>
      </c>
      <c r="BW559" s="201">
        <f t="shared" si="48"/>
        <v>5</v>
      </c>
      <c r="BX559" s="197" t="str">
        <f t="shared" si="47"/>
        <v>8505</v>
      </c>
    </row>
    <row r="560" spans="66:76" ht="14.4" x14ac:dyDescent="0.3">
      <c r="BN560" s="222">
        <v>850</v>
      </c>
      <c r="BO560" s="222" t="s">
        <v>136</v>
      </c>
      <c r="BP560" s="222">
        <v>8507009</v>
      </c>
      <c r="BQ560" s="222">
        <v>116600</v>
      </c>
      <c r="BR560" s="222" t="s">
        <v>692</v>
      </c>
      <c r="BS560" s="222" t="s">
        <v>231</v>
      </c>
      <c r="BT560" s="196" t="str">
        <f t="shared" si="46"/>
        <v>Maintained</v>
      </c>
      <c r="BU560" s="212">
        <v>148</v>
      </c>
      <c r="BV560" s="212">
        <v>0</v>
      </c>
      <c r="BW560" s="201">
        <f t="shared" si="48"/>
        <v>6</v>
      </c>
      <c r="BX560" s="197" t="str">
        <f t="shared" si="47"/>
        <v>8506</v>
      </c>
    </row>
    <row r="561" spans="66:76" ht="14.4" x14ac:dyDescent="0.3">
      <c r="BN561" s="222">
        <v>850</v>
      </c>
      <c r="BO561" s="222" t="s">
        <v>136</v>
      </c>
      <c r="BP561" s="222">
        <v>8507014</v>
      </c>
      <c r="BQ561" s="222">
        <v>116603</v>
      </c>
      <c r="BR561" s="222" t="s">
        <v>693</v>
      </c>
      <c r="BS561" s="222" t="s">
        <v>231</v>
      </c>
      <c r="BT561" s="196" t="str">
        <f t="shared" si="46"/>
        <v>Maintained</v>
      </c>
      <c r="BU561" s="212">
        <v>5</v>
      </c>
      <c r="BV561" s="212">
        <v>90</v>
      </c>
      <c r="BW561" s="201">
        <f t="shared" si="48"/>
        <v>7</v>
      </c>
      <c r="BX561" s="197" t="str">
        <f t="shared" si="47"/>
        <v>8507</v>
      </c>
    </row>
    <row r="562" spans="66:76" ht="14.4" x14ac:dyDescent="0.3">
      <c r="BN562" s="222">
        <v>850</v>
      </c>
      <c r="BO562" s="222" t="s">
        <v>136</v>
      </c>
      <c r="BP562" s="222">
        <v>8507015</v>
      </c>
      <c r="BQ562" s="222">
        <v>116604</v>
      </c>
      <c r="BR562" s="222" t="s">
        <v>694</v>
      </c>
      <c r="BS562" s="222" t="s">
        <v>231</v>
      </c>
      <c r="BT562" s="196" t="str">
        <f t="shared" si="46"/>
        <v>Maintained</v>
      </c>
      <c r="BU562" s="212">
        <v>101</v>
      </c>
      <c r="BV562" s="212">
        <v>0</v>
      </c>
      <c r="BW562" s="201">
        <f t="shared" si="48"/>
        <v>8</v>
      </c>
      <c r="BX562" s="197" t="str">
        <f t="shared" si="47"/>
        <v>8508</v>
      </c>
    </row>
    <row r="563" spans="66:76" ht="14.4" x14ac:dyDescent="0.3">
      <c r="BN563" s="222">
        <v>850</v>
      </c>
      <c r="BO563" s="222" t="s">
        <v>136</v>
      </c>
      <c r="BP563" s="222">
        <v>8507016</v>
      </c>
      <c r="BQ563" s="222">
        <v>116605</v>
      </c>
      <c r="BR563" s="222" t="s">
        <v>695</v>
      </c>
      <c r="BS563" s="222" t="s">
        <v>231</v>
      </c>
      <c r="BT563" s="196" t="str">
        <f t="shared" si="46"/>
        <v>Maintained</v>
      </c>
      <c r="BU563" s="212">
        <v>104</v>
      </c>
      <c r="BV563" s="212">
        <v>0</v>
      </c>
      <c r="BW563" s="201">
        <f t="shared" si="48"/>
        <v>9</v>
      </c>
      <c r="BX563" s="197" t="str">
        <f t="shared" si="47"/>
        <v>8509</v>
      </c>
    </row>
    <row r="564" spans="66:76" ht="14.4" x14ac:dyDescent="0.3">
      <c r="BN564" s="222">
        <v>850</v>
      </c>
      <c r="BO564" s="222" t="s">
        <v>136</v>
      </c>
      <c r="BP564" s="222">
        <v>8507018</v>
      </c>
      <c r="BQ564" s="222">
        <v>116607</v>
      </c>
      <c r="BR564" s="222" t="s">
        <v>696</v>
      </c>
      <c r="BS564" s="222" t="s">
        <v>231</v>
      </c>
      <c r="BT564" s="196" t="str">
        <f t="shared" si="46"/>
        <v>Maintained</v>
      </c>
      <c r="BU564" s="212">
        <v>139</v>
      </c>
      <c r="BV564" s="212">
        <v>0</v>
      </c>
      <c r="BW564" s="201">
        <f t="shared" si="48"/>
        <v>10</v>
      </c>
      <c r="BX564" s="197" t="str">
        <f t="shared" si="47"/>
        <v>85010</v>
      </c>
    </row>
    <row r="565" spans="66:76" ht="14.4" x14ac:dyDescent="0.3">
      <c r="BN565" s="222">
        <v>850</v>
      </c>
      <c r="BO565" s="222" t="s">
        <v>136</v>
      </c>
      <c r="BP565" s="222">
        <v>8507020</v>
      </c>
      <c r="BQ565" s="222">
        <v>116609</v>
      </c>
      <c r="BR565" s="222" t="s">
        <v>697</v>
      </c>
      <c r="BS565" s="222" t="s">
        <v>231</v>
      </c>
      <c r="BT565" s="196" t="str">
        <f t="shared" si="46"/>
        <v>Maintained</v>
      </c>
      <c r="BU565" s="212">
        <v>38</v>
      </c>
      <c r="BV565" s="212">
        <v>56</v>
      </c>
      <c r="BW565" s="201">
        <f t="shared" si="48"/>
        <v>11</v>
      </c>
      <c r="BX565" s="197" t="str">
        <f t="shared" si="47"/>
        <v>85011</v>
      </c>
    </row>
    <row r="566" spans="66:76" ht="14.4" x14ac:dyDescent="0.3">
      <c r="BN566" s="222">
        <v>850</v>
      </c>
      <c r="BO566" s="222" t="s">
        <v>136</v>
      </c>
      <c r="BP566" s="222">
        <v>8507023</v>
      </c>
      <c r="BQ566" s="222">
        <v>116611</v>
      </c>
      <c r="BR566" s="222" t="s">
        <v>698</v>
      </c>
      <c r="BS566" s="222" t="s">
        <v>231</v>
      </c>
      <c r="BT566" s="196" t="str">
        <f t="shared" si="46"/>
        <v>Maintained</v>
      </c>
      <c r="BU566" s="212">
        <v>44</v>
      </c>
      <c r="BV566" s="212">
        <v>61</v>
      </c>
      <c r="BW566" s="201">
        <f t="shared" si="48"/>
        <v>12</v>
      </c>
      <c r="BX566" s="197" t="str">
        <f t="shared" si="47"/>
        <v>85012</v>
      </c>
    </row>
    <row r="567" spans="66:76" ht="14.4" x14ac:dyDescent="0.3">
      <c r="BN567" s="222">
        <v>850</v>
      </c>
      <c r="BO567" s="222" t="s">
        <v>136</v>
      </c>
      <c r="BP567" s="222">
        <v>8507026</v>
      </c>
      <c r="BQ567" s="222">
        <v>116614</v>
      </c>
      <c r="BR567" s="222" t="s">
        <v>699</v>
      </c>
      <c r="BS567" s="222" t="s">
        <v>231</v>
      </c>
      <c r="BT567" s="196" t="str">
        <f t="shared" si="46"/>
        <v>Maintained</v>
      </c>
      <c r="BU567" s="212">
        <v>46</v>
      </c>
      <c r="BV567" s="212">
        <v>57</v>
      </c>
      <c r="BW567" s="201">
        <f t="shared" si="48"/>
        <v>13</v>
      </c>
      <c r="BX567" s="197" t="str">
        <f t="shared" si="47"/>
        <v>85013</v>
      </c>
    </row>
    <row r="568" spans="66:76" ht="14.4" x14ac:dyDescent="0.3">
      <c r="BN568" s="222">
        <v>850</v>
      </c>
      <c r="BO568" s="222" t="s">
        <v>136</v>
      </c>
      <c r="BP568" s="222">
        <v>8507032</v>
      </c>
      <c r="BQ568" s="222">
        <v>116617</v>
      </c>
      <c r="BR568" s="222" t="s">
        <v>700</v>
      </c>
      <c r="BS568" s="222" t="s">
        <v>231</v>
      </c>
      <c r="BT568" s="196" t="str">
        <f t="shared" si="46"/>
        <v>Maintained</v>
      </c>
      <c r="BU568" s="212">
        <v>0</v>
      </c>
      <c r="BV568" s="212">
        <v>197</v>
      </c>
      <c r="BW568" s="201">
        <f t="shared" si="48"/>
        <v>14</v>
      </c>
      <c r="BX568" s="197" t="str">
        <f t="shared" si="47"/>
        <v>85014</v>
      </c>
    </row>
    <row r="569" spans="66:76" ht="14.4" x14ac:dyDescent="0.3">
      <c r="BN569" s="222">
        <v>850</v>
      </c>
      <c r="BO569" s="222" t="s">
        <v>136</v>
      </c>
      <c r="BP569" s="222">
        <v>8507033</v>
      </c>
      <c r="BQ569" s="222">
        <v>116618</v>
      </c>
      <c r="BR569" s="222" t="s">
        <v>701</v>
      </c>
      <c r="BS569" s="222" t="s">
        <v>231</v>
      </c>
      <c r="BT569" s="196" t="str">
        <f t="shared" si="46"/>
        <v>Maintained</v>
      </c>
      <c r="BU569" s="212">
        <v>35</v>
      </c>
      <c r="BV569" s="212">
        <v>74</v>
      </c>
      <c r="BW569" s="201">
        <f t="shared" si="48"/>
        <v>15</v>
      </c>
      <c r="BX569" s="197" t="str">
        <f t="shared" si="47"/>
        <v>85015</v>
      </c>
    </row>
    <row r="570" spans="66:76" ht="14.4" x14ac:dyDescent="0.3">
      <c r="BN570" s="222">
        <v>850</v>
      </c>
      <c r="BO570" s="222" t="s">
        <v>136</v>
      </c>
      <c r="BP570" s="222">
        <v>8507041</v>
      </c>
      <c r="BQ570" s="222">
        <v>135823</v>
      </c>
      <c r="BR570" s="222" t="s">
        <v>702</v>
      </c>
      <c r="BS570" s="222" t="s">
        <v>231</v>
      </c>
      <c r="BT570" s="196" t="str">
        <f t="shared" si="46"/>
        <v>Maintained</v>
      </c>
      <c r="BU570" s="212">
        <v>101</v>
      </c>
      <c r="BV570" s="212">
        <v>42</v>
      </c>
      <c r="BW570" s="201">
        <f t="shared" si="48"/>
        <v>16</v>
      </c>
      <c r="BX570" s="197" t="str">
        <f t="shared" si="47"/>
        <v>85016</v>
      </c>
    </row>
    <row r="571" spans="66:76" ht="14.4" x14ac:dyDescent="0.3">
      <c r="BN571" s="222">
        <v>850</v>
      </c>
      <c r="BO571" s="222" t="s">
        <v>136</v>
      </c>
      <c r="BP571" s="222">
        <v>8507043</v>
      </c>
      <c r="BQ571" s="222">
        <v>137605</v>
      </c>
      <c r="BR571" s="222" t="s">
        <v>1205</v>
      </c>
      <c r="BS571" s="222" t="s">
        <v>235</v>
      </c>
      <c r="BT571" s="196" t="str">
        <f t="shared" si="46"/>
        <v>Academy</v>
      </c>
      <c r="BU571" s="212">
        <v>0</v>
      </c>
      <c r="BV571" s="212">
        <v>237</v>
      </c>
      <c r="BW571" s="201">
        <f t="shared" si="48"/>
        <v>17</v>
      </c>
      <c r="BX571" s="197" t="str">
        <f t="shared" si="47"/>
        <v>85017</v>
      </c>
    </row>
    <row r="572" spans="66:76" ht="14.4" x14ac:dyDescent="0.3">
      <c r="BN572" s="222">
        <v>850</v>
      </c>
      <c r="BO572" s="222" t="s">
        <v>136</v>
      </c>
      <c r="BP572" s="222">
        <v>8507051</v>
      </c>
      <c r="BQ572" s="222">
        <v>116633</v>
      </c>
      <c r="BR572" s="222" t="s">
        <v>703</v>
      </c>
      <c r="BS572" s="222" t="s">
        <v>231</v>
      </c>
      <c r="BT572" s="196" t="str">
        <f t="shared" si="46"/>
        <v>Maintained</v>
      </c>
      <c r="BU572" s="212">
        <v>73</v>
      </c>
      <c r="BV572" s="212">
        <v>0</v>
      </c>
      <c r="BW572" s="201">
        <f t="shared" si="48"/>
        <v>18</v>
      </c>
      <c r="BX572" s="197" t="str">
        <f t="shared" si="47"/>
        <v>85018</v>
      </c>
    </row>
    <row r="573" spans="66:76" ht="14.4" x14ac:dyDescent="0.3">
      <c r="BN573" s="222">
        <v>850</v>
      </c>
      <c r="BO573" s="222" t="s">
        <v>136</v>
      </c>
      <c r="BP573" s="222">
        <v>8507053</v>
      </c>
      <c r="BQ573" s="222">
        <v>116634</v>
      </c>
      <c r="BR573" s="222" t="s">
        <v>704</v>
      </c>
      <c r="BS573" s="222" t="s">
        <v>231</v>
      </c>
      <c r="BT573" s="196" t="str">
        <f t="shared" si="46"/>
        <v>Maintained</v>
      </c>
      <c r="BU573" s="212">
        <v>43</v>
      </c>
      <c r="BV573" s="212">
        <v>0</v>
      </c>
      <c r="BW573" s="201">
        <f t="shared" si="48"/>
        <v>19</v>
      </c>
      <c r="BX573" s="197" t="str">
        <f t="shared" si="47"/>
        <v>85019</v>
      </c>
    </row>
    <row r="574" spans="66:76" ht="14.4" x14ac:dyDescent="0.3">
      <c r="BN574" s="222">
        <v>850</v>
      </c>
      <c r="BO574" s="222" t="s">
        <v>136</v>
      </c>
      <c r="BP574" s="222">
        <v>8507067</v>
      </c>
      <c r="BQ574" s="222">
        <v>116635</v>
      </c>
      <c r="BR574" s="222" t="s">
        <v>705</v>
      </c>
      <c r="BS574" s="222" t="s">
        <v>231</v>
      </c>
      <c r="BT574" s="196" t="str">
        <f t="shared" si="46"/>
        <v>Maintained</v>
      </c>
      <c r="BU574" s="212">
        <v>56</v>
      </c>
      <c r="BV574" s="212">
        <v>0</v>
      </c>
      <c r="BW574" s="201">
        <f t="shared" si="48"/>
        <v>20</v>
      </c>
      <c r="BX574" s="197" t="str">
        <f t="shared" si="47"/>
        <v>85020</v>
      </c>
    </row>
    <row r="575" spans="66:76" ht="14.4" x14ac:dyDescent="0.3">
      <c r="BN575" s="222">
        <v>850</v>
      </c>
      <c r="BO575" s="222" t="s">
        <v>136</v>
      </c>
      <c r="BP575" s="222">
        <v>8507070</v>
      </c>
      <c r="BQ575" s="222">
        <v>116637</v>
      </c>
      <c r="BR575" s="222" t="s">
        <v>277</v>
      </c>
      <c r="BS575" s="222" t="s">
        <v>231</v>
      </c>
      <c r="BT575" s="196" t="str">
        <f t="shared" si="46"/>
        <v>Maintained</v>
      </c>
      <c r="BU575" s="212">
        <v>0</v>
      </c>
      <c r="BV575" s="212">
        <v>163</v>
      </c>
      <c r="BW575" s="201">
        <f t="shared" si="48"/>
        <v>21</v>
      </c>
      <c r="BX575" s="197" t="str">
        <f t="shared" si="47"/>
        <v>85021</v>
      </c>
    </row>
    <row r="576" spans="66:76" ht="14.4" x14ac:dyDescent="0.3">
      <c r="BN576" s="222">
        <v>850</v>
      </c>
      <c r="BO576" s="222" t="s">
        <v>136</v>
      </c>
      <c r="BP576" s="222">
        <v>8507072</v>
      </c>
      <c r="BQ576" s="222">
        <v>116639</v>
      </c>
      <c r="BR576" s="222" t="s">
        <v>706</v>
      </c>
      <c r="BS576" s="222" t="s">
        <v>231</v>
      </c>
      <c r="BT576" s="196" t="str">
        <f t="shared" si="46"/>
        <v>Maintained</v>
      </c>
      <c r="BU576" s="212">
        <v>0</v>
      </c>
      <c r="BV576" s="212">
        <v>114</v>
      </c>
      <c r="BW576" s="201">
        <f t="shared" si="48"/>
        <v>22</v>
      </c>
      <c r="BX576" s="197" t="str">
        <f t="shared" si="47"/>
        <v>85022</v>
      </c>
    </row>
    <row r="577" spans="66:76" ht="14.4" x14ac:dyDescent="0.3">
      <c r="BN577" s="222">
        <v>850</v>
      </c>
      <c r="BO577" s="222" t="s">
        <v>136</v>
      </c>
      <c r="BP577" s="222">
        <v>8507073</v>
      </c>
      <c r="BQ577" s="222">
        <v>116640</v>
      </c>
      <c r="BR577" s="222" t="s">
        <v>1137</v>
      </c>
      <c r="BS577" s="222" t="s">
        <v>231</v>
      </c>
      <c r="BT577" s="196" t="str">
        <f t="shared" si="46"/>
        <v>Maintained</v>
      </c>
      <c r="BU577" s="212">
        <v>107</v>
      </c>
      <c r="BV577" s="212">
        <v>225</v>
      </c>
      <c r="BW577" s="201">
        <f t="shared" si="48"/>
        <v>23</v>
      </c>
      <c r="BX577" s="197" t="str">
        <f t="shared" si="47"/>
        <v>85023</v>
      </c>
    </row>
    <row r="578" spans="66:76" ht="14.4" x14ac:dyDescent="0.3">
      <c r="BN578" s="222">
        <v>850</v>
      </c>
      <c r="BO578" s="222" t="s">
        <v>136</v>
      </c>
      <c r="BP578" s="222">
        <v>8507075</v>
      </c>
      <c r="BQ578" s="222">
        <v>116641</v>
      </c>
      <c r="BR578" s="222" t="s">
        <v>707</v>
      </c>
      <c r="BS578" s="222" t="s">
        <v>231</v>
      </c>
      <c r="BT578" s="196" t="str">
        <f t="shared" si="46"/>
        <v>Maintained</v>
      </c>
      <c r="BU578" s="212">
        <v>0</v>
      </c>
      <c r="BV578" s="212">
        <v>118</v>
      </c>
      <c r="BW578" s="201">
        <f t="shared" si="48"/>
        <v>24</v>
      </c>
      <c r="BX578" s="197" t="str">
        <f t="shared" si="47"/>
        <v>85024</v>
      </c>
    </row>
    <row r="579" spans="66:76" ht="14.4" x14ac:dyDescent="0.3">
      <c r="BN579" s="222">
        <v>850</v>
      </c>
      <c r="BO579" s="222" t="s">
        <v>136</v>
      </c>
      <c r="BP579" s="222">
        <v>8507076</v>
      </c>
      <c r="BQ579" s="222">
        <v>116642</v>
      </c>
      <c r="BR579" s="222" t="s">
        <v>708</v>
      </c>
      <c r="BS579" s="222" t="s">
        <v>231</v>
      </c>
      <c r="BT579" s="196" t="str">
        <f t="shared" si="46"/>
        <v>Maintained</v>
      </c>
      <c r="BU579" s="212">
        <v>192</v>
      </c>
      <c r="BV579" s="212">
        <v>0</v>
      </c>
      <c r="BW579" s="201">
        <f t="shared" si="48"/>
        <v>25</v>
      </c>
      <c r="BX579" s="197" t="str">
        <f t="shared" si="47"/>
        <v>85025</v>
      </c>
    </row>
    <row r="580" spans="66:76" ht="14.4" x14ac:dyDescent="0.3">
      <c r="BN580" s="222">
        <v>850</v>
      </c>
      <c r="BO580" s="222" t="s">
        <v>136</v>
      </c>
      <c r="BP580" s="222">
        <v>8507078</v>
      </c>
      <c r="BQ580" s="222">
        <v>140732</v>
      </c>
      <c r="BR580" s="222" t="s">
        <v>1255</v>
      </c>
      <c r="BS580" s="222" t="s">
        <v>235</v>
      </c>
      <c r="BT580" s="196" t="str">
        <f t="shared" si="46"/>
        <v>Academy</v>
      </c>
      <c r="BU580" s="212">
        <v>0</v>
      </c>
      <c r="BV580" s="212">
        <v>59</v>
      </c>
      <c r="BW580" s="201">
        <f t="shared" si="48"/>
        <v>26</v>
      </c>
      <c r="BX580" s="197" t="str">
        <f t="shared" si="47"/>
        <v>85026</v>
      </c>
    </row>
    <row r="581" spans="66:76" ht="14.4" x14ac:dyDescent="0.3">
      <c r="BN581" s="222">
        <v>850</v>
      </c>
      <c r="BO581" s="222" t="s">
        <v>136</v>
      </c>
      <c r="BP581" s="222">
        <v>8507079</v>
      </c>
      <c r="BQ581" s="222">
        <v>131068</v>
      </c>
      <c r="BR581" s="222" t="s">
        <v>709</v>
      </c>
      <c r="BS581" s="222" t="s">
        <v>231</v>
      </c>
      <c r="BT581" s="196" t="str">
        <f t="shared" ref="BT581:BT644" si="49">IF(OR(LEFT(BS581,7)="Academy",LEFT(BS581,11)="Free School"),"Academy","Maintained")</f>
        <v>Maintained</v>
      </c>
      <c r="BU581" s="212">
        <v>63</v>
      </c>
      <c r="BV581" s="212">
        <v>79</v>
      </c>
      <c r="BW581" s="201">
        <f t="shared" si="48"/>
        <v>27</v>
      </c>
      <c r="BX581" s="197" t="str">
        <f t="shared" si="47"/>
        <v>85027</v>
      </c>
    </row>
    <row r="582" spans="66:76" ht="14.4" x14ac:dyDescent="0.3">
      <c r="BN582" s="222">
        <v>851</v>
      </c>
      <c r="BO582" s="222" t="s">
        <v>179</v>
      </c>
      <c r="BP582" s="222">
        <v>8517000</v>
      </c>
      <c r="BQ582" s="222">
        <v>139967</v>
      </c>
      <c r="BR582" s="222" t="s">
        <v>1093</v>
      </c>
      <c r="BS582" s="222" t="s">
        <v>275</v>
      </c>
      <c r="BT582" s="196" t="str">
        <f t="shared" si="49"/>
        <v>Academy</v>
      </c>
      <c r="BU582" s="212">
        <v>218</v>
      </c>
      <c r="BV582" s="212">
        <v>0</v>
      </c>
      <c r="BW582" s="201">
        <f t="shared" si="48"/>
        <v>1</v>
      </c>
      <c r="BX582" s="197" t="str">
        <f t="shared" ref="BX582:BX645" si="50">BN582&amp;BW582</f>
        <v>8511</v>
      </c>
    </row>
    <row r="583" spans="66:76" ht="14.4" x14ac:dyDescent="0.3">
      <c r="BN583" s="222">
        <v>851</v>
      </c>
      <c r="BO583" s="222" t="s">
        <v>179</v>
      </c>
      <c r="BP583" s="222">
        <v>8517001</v>
      </c>
      <c r="BQ583" s="222">
        <v>143828</v>
      </c>
      <c r="BR583" s="222" t="s">
        <v>710</v>
      </c>
      <c r="BS583" s="222" t="s">
        <v>275</v>
      </c>
      <c r="BT583" s="196" t="str">
        <f t="shared" si="49"/>
        <v>Academy</v>
      </c>
      <c r="BU583" s="212">
        <v>0</v>
      </c>
      <c r="BV583" s="212">
        <v>164</v>
      </c>
      <c r="BW583" s="201">
        <f t="shared" ref="BW583:BW646" si="51">IF(BN583=BN582,BW582+1,1)</f>
        <v>2</v>
      </c>
      <c r="BX583" s="197" t="str">
        <f t="shared" si="50"/>
        <v>8512</v>
      </c>
    </row>
    <row r="584" spans="66:76" ht="14.4" x14ac:dyDescent="0.3">
      <c r="BN584" s="222">
        <v>851</v>
      </c>
      <c r="BO584" s="222" t="s">
        <v>179</v>
      </c>
      <c r="BP584" s="222">
        <v>8517002</v>
      </c>
      <c r="BQ584" s="222">
        <v>149336</v>
      </c>
      <c r="BR584" s="222" t="s">
        <v>1206</v>
      </c>
      <c r="BS584" s="222" t="s">
        <v>245</v>
      </c>
      <c r="BT584" s="196" t="str">
        <f t="shared" si="49"/>
        <v>Academy</v>
      </c>
      <c r="BU584" s="212">
        <v>19</v>
      </c>
      <c r="BV584" s="212">
        <v>54.5</v>
      </c>
      <c r="BW584" s="201">
        <f t="shared" si="51"/>
        <v>3</v>
      </c>
      <c r="BX584" s="197" t="str">
        <f t="shared" si="50"/>
        <v>8513</v>
      </c>
    </row>
    <row r="585" spans="66:76" ht="14.4" x14ac:dyDescent="0.3">
      <c r="BN585" s="222">
        <v>851</v>
      </c>
      <c r="BO585" s="222" t="s">
        <v>179</v>
      </c>
      <c r="BP585" s="222">
        <v>8517471</v>
      </c>
      <c r="BQ585" s="222">
        <v>140325</v>
      </c>
      <c r="BR585" s="222" t="s">
        <v>1094</v>
      </c>
      <c r="BS585" s="222" t="s">
        <v>235</v>
      </c>
      <c r="BT585" s="196" t="str">
        <f t="shared" si="49"/>
        <v>Academy</v>
      </c>
      <c r="BU585" s="212">
        <v>63</v>
      </c>
      <c r="BV585" s="212">
        <v>134</v>
      </c>
      <c r="BW585" s="201">
        <f t="shared" si="51"/>
        <v>4</v>
      </c>
      <c r="BX585" s="197" t="str">
        <f t="shared" si="50"/>
        <v>8514</v>
      </c>
    </row>
    <row r="586" spans="66:76" ht="14.4" x14ac:dyDescent="0.3">
      <c r="BN586" s="222">
        <v>851</v>
      </c>
      <c r="BO586" s="222" t="s">
        <v>179</v>
      </c>
      <c r="BP586" s="222">
        <v>8517472</v>
      </c>
      <c r="BQ586" s="222">
        <v>147720</v>
      </c>
      <c r="BR586" s="222" t="s">
        <v>660</v>
      </c>
      <c r="BS586" s="222" t="s">
        <v>235</v>
      </c>
      <c r="BT586" s="196" t="str">
        <f t="shared" si="49"/>
        <v>Academy</v>
      </c>
      <c r="BU586" s="212">
        <v>9</v>
      </c>
      <c r="BV586" s="212">
        <v>94</v>
      </c>
      <c r="BW586" s="201">
        <f t="shared" si="51"/>
        <v>5</v>
      </c>
      <c r="BX586" s="197" t="str">
        <f t="shared" si="50"/>
        <v>8515</v>
      </c>
    </row>
    <row r="587" spans="66:76" ht="14.4" x14ac:dyDescent="0.3">
      <c r="BN587" s="222">
        <v>852</v>
      </c>
      <c r="BO587" s="222" t="s">
        <v>197</v>
      </c>
      <c r="BP587" s="222">
        <v>8527035</v>
      </c>
      <c r="BQ587" s="222">
        <v>116620</v>
      </c>
      <c r="BR587" s="222" t="s">
        <v>584</v>
      </c>
      <c r="BS587" s="222" t="s">
        <v>231</v>
      </c>
      <c r="BT587" s="196" t="str">
        <f t="shared" si="49"/>
        <v>Maintained</v>
      </c>
      <c r="BU587" s="212">
        <v>272</v>
      </c>
      <c r="BV587" s="212">
        <v>0</v>
      </c>
      <c r="BW587" s="201">
        <f t="shared" si="51"/>
        <v>1</v>
      </c>
      <c r="BX587" s="197" t="str">
        <f t="shared" si="50"/>
        <v>8521</v>
      </c>
    </row>
    <row r="588" spans="66:76" ht="14.4" x14ac:dyDescent="0.3">
      <c r="BN588" s="222">
        <v>852</v>
      </c>
      <c r="BO588" s="222" t="s">
        <v>197</v>
      </c>
      <c r="BP588" s="222">
        <v>8527036</v>
      </c>
      <c r="BQ588" s="222">
        <v>144205</v>
      </c>
      <c r="BR588" s="222" t="s">
        <v>711</v>
      </c>
      <c r="BS588" s="222" t="s">
        <v>235</v>
      </c>
      <c r="BT588" s="196" t="str">
        <f t="shared" si="49"/>
        <v>Academy</v>
      </c>
      <c r="BU588" s="212">
        <v>0</v>
      </c>
      <c r="BV588" s="212">
        <v>350.5</v>
      </c>
      <c r="BW588" s="201">
        <f t="shared" si="51"/>
        <v>2</v>
      </c>
      <c r="BX588" s="197" t="str">
        <f t="shared" si="50"/>
        <v>8522</v>
      </c>
    </row>
    <row r="589" spans="66:76" ht="14.4" x14ac:dyDescent="0.3">
      <c r="BN589" s="222">
        <v>852</v>
      </c>
      <c r="BO589" s="222" t="s">
        <v>197</v>
      </c>
      <c r="BP589" s="222">
        <v>8527037</v>
      </c>
      <c r="BQ589" s="222">
        <v>116622</v>
      </c>
      <c r="BR589" s="222" t="s">
        <v>712</v>
      </c>
      <c r="BS589" s="222" t="s">
        <v>231</v>
      </c>
      <c r="BT589" s="196" t="str">
        <f t="shared" si="49"/>
        <v>Maintained</v>
      </c>
      <c r="BU589" s="212">
        <v>44</v>
      </c>
      <c r="BV589" s="212">
        <v>46</v>
      </c>
      <c r="BW589" s="201">
        <f t="shared" si="51"/>
        <v>3</v>
      </c>
      <c r="BX589" s="197" t="str">
        <f t="shared" si="50"/>
        <v>8523</v>
      </c>
    </row>
    <row r="590" spans="66:76" ht="14.4" x14ac:dyDescent="0.3">
      <c r="BN590" s="222">
        <v>852</v>
      </c>
      <c r="BO590" s="222" t="s">
        <v>197</v>
      </c>
      <c r="BP590" s="222">
        <v>8527039</v>
      </c>
      <c r="BQ590" s="222">
        <v>116624</v>
      </c>
      <c r="BR590" s="222" t="s">
        <v>713</v>
      </c>
      <c r="BS590" s="222" t="s">
        <v>253</v>
      </c>
      <c r="BT590" s="196" t="str">
        <f t="shared" si="49"/>
        <v>Maintained</v>
      </c>
      <c r="BU590" s="212">
        <v>0</v>
      </c>
      <c r="BV590" s="212">
        <v>77</v>
      </c>
      <c r="BW590" s="201">
        <f t="shared" si="51"/>
        <v>4</v>
      </c>
      <c r="BX590" s="197" t="str">
        <f t="shared" si="50"/>
        <v>8524</v>
      </c>
    </row>
    <row r="591" spans="66:76" ht="14.4" x14ac:dyDescent="0.3">
      <c r="BN591" s="222">
        <v>852</v>
      </c>
      <c r="BO591" s="222" t="s">
        <v>197</v>
      </c>
      <c r="BP591" s="222">
        <v>8527040</v>
      </c>
      <c r="BQ591" s="222">
        <v>116625</v>
      </c>
      <c r="BR591" s="222" t="s">
        <v>714</v>
      </c>
      <c r="BS591" s="222" t="s">
        <v>253</v>
      </c>
      <c r="BT591" s="196" t="str">
        <f t="shared" si="49"/>
        <v>Maintained</v>
      </c>
      <c r="BU591" s="212">
        <v>54</v>
      </c>
      <c r="BV591" s="212">
        <v>0</v>
      </c>
      <c r="BW591" s="201">
        <f t="shared" si="51"/>
        <v>5</v>
      </c>
      <c r="BX591" s="197" t="str">
        <f t="shared" si="50"/>
        <v>8525</v>
      </c>
    </row>
    <row r="592" spans="66:76" ht="14.4" x14ac:dyDescent="0.3">
      <c r="BN592" s="222">
        <v>852</v>
      </c>
      <c r="BO592" s="222" t="s">
        <v>197</v>
      </c>
      <c r="BP592" s="222">
        <v>8527050</v>
      </c>
      <c r="BQ592" s="222">
        <v>139265</v>
      </c>
      <c r="BR592" s="222" t="s">
        <v>715</v>
      </c>
      <c r="BS592" s="222" t="s">
        <v>245</v>
      </c>
      <c r="BT592" s="196" t="str">
        <f t="shared" si="49"/>
        <v>Academy</v>
      </c>
      <c r="BU592" s="212">
        <v>33</v>
      </c>
      <c r="BV592" s="212">
        <v>35</v>
      </c>
      <c r="BW592" s="201">
        <f t="shared" si="51"/>
        <v>6</v>
      </c>
      <c r="BX592" s="197" t="str">
        <f t="shared" si="50"/>
        <v>8526</v>
      </c>
    </row>
    <row r="593" spans="66:76" ht="14.4" x14ac:dyDescent="0.3">
      <c r="BN593" s="222">
        <v>855</v>
      </c>
      <c r="BO593" s="222" t="s">
        <v>155</v>
      </c>
      <c r="BP593" s="222">
        <v>8557000</v>
      </c>
      <c r="BQ593" s="222">
        <v>147858</v>
      </c>
      <c r="BR593" s="222" t="s">
        <v>1095</v>
      </c>
      <c r="BS593" s="222" t="s">
        <v>245</v>
      </c>
      <c r="BT593" s="196" t="str">
        <f t="shared" si="49"/>
        <v>Academy</v>
      </c>
      <c r="BU593" s="212">
        <v>18</v>
      </c>
      <c r="BV593" s="212">
        <v>75</v>
      </c>
      <c r="BW593" s="201">
        <f t="shared" si="51"/>
        <v>1</v>
      </c>
      <c r="BX593" s="197" t="str">
        <f t="shared" si="50"/>
        <v>8551</v>
      </c>
    </row>
    <row r="594" spans="66:76" ht="14.4" x14ac:dyDescent="0.3">
      <c r="BN594" s="222">
        <v>855</v>
      </c>
      <c r="BO594" s="222" t="s">
        <v>155</v>
      </c>
      <c r="BP594" s="222">
        <v>8557002</v>
      </c>
      <c r="BQ594" s="222">
        <v>120348</v>
      </c>
      <c r="BR594" s="222" t="s">
        <v>716</v>
      </c>
      <c r="BS594" s="222" t="s">
        <v>231</v>
      </c>
      <c r="BT594" s="196" t="str">
        <f t="shared" si="49"/>
        <v>Maintained</v>
      </c>
      <c r="BU594" s="212">
        <v>0</v>
      </c>
      <c r="BV594" s="212">
        <v>292</v>
      </c>
      <c r="BW594" s="201">
        <f t="shared" si="51"/>
        <v>2</v>
      </c>
      <c r="BX594" s="197" t="str">
        <f t="shared" si="50"/>
        <v>8552</v>
      </c>
    </row>
    <row r="595" spans="66:76" ht="14.4" x14ac:dyDescent="0.3">
      <c r="BN595" s="222">
        <v>855</v>
      </c>
      <c r="BO595" s="222" t="s">
        <v>155</v>
      </c>
      <c r="BP595" s="222">
        <v>8557003</v>
      </c>
      <c r="BQ595" s="222">
        <v>148029</v>
      </c>
      <c r="BR595" s="222" t="s">
        <v>1138</v>
      </c>
      <c r="BS595" s="222" t="s">
        <v>245</v>
      </c>
      <c r="BT595" s="196" t="str">
        <f t="shared" si="49"/>
        <v>Academy</v>
      </c>
      <c r="BU595" s="212">
        <v>30</v>
      </c>
      <c r="BV595" s="212">
        <v>65</v>
      </c>
      <c r="BW595" s="201">
        <f t="shared" si="51"/>
        <v>3</v>
      </c>
      <c r="BX595" s="197" t="str">
        <f t="shared" si="50"/>
        <v>8553</v>
      </c>
    </row>
    <row r="596" spans="66:76" ht="14.4" x14ac:dyDescent="0.3">
      <c r="BN596" s="222">
        <v>855</v>
      </c>
      <c r="BO596" s="222" t="s">
        <v>155</v>
      </c>
      <c r="BP596" s="222">
        <v>8557005</v>
      </c>
      <c r="BQ596" s="222">
        <v>138935</v>
      </c>
      <c r="BR596" s="222" t="s">
        <v>717</v>
      </c>
      <c r="BS596" s="222" t="s">
        <v>235</v>
      </c>
      <c r="BT596" s="196" t="str">
        <f t="shared" si="49"/>
        <v>Academy</v>
      </c>
      <c r="BU596" s="212">
        <v>116</v>
      </c>
      <c r="BV596" s="212">
        <v>135</v>
      </c>
      <c r="BW596" s="201">
        <f t="shared" si="51"/>
        <v>4</v>
      </c>
      <c r="BX596" s="197" t="str">
        <f t="shared" si="50"/>
        <v>8554</v>
      </c>
    </row>
    <row r="597" spans="66:76" ht="14.4" x14ac:dyDescent="0.3">
      <c r="BN597" s="222">
        <v>855</v>
      </c>
      <c r="BO597" s="222" t="s">
        <v>155</v>
      </c>
      <c r="BP597" s="222">
        <v>8557006</v>
      </c>
      <c r="BQ597" s="222">
        <v>120352</v>
      </c>
      <c r="BR597" s="222" t="s">
        <v>718</v>
      </c>
      <c r="BS597" s="222" t="s">
        <v>231</v>
      </c>
      <c r="BT597" s="196" t="str">
        <f t="shared" si="49"/>
        <v>Maintained</v>
      </c>
      <c r="BU597" s="212">
        <v>91</v>
      </c>
      <c r="BV597" s="212">
        <v>116</v>
      </c>
      <c r="BW597" s="201">
        <f t="shared" si="51"/>
        <v>5</v>
      </c>
      <c r="BX597" s="197" t="str">
        <f t="shared" si="50"/>
        <v>8555</v>
      </c>
    </row>
    <row r="598" spans="66:76" ht="14.4" x14ac:dyDescent="0.3">
      <c r="BN598" s="222">
        <v>855</v>
      </c>
      <c r="BO598" s="222" t="s">
        <v>155</v>
      </c>
      <c r="BP598" s="222">
        <v>8557008</v>
      </c>
      <c r="BQ598" s="222">
        <v>137905</v>
      </c>
      <c r="BR598" s="222" t="s">
        <v>719</v>
      </c>
      <c r="BS598" s="222" t="s">
        <v>235</v>
      </c>
      <c r="BT598" s="196" t="str">
        <f t="shared" si="49"/>
        <v>Academy</v>
      </c>
      <c r="BU598" s="212">
        <v>147</v>
      </c>
      <c r="BV598" s="212">
        <v>131</v>
      </c>
      <c r="BW598" s="201">
        <f t="shared" si="51"/>
        <v>6</v>
      </c>
      <c r="BX598" s="197" t="str">
        <f t="shared" si="50"/>
        <v>8556</v>
      </c>
    </row>
    <row r="599" spans="66:76" ht="14.4" x14ac:dyDescent="0.3">
      <c r="BN599" s="222">
        <v>855</v>
      </c>
      <c r="BO599" s="222" t="s">
        <v>155</v>
      </c>
      <c r="BP599" s="222">
        <v>8557009</v>
      </c>
      <c r="BQ599" s="222">
        <v>150787</v>
      </c>
      <c r="BR599" s="222" t="s">
        <v>1256</v>
      </c>
      <c r="BS599" s="222" t="s">
        <v>245</v>
      </c>
      <c r="BT599" s="196" t="str">
        <f t="shared" si="49"/>
        <v>Academy</v>
      </c>
      <c r="BU599" s="212">
        <v>16</v>
      </c>
      <c r="BV599" s="212">
        <v>15</v>
      </c>
      <c r="BW599" s="201">
        <f t="shared" si="51"/>
        <v>7</v>
      </c>
      <c r="BX599" s="197" t="str">
        <f t="shared" si="50"/>
        <v>8557</v>
      </c>
    </row>
    <row r="600" spans="66:76" ht="14.4" x14ac:dyDescent="0.3">
      <c r="BN600" s="222">
        <v>855</v>
      </c>
      <c r="BO600" s="222" t="s">
        <v>155</v>
      </c>
      <c r="BP600" s="222">
        <v>8557215</v>
      </c>
      <c r="BQ600" s="222">
        <v>134640</v>
      </c>
      <c r="BR600" s="222" t="s">
        <v>720</v>
      </c>
      <c r="BS600" s="222" t="s">
        <v>231</v>
      </c>
      <c r="BT600" s="196" t="str">
        <f t="shared" si="49"/>
        <v>Maintained</v>
      </c>
      <c r="BU600" s="212">
        <v>68</v>
      </c>
      <c r="BV600" s="212">
        <v>174</v>
      </c>
      <c r="BW600" s="201">
        <f t="shared" si="51"/>
        <v>8</v>
      </c>
      <c r="BX600" s="197" t="str">
        <f t="shared" si="50"/>
        <v>8558</v>
      </c>
    </row>
    <row r="601" spans="66:76" ht="14.4" x14ac:dyDescent="0.3">
      <c r="BN601" s="222">
        <v>855</v>
      </c>
      <c r="BO601" s="222" t="s">
        <v>155</v>
      </c>
      <c r="BP601" s="222">
        <v>8557216</v>
      </c>
      <c r="BQ601" s="222">
        <v>138156</v>
      </c>
      <c r="BR601" s="222" t="s">
        <v>721</v>
      </c>
      <c r="BS601" s="222" t="s">
        <v>235</v>
      </c>
      <c r="BT601" s="196" t="str">
        <f t="shared" si="49"/>
        <v>Academy</v>
      </c>
      <c r="BU601" s="212">
        <v>185</v>
      </c>
      <c r="BV601" s="212">
        <v>219</v>
      </c>
      <c r="BW601" s="201">
        <f t="shared" si="51"/>
        <v>9</v>
      </c>
      <c r="BX601" s="197" t="str">
        <f t="shared" si="50"/>
        <v>8559</v>
      </c>
    </row>
    <row r="602" spans="66:76" ht="14.4" x14ac:dyDescent="0.3">
      <c r="BN602" s="222">
        <v>856</v>
      </c>
      <c r="BO602" s="222" t="s">
        <v>154</v>
      </c>
      <c r="BP602" s="222">
        <v>8567003</v>
      </c>
      <c r="BQ602" s="222">
        <v>138094</v>
      </c>
      <c r="BR602" s="222" t="s">
        <v>722</v>
      </c>
      <c r="BS602" s="222" t="s">
        <v>235</v>
      </c>
      <c r="BT602" s="196" t="str">
        <f t="shared" si="49"/>
        <v>Academy</v>
      </c>
      <c r="BU602" s="212">
        <v>53</v>
      </c>
      <c r="BV602" s="212">
        <v>106</v>
      </c>
      <c r="BW602" s="201">
        <f t="shared" si="51"/>
        <v>1</v>
      </c>
      <c r="BX602" s="197" t="str">
        <f t="shared" si="50"/>
        <v>8561</v>
      </c>
    </row>
    <row r="603" spans="66:76" ht="14.4" x14ac:dyDescent="0.3">
      <c r="BN603" s="222">
        <v>856</v>
      </c>
      <c r="BO603" s="222" t="s">
        <v>154</v>
      </c>
      <c r="BP603" s="222">
        <v>8567213</v>
      </c>
      <c r="BQ603" s="222">
        <v>120361</v>
      </c>
      <c r="BR603" s="222" t="s">
        <v>723</v>
      </c>
      <c r="BS603" s="222" t="s">
        <v>253</v>
      </c>
      <c r="BT603" s="196" t="str">
        <f t="shared" si="49"/>
        <v>Maintained</v>
      </c>
      <c r="BU603" s="212">
        <v>52</v>
      </c>
      <c r="BV603" s="212">
        <v>84</v>
      </c>
      <c r="BW603" s="201">
        <f t="shared" si="51"/>
        <v>2</v>
      </c>
      <c r="BX603" s="197" t="str">
        <f t="shared" si="50"/>
        <v>8562</v>
      </c>
    </row>
    <row r="604" spans="66:76" ht="14.4" x14ac:dyDescent="0.3">
      <c r="BN604" s="222">
        <v>856</v>
      </c>
      <c r="BO604" s="222" t="s">
        <v>154</v>
      </c>
      <c r="BP604" s="222">
        <v>8567215</v>
      </c>
      <c r="BQ604" s="222">
        <v>148165</v>
      </c>
      <c r="BR604" s="222" t="s">
        <v>724</v>
      </c>
      <c r="BS604" s="222" t="s">
        <v>235</v>
      </c>
      <c r="BT604" s="196" t="str">
        <f t="shared" si="49"/>
        <v>Academy</v>
      </c>
      <c r="BU604" s="212">
        <v>12</v>
      </c>
      <c r="BV604" s="212">
        <v>113</v>
      </c>
      <c r="BW604" s="201">
        <f t="shared" si="51"/>
        <v>3</v>
      </c>
      <c r="BX604" s="197" t="str">
        <f t="shared" si="50"/>
        <v>8563</v>
      </c>
    </row>
    <row r="605" spans="66:76" ht="14.4" x14ac:dyDescent="0.3">
      <c r="BN605" s="222">
        <v>856</v>
      </c>
      <c r="BO605" s="222" t="s">
        <v>154</v>
      </c>
      <c r="BP605" s="222">
        <v>8567217</v>
      </c>
      <c r="BQ605" s="222">
        <v>130353</v>
      </c>
      <c r="BR605" s="222" t="s">
        <v>338</v>
      </c>
      <c r="BS605" s="222" t="s">
        <v>231</v>
      </c>
      <c r="BT605" s="196" t="str">
        <f t="shared" si="49"/>
        <v>Maintained</v>
      </c>
      <c r="BU605" s="212">
        <v>135</v>
      </c>
      <c r="BV605" s="212">
        <v>0</v>
      </c>
      <c r="BW605" s="201">
        <f t="shared" si="51"/>
        <v>4</v>
      </c>
      <c r="BX605" s="197" t="str">
        <f t="shared" si="50"/>
        <v>8564</v>
      </c>
    </row>
    <row r="606" spans="66:76" ht="14.4" x14ac:dyDescent="0.3">
      <c r="BN606" s="222">
        <v>856</v>
      </c>
      <c r="BO606" s="222" t="s">
        <v>154</v>
      </c>
      <c r="BP606" s="222">
        <v>8567218</v>
      </c>
      <c r="BQ606" s="222">
        <v>130371</v>
      </c>
      <c r="BR606" s="222" t="s">
        <v>725</v>
      </c>
      <c r="BS606" s="222" t="s">
        <v>231</v>
      </c>
      <c r="BT606" s="196" t="str">
        <f t="shared" si="49"/>
        <v>Maintained</v>
      </c>
      <c r="BU606" s="212">
        <v>133</v>
      </c>
      <c r="BV606" s="212">
        <v>305</v>
      </c>
      <c r="BW606" s="201">
        <f t="shared" si="51"/>
        <v>5</v>
      </c>
      <c r="BX606" s="197" t="str">
        <f t="shared" si="50"/>
        <v>8565</v>
      </c>
    </row>
    <row r="607" spans="66:76" ht="14.4" x14ac:dyDescent="0.3">
      <c r="BN607" s="222">
        <v>856</v>
      </c>
      <c r="BO607" s="222" t="s">
        <v>154</v>
      </c>
      <c r="BP607" s="222">
        <v>8567220</v>
      </c>
      <c r="BQ607" s="222">
        <v>148171</v>
      </c>
      <c r="BR607" s="222" t="s">
        <v>726</v>
      </c>
      <c r="BS607" s="222" t="s">
        <v>235</v>
      </c>
      <c r="BT607" s="196" t="str">
        <f t="shared" si="49"/>
        <v>Academy</v>
      </c>
      <c r="BU607" s="212">
        <v>0</v>
      </c>
      <c r="BV607" s="212">
        <v>116</v>
      </c>
      <c r="BW607" s="201">
        <f t="shared" si="51"/>
        <v>6</v>
      </c>
      <c r="BX607" s="197" t="str">
        <f t="shared" si="50"/>
        <v>8566</v>
      </c>
    </row>
    <row r="608" spans="66:76" ht="14.4" x14ac:dyDescent="0.3">
      <c r="BN608" s="222">
        <v>856</v>
      </c>
      <c r="BO608" s="222" t="s">
        <v>154</v>
      </c>
      <c r="BP608" s="222">
        <v>8567221</v>
      </c>
      <c r="BQ608" s="222">
        <v>131099</v>
      </c>
      <c r="BR608" s="222" t="s">
        <v>727</v>
      </c>
      <c r="BS608" s="222" t="s">
        <v>253</v>
      </c>
      <c r="BT608" s="196" t="str">
        <f t="shared" si="49"/>
        <v>Maintained</v>
      </c>
      <c r="BU608" s="212">
        <v>72</v>
      </c>
      <c r="BV608" s="212">
        <v>125</v>
      </c>
      <c r="BW608" s="201">
        <f t="shared" si="51"/>
        <v>7</v>
      </c>
      <c r="BX608" s="197" t="str">
        <f t="shared" si="50"/>
        <v>8567</v>
      </c>
    </row>
    <row r="609" spans="66:76" ht="14.4" x14ac:dyDescent="0.3">
      <c r="BN609" s="222">
        <v>860</v>
      </c>
      <c r="BO609" s="222" t="s">
        <v>200</v>
      </c>
      <c r="BP609" s="222">
        <v>8607000</v>
      </c>
      <c r="BQ609" s="222">
        <v>132731</v>
      </c>
      <c r="BR609" s="222" t="s">
        <v>728</v>
      </c>
      <c r="BS609" s="222" t="s">
        <v>231</v>
      </c>
      <c r="BT609" s="196" t="str">
        <f t="shared" si="49"/>
        <v>Maintained</v>
      </c>
      <c r="BU609" s="212">
        <v>61</v>
      </c>
      <c r="BV609" s="212">
        <v>25</v>
      </c>
      <c r="BW609" s="201">
        <f t="shared" si="51"/>
        <v>1</v>
      </c>
      <c r="BX609" s="197" t="str">
        <f t="shared" si="50"/>
        <v>8601</v>
      </c>
    </row>
    <row r="610" spans="66:76" ht="14.4" x14ac:dyDescent="0.3">
      <c r="BN610" s="222">
        <v>860</v>
      </c>
      <c r="BO610" s="222" t="s">
        <v>200</v>
      </c>
      <c r="BP610" s="222">
        <v>8607001</v>
      </c>
      <c r="BQ610" s="222">
        <v>140997</v>
      </c>
      <c r="BR610" s="222" t="s">
        <v>729</v>
      </c>
      <c r="BS610" s="222" t="s">
        <v>275</v>
      </c>
      <c r="BT610" s="196" t="str">
        <f t="shared" si="49"/>
        <v>Academy</v>
      </c>
      <c r="BU610" s="212">
        <v>0</v>
      </c>
      <c r="BV610" s="212">
        <v>216</v>
      </c>
      <c r="BW610" s="201">
        <f t="shared" si="51"/>
        <v>2</v>
      </c>
      <c r="BX610" s="197" t="str">
        <f t="shared" si="50"/>
        <v>8602</v>
      </c>
    </row>
    <row r="611" spans="66:76" ht="14.4" x14ac:dyDescent="0.3">
      <c r="BN611" s="222">
        <v>860</v>
      </c>
      <c r="BO611" s="222" t="s">
        <v>200</v>
      </c>
      <c r="BP611" s="222">
        <v>8607003</v>
      </c>
      <c r="BQ611" s="222">
        <v>124496</v>
      </c>
      <c r="BR611" s="222" t="s">
        <v>730</v>
      </c>
      <c r="BS611" s="222" t="s">
        <v>231</v>
      </c>
      <c r="BT611" s="196" t="str">
        <f t="shared" si="49"/>
        <v>Maintained</v>
      </c>
      <c r="BU611" s="212">
        <v>63</v>
      </c>
      <c r="BV611" s="212">
        <v>0</v>
      </c>
      <c r="BW611" s="201">
        <f t="shared" si="51"/>
        <v>3</v>
      </c>
      <c r="BX611" s="197" t="str">
        <f t="shared" si="50"/>
        <v>8603</v>
      </c>
    </row>
    <row r="612" spans="66:76" ht="14.4" x14ac:dyDescent="0.3">
      <c r="BN612" s="222">
        <v>860</v>
      </c>
      <c r="BO612" s="222" t="s">
        <v>200</v>
      </c>
      <c r="BP612" s="222">
        <v>8607006</v>
      </c>
      <c r="BQ612" s="222">
        <v>142169</v>
      </c>
      <c r="BR612" s="222" t="s">
        <v>731</v>
      </c>
      <c r="BS612" s="222" t="s">
        <v>235</v>
      </c>
      <c r="BT612" s="196" t="str">
        <f t="shared" si="49"/>
        <v>Academy</v>
      </c>
      <c r="BU612" s="212">
        <v>53</v>
      </c>
      <c r="BV612" s="212">
        <v>0</v>
      </c>
      <c r="BW612" s="201">
        <f t="shared" si="51"/>
        <v>4</v>
      </c>
      <c r="BX612" s="197" t="str">
        <f t="shared" si="50"/>
        <v>8604</v>
      </c>
    </row>
    <row r="613" spans="66:76" ht="14.4" x14ac:dyDescent="0.3">
      <c r="BN613" s="222">
        <v>860</v>
      </c>
      <c r="BO613" s="222" t="s">
        <v>200</v>
      </c>
      <c r="BP613" s="222">
        <v>8607015</v>
      </c>
      <c r="BQ613" s="222">
        <v>146070</v>
      </c>
      <c r="BR613" s="222" t="s">
        <v>732</v>
      </c>
      <c r="BS613" s="222" t="s">
        <v>235</v>
      </c>
      <c r="BT613" s="196" t="str">
        <f t="shared" si="49"/>
        <v>Academy</v>
      </c>
      <c r="BU613" s="212">
        <v>0</v>
      </c>
      <c r="BV613" s="212">
        <v>253</v>
      </c>
      <c r="BW613" s="201">
        <f t="shared" si="51"/>
        <v>5</v>
      </c>
      <c r="BX613" s="197" t="str">
        <f t="shared" si="50"/>
        <v>8605</v>
      </c>
    </row>
    <row r="614" spans="66:76" ht="14.4" x14ac:dyDescent="0.3">
      <c r="BN614" s="222">
        <v>860</v>
      </c>
      <c r="BO614" s="222" t="s">
        <v>200</v>
      </c>
      <c r="BP614" s="222">
        <v>8607016</v>
      </c>
      <c r="BQ614" s="222">
        <v>146071</v>
      </c>
      <c r="BR614" s="222" t="s">
        <v>733</v>
      </c>
      <c r="BS614" s="222" t="s">
        <v>235</v>
      </c>
      <c r="BT614" s="196" t="str">
        <f t="shared" si="49"/>
        <v>Academy</v>
      </c>
      <c r="BU614" s="212">
        <v>204</v>
      </c>
      <c r="BV614" s="212">
        <v>0</v>
      </c>
      <c r="BW614" s="201">
        <f t="shared" si="51"/>
        <v>6</v>
      </c>
      <c r="BX614" s="197" t="str">
        <f t="shared" si="50"/>
        <v>8606</v>
      </c>
    </row>
    <row r="615" spans="66:76" ht="14.4" x14ac:dyDescent="0.3">
      <c r="BN615" s="222">
        <v>860</v>
      </c>
      <c r="BO615" s="222" t="s">
        <v>200</v>
      </c>
      <c r="BP615" s="222">
        <v>8607023</v>
      </c>
      <c r="BQ615" s="222">
        <v>124508</v>
      </c>
      <c r="BR615" s="222" t="s">
        <v>734</v>
      </c>
      <c r="BS615" s="222" t="s">
        <v>231</v>
      </c>
      <c r="BT615" s="196" t="str">
        <f t="shared" si="49"/>
        <v>Maintained</v>
      </c>
      <c r="BU615" s="212">
        <v>0</v>
      </c>
      <c r="BV615" s="212">
        <v>190</v>
      </c>
      <c r="BW615" s="201">
        <f t="shared" si="51"/>
        <v>7</v>
      </c>
      <c r="BX615" s="197" t="str">
        <f t="shared" si="50"/>
        <v>8607</v>
      </c>
    </row>
    <row r="616" spans="66:76" ht="14.4" x14ac:dyDescent="0.3">
      <c r="BN616" s="222">
        <v>860</v>
      </c>
      <c r="BO616" s="222" t="s">
        <v>200</v>
      </c>
      <c r="BP616" s="222">
        <v>8607024</v>
      </c>
      <c r="BQ616" s="222">
        <v>142170</v>
      </c>
      <c r="BR616" s="222" t="s">
        <v>735</v>
      </c>
      <c r="BS616" s="222" t="s">
        <v>235</v>
      </c>
      <c r="BT616" s="196" t="str">
        <f t="shared" si="49"/>
        <v>Academy</v>
      </c>
      <c r="BU616" s="212">
        <v>0</v>
      </c>
      <c r="BV616" s="212">
        <v>101.5</v>
      </c>
      <c r="BW616" s="201">
        <f t="shared" si="51"/>
        <v>8</v>
      </c>
      <c r="BX616" s="197" t="str">
        <f t="shared" si="50"/>
        <v>8608</v>
      </c>
    </row>
    <row r="617" spans="66:76" ht="14.4" x14ac:dyDescent="0.3">
      <c r="BN617" s="222">
        <v>860</v>
      </c>
      <c r="BO617" s="222" t="s">
        <v>200</v>
      </c>
      <c r="BP617" s="222">
        <v>8607026</v>
      </c>
      <c r="BQ617" s="222">
        <v>141448</v>
      </c>
      <c r="BR617" s="222" t="s">
        <v>736</v>
      </c>
      <c r="BS617" s="222" t="s">
        <v>235</v>
      </c>
      <c r="BT617" s="196" t="str">
        <f t="shared" si="49"/>
        <v>Academy</v>
      </c>
      <c r="BU617" s="212">
        <v>0</v>
      </c>
      <c r="BV617" s="212">
        <v>118</v>
      </c>
      <c r="BW617" s="201">
        <f t="shared" si="51"/>
        <v>9</v>
      </c>
      <c r="BX617" s="197" t="str">
        <f t="shared" si="50"/>
        <v>8609</v>
      </c>
    </row>
    <row r="618" spans="66:76" ht="14.4" x14ac:dyDescent="0.3">
      <c r="BN618" s="222">
        <v>860</v>
      </c>
      <c r="BO618" s="222" t="s">
        <v>200</v>
      </c>
      <c r="BP618" s="222">
        <v>8607027</v>
      </c>
      <c r="BQ618" s="222">
        <v>141449</v>
      </c>
      <c r="BR618" s="222" t="s">
        <v>737</v>
      </c>
      <c r="BS618" s="222" t="s">
        <v>235</v>
      </c>
      <c r="BT618" s="196" t="str">
        <f t="shared" si="49"/>
        <v>Academy</v>
      </c>
      <c r="BU618" s="212">
        <v>0</v>
      </c>
      <c r="BV618" s="212">
        <v>110</v>
      </c>
      <c r="BW618" s="201">
        <f t="shared" si="51"/>
        <v>10</v>
      </c>
      <c r="BX618" s="197" t="str">
        <f t="shared" si="50"/>
        <v>86010</v>
      </c>
    </row>
    <row r="619" spans="66:76" ht="14.4" x14ac:dyDescent="0.3">
      <c r="BN619" s="222">
        <v>860</v>
      </c>
      <c r="BO619" s="222" t="s">
        <v>200</v>
      </c>
      <c r="BP619" s="222">
        <v>8607028</v>
      </c>
      <c r="BQ619" s="222">
        <v>143346</v>
      </c>
      <c r="BR619" s="222" t="s">
        <v>391</v>
      </c>
      <c r="BS619" s="222" t="s">
        <v>235</v>
      </c>
      <c r="BT619" s="196" t="str">
        <f t="shared" si="49"/>
        <v>Academy</v>
      </c>
      <c r="BU619" s="212">
        <v>0</v>
      </c>
      <c r="BV619" s="212">
        <v>128</v>
      </c>
      <c r="BW619" s="201">
        <f t="shared" si="51"/>
        <v>11</v>
      </c>
      <c r="BX619" s="197" t="str">
        <f t="shared" si="50"/>
        <v>86011</v>
      </c>
    </row>
    <row r="620" spans="66:76" ht="14.4" x14ac:dyDescent="0.3">
      <c r="BN620" s="222">
        <v>860</v>
      </c>
      <c r="BO620" s="222" t="s">
        <v>200</v>
      </c>
      <c r="BP620" s="222">
        <v>8607030</v>
      </c>
      <c r="BQ620" s="222">
        <v>146727</v>
      </c>
      <c r="BR620" s="222" t="s">
        <v>738</v>
      </c>
      <c r="BS620" s="222" t="s">
        <v>235</v>
      </c>
      <c r="BT620" s="196" t="str">
        <f t="shared" si="49"/>
        <v>Academy</v>
      </c>
      <c r="BU620" s="212">
        <v>0</v>
      </c>
      <c r="BV620" s="212">
        <v>270</v>
      </c>
      <c r="BW620" s="201">
        <f t="shared" si="51"/>
        <v>12</v>
      </c>
      <c r="BX620" s="197" t="str">
        <f t="shared" si="50"/>
        <v>86012</v>
      </c>
    </row>
    <row r="621" spans="66:76" ht="14.4" x14ac:dyDescent="0.3">
      <c r="BN621" s="222">
        <v>860</v>
      </c>
      <c r="BO621" s="222" t="s">
        <v>200</v>
      </c>
      <c r="BP621" s="222">
        <v>8607032</v>
      </c>
      <c r="BQ621" s="222">
        <v>150426</v>
      </c>
      <c r="BR621" s="222" t="s">
        <v>739</v>
      </c>
      <c r="BS621" s="222" t="s">
        <v>235</v>
      </c>
      <c r="BT621" s="196" t="str">
        <f t="shared" si="49"/>
        <v>Academy</v>
      </c>
      <c r="BU621" s="212">
        <v>136</v>
      </c>
      <c r="BV621" s="212">
        <v>0</v>
      </c>
      <c r="BW621" s="201">
        <f t="shared" si="51"/>
        <v>13</v>
      </c>
      <c r="BX621" s="197" t="str">
        <f t="shared" si="50"/>
        <v>86013</v>
      </c>
    </row>
    <row r="622" spans="66:76" ht="14.4" x14ac:dyDescent="0.3">
      <c r="BN622" s="222">
        <v>860</v>
      </c>
      <c r="BO622" s="222" t="s">
        <v>200</v>
      </c>
      <c r="BP622" s="222">
        <v>8607033</v>
      </c>
      <c r="BQ622" s="222">
        <v>143354</v>
      </c>
      <c r="BR622" s="222" t="s">
        <v>740</v>
      </c>
      <c r="BS622" s="222" t="s">
        <v>235</v>
      </c>
      <c r="BT622" s="196" t="str">
        <f t="shared" si="49"/>
        <v>Academy</v>
      </c>
      <c r="BU622" s="212">
        <v>71</v>
      </c>
      <c r="BV622" s="212">
        <v>0</v>
      </c>
      <c r="BW622" s="201">
        <f t="shared" si="51"/>
        <v>14</v>
      </c>
      <c r="BX622" s="197" t="str">
        <f t="shared" si="50"/>
        <v>86014</v>
      </c>
    </row>
    <row r="623" spans="66:76" ht="14.4" x14ac:dyDescent="0.3">
      <c r="BN623" s="222">
        <v>860</v>
      </c>
      <c r="BO623" s="222" t="s">
        <v>200</v>
      </c>
      <c r="BP623" s="222">
        <v>8607034</v>
      </c>
      <c r="BQ623" s="222">
        <v>144208</v>
      </c>
      <c r="BR623" s="222" t="s">
        <v>741</v>
      </c>
      <c r="BS623" s="222" t="s">
        <v>235</v>
      </c>
      <c r="BT623" s="196" t="str">
        <f t="shared" si="49"/>
        <v>Academy</v>
      </c>
      <c r="BU623" s="212">
        <v>55</v>
      </c>
      <c r="BV623" s="212">
        <v>0</v>
      </c>
      <c r="BW623" s="201">
        <f t="shared" si="51"/>
        <v>15</v>
      </c>
      <c r="BX623" s="197" t="str">
        <f t="shared" si="50"/>
        <v>86015</v>
      </c>
    </row>
    <row r="624" spans="66:76" ht="14.4" x14ac:dyDescent="0.3">
      <c r="BN624" s="222">
        <v>860</v>
      </c>
      <c r="BO624" s="222" t="s">
        <v>200</v>
      </c>
      <c r="BP624" s="222">
        <v>8607036</v>
      </c>
      <c r="BQ624" s="222">
        <v>145276</v>
      </c>
      <c r="BR624" s="222" t="s">
        <v>742</v>
      </c>
      <c r="BS624" s="222" t="s">
        <v>235</v>
      </c>
      <c r="BT624" s="196" t="str">
        <f t="shared" si="49"/>
        <v>Academy</v>
      </c>
      <c r="BU624" s="212">
        <v>136</v>
      </c>
      <c r="BV624" s="212">
        <v>0</v>
      </c>
      <c r="BW624" s="201">
        <f t="shared" si="51"/>
        <v>16</v>
      </c>
      <c r="BX624" s="197" t="str">
        <f t="shared" si="50"/>
        <v>86016</v>
      </c>
    </row>
    <row r="625" spans="66:76" ht="14.4" x14ac:dyDescent="0.3">
      <c r="BN625" s="222">
        <v>860</v>
      </c>
      <c r="BO625" s="222" t="s">
        <v>200</v>
      </c>
      <c r="BP625" s="222">
        <v>8607037</v>
      </c>
      <c r="BQ625" s="222">
        <v>124518</v>
      </c>
      <c r="BR625" s="222" t="s">
        <v>743</v>
      </c>
      <c r="BS625" s="222" t="s">
        <v>231</v>
      </c>
      <c r="BT625" s="196" t="str">
        <f t="shared" si="49"/>
        <v>Maintained</v>
      </c>
      <c r="BU625" s="212">
        <v>172</v>
      </c>
      <c r="BV625" s="212">
        <v>0</v>
      </c>
      <c r="BW625" s="201">
        <f t="shared" si="51"/>
        <v>17</v>
      </c>
      <c r="BX625" s="197" t="str">
        <f t="shared" si="50"/>
        <v>86017</v>
      </c>
    </row>
    <row r="626" spans="66:76" ht="14.4" x14ac:dyDescent="0.3">
      <c r="BN626" s="222">
        <v>860</v>
      </c>
      <c r="BO626" s="222" t="s">
        <v>200</v>
      </c>
      <c r="BP626" s="222">
        <v>8607038</v>
      </c>
      <c r="BQ626" s="222">
        <v>143897</v>
      </c>
      <c r="BR626" s="222" t="s">
        <v>744</v>
      </c>
      <c r="BS626" s="222" t="s">
        <v>235</v>
      </c>
      <c r="BT626" s="196" t="str">
        <f t="shared" si="49"/>
        <v>Academy</v>
      </c>
      <c r="BU626" s="212">
        <v>109</v>
      </c>
      <c r="BV626" s="212">
        <v>0</v>
      </c>
      <c r="BW626" s="201">
        <f t="shared" si="51"/>
        <v>18</v>
      </c>
      <c r="BX626" s="197" t="str">
        <f t="shared" si="50"/>
        <v>86018</v>
      </c>
    </row>
    <row r="627" spans="66:76" ht="14.4" x14ac:dyDescent="0.3">
      <c r="BN627" s="222">
        <v>860</v>
      </c>
      <c r="BO627" s="222" t="s">
        <v>200</v>
      </c>
      <c r="BP627" s="222">
        <v>8607039</v>
      </c>
      <c r="BQ627" s="222">
        <v>142094</v>
      </c>
      <c r="BR627" s="222" t="s">
        <v>745</v>
      </c>
      <c r="BS627" s="222" t="s">
        <v>235</v>
      </c>
      <c r="BT627" s="196" t="str">
        <f t="shared" si="49"/>
        <v>Academy</v>
      </c>
      <c r="BU627" s="212">
        <v>53</v>
      </c>
      <c r="BV627" s="212">
        <v>79</v>
      </c>
      <c r="BW627" s="201">
        <f t="shared" si="51"/>
        <v>19</v>
      </c>
      <c r="BX627" s="197" t="str">
        <f t="shared" si="50"/>
        <v>86019</v>
      </c>
    </row>
    <row r="628" spans="66:76" ht="14.4" x14ac:dyDescent="0.3">
      <c r="BN628" s="222">
        <v>860</v>
      </c>
      <c r="BO628" s="222" t="s">
        <v>200</v>
      </c>
      <c r="BP628" s="222">
        <v>8607041</v>
      </c>
      <c r="BQ628" s="222">
        <v>146901</v>
      </c>
      <c r="BR628" s="222" t="s">
        <v>746</v>
      </c>
      <c r="BS628" s="222" t="s">
        <v>235</v>
      </c>
      <c r="BT628" s="196" t="str">
        <f t="shared" si="49"/>
        <v>Academy</v>
      </c>
      <c r="BU628" s="212">
        <v>0</v>
      </c>
      <c r="BV628" s="212">
        <v>195</v>
      </c>
      <c r="BW628" s="201">
        <f t="shared" si="51"/>
        <v>20</v>
      </c>
      <c r="BX628" s="197" t="str">
        <f t="shared" si="50"/>
        <v>86020</v>
      </c>
    </row>
    <row r="629" spans="66:76" ht="14.4" x14ac:dyDescent="0.3">
      <c r="BN629" s="222">
        <v>860</v>
      </c>
      <c r="BO629" s="222" t="s">
        <v>200</v>
      </c>
      <c r="BP629" s="222">
        <v>8607042</v>
      </c>
      <c r="BQ629" s="222">
        <v>146201</v>
      </c>
      <c r="BR629" s="222" t="s">
        <v>747</v>
      </c>
      <c r="BS629" s="222" t="s">
        <v>235</v>
      </c>
      <c r="BT629" s="196" t="str">
        <f t="shared" si="49"/>
        <v>Academy</v>
      </c>
      <c r="BU629" s="212">
        <v>131</v>
      </c>
      <c r="BV629" s="212">
        <v>0</v>
      </c>
      <c r="BW629" s="201">
        <f t="shared" si="51"/>
        <v>21</v>
      </c>
      <c r="BX629" s="197" t="str">
        <f t="shared" si="50"/>
        <v>86021</v>
      </c>
    </row>
    <row r="630" spans="66:76" ht="14.4" x14ac:dyDescent="0.3">
      <c r="BN630" s="222">
        <v>860</v>
      </c>
      <c r="BO630" s="222" t="s">
        <v>200</v>
      </c>
      <c r="BP630" s="222">
        <v>8607043</v>
      </c>
      <c r="BQ630" s="222">
        <v>144209</v>
      </c>
      <c r="BR630" s="222" t="s">
        <v>748</v>
      </c>
      <c r="BS630" s="222" t="s">
        <v>235</v>
      </c>
      <c r="BT630" s="196" t="str">
        <f t="shared" si="49"/>
        <v>Academy</v>
      </c>
      <c r="BU630" s="212">
        <v>0</v>
      </c>
      <c r="BV630" s="212">
        <v>169.5</v>
      </c>
      <c r="BW630" s="201">
        <f t="shared" si="51"/>
        <v>22</v>
      </c>
      <c r="BX630" s="197" t="str">
        <f t="shared" si="50"/>
        <v>86022</v>
      </c>
    </row>
    <row r="631" spans="66:76" ht="14.4" x14ac:dyDescent="0.3">
      <c r="BN631" s="222">
        <v>860</v>
      </c>
      <c r="BO631" s="222" t="s">
        <v>200</v>
      </c>
      <c r="BP631" s="222">
        <v>8607750</v>
      </c>
      <c r="BQ631" s="222">
        <v>149002</v>
      </c>
      <c r="BR631" s="222" t="s">
        <v>1177</v>
      </c>
      <c r="BS631" s="222" t="s">
        <v>235</v>
      </c>
      <c r="BT631" s="196" t="str">
        <f t="shared" si="49"/>
        <v>Academy</v>
      </c>
      <c r="BU631" s="212">
        <v>38</v>
      </c>
      <c r="BV631" s="212">
        <v>0</v>
      </c>
      <c r="BW631" s="201">
        <f t="shared" si="51"/>
        <v>23</v>
      </c>
      <c r="BX631" s="197" t="str">
        <f t="shared" si="50"/>
        <v>86023</v>
      </c>
    </row>
    <row r="632" spans="66:76" ht="14.4" x14ac:dyDescent="0.3">
      <c r="BN632" s="222">
        <v>861</v>
      </c>
      <c r="BO632" s="222" t="s">
        <v>203</v>
      </c>
      <c r="BP632" s="222">
        <v>8617000</v>
      </c>
      <c r="BQ632" s="222">
        <v>149392</v>
      </c>
      <c r="BR632" s="222" t="s">
        <v>1207</v>
      </c>
      <c r="BS632" s="222" t="s">
        <v>275</v>
      </c>
      <c r="BT632" s="196" t="str">
        <f t="shared" si="49"/>
        <v>Academy</v>
      </c>
      <c r="BU632" s="212">
        <v>47</v>
      </c>
      <c r="BV632" s="212">
        <v>73</v>
      </c>
      <c r="BW632" s="201">
        <f t="shared" si="51"/>
        <v>1</v>
      </c>
      <c r="BX632" s="197" t="str">
        <f t="shared" si="50"/>
        <v>8611</v>
      </c>
    </row>
    <row r="633" spans="66:76" ht="14.4" x14ac:dyDescent="0.3">
      <c r="BN633" s="222">
        <v>861</v>
      </c>
      <c r="BO633" s="222" t="s">
        <v>203</v>
      </c>
      <c r="BP633" s="222">
        <v>8617001</v>
      </c>
      <c r="BQ633" s="222">
        <v>150771</v>
      </c>
      <c r="BR633" s="222" t="s">
        <v>1257</v>
      </c>
      <c r="BS633" s="222" t="s">
        <v>245</v>
      </c>
      <c r="BT633" s="196" t="str">
        <f t="shared" si="49"/>
        <v>Academy</v>
      </c>
      <c r="BU633" s="212">
        <v>0</v>
      </c>
      <c r="BV633" s="212">
        <v>12</v>
      </c>
      <c r="BW633" s="201">
        <f t="shared" si="51"/>
        <v>2</v>
      </c>
      <c r="BX633" s="197" t="str">
        <f t="shared" si="50"/>
        <v>8612</v>
      </c>
    </row>
    <row r="634" spans="66:76" ht="14.4" x14ac:dyDescent="0.3">
      <c r="BN634" s="222">
        <v>861</v>
      </c>
      <c r="BO634" s="222" t="s">
        <v>203</v>
      </c>
      <c r="BP634" s="222">
        <v>8617007</v>
      </c>
      <c r="BQ634" s="222">
        <v>149990</v>
      </c>
      <c r="BR634" s="222" t="s">
        <v>1208</v>
      </c>
      <c r="BS634" s="222" t="s">
        <v>235</v>
      </c>
      <c r="BT634" s="196" t="str">
        <f t="shared" si="49"/>
        <v>Academy</v>
      </c>
      <c r="BU634" s="212">
        <v>133</v>
      </c>
      <c r="BV634" s="212">
        <v>240</v>
      </c>
      <c r="BW634" s="201">
        <f t="shared" si="51"/>
        <v>3</v>
      </c>
      <c r="BX634" s="197" t="str">
        <f t="shared" si="50"/>
        <v>8613</v>
      </c>
    </row>
    <row r="635" spans="66:76" ht="14.4" x14ac:dyDescent="0.3">
      <c r="BN635" s="222">
        <v>861</v>
      </c>
      <c r="BO635" s="222" t="s">
        <v>203</v>
      </c>
      <c r="BP635" s="222">
        <v>8617008</v>
      </c>
      <c r="BQ635" s="222">
        <v>146503</v>
      </c>
      <c r="BR635" s="222" t="s">
        <v>749</v>
      </c>
      <c r="BS635" s="222" t="s">
        <v>235</v>
      </c>
      <c r="BT635" s="196" t="str">
        <f t="shared" si="49"/>
        <v>Academy</v>
      </c>
      <c r="BU635" s="212">
        <v>99</v>
      </c>
      <c r="BV635" s="212">
        <v>140</v>
      </c>
      <c r="BW635" s="201">
        <f t="shared" si="51"/>
        <v>4</v>
      </c>
      <c r="BX635" s="197" t="str">
        <f t="shared" si="50"/>
        <v>8614</v>
      </c>
    </row>
    <row r="636" spans="66:76" ht="14.4" x14ac:dyDescent="0.3">
      <c r="BN636" s="222">
        <v>861</v>
      </c>
      <c r="BO636" s="222" t="s">
        <v>203</v>
      </c>
      <c r="BP636" s="222">
        <v>8617011</v>
      </c>
      <c r="BQ636" s="222">
        <v>146497</v>
      </c>
      <c r="BR636" s="222" t="s">
        <v>750</v>
      </c>
      <c r="BS636" s="222" t="s">
        <v>235</v>
      </c>
      <c r="BT636" s="196" t="str">
        <f t="shared" si="49"/>
        <v>Academy</v>
      </c>
      <c r="BU636" s="212">
        <v>111</v>
      </c>
      <c r="BV636" s="212">
        <v>109</v>
      </c>
      <c r="BW636" s="201">
        <f t="shared" si="51"/>
        <v>5</v>
      </c>
      <c r="BX636" s="197" t="str">
        <f t="shared" si="50"/>
        <v>8615</v>
      </c>
    </row>
    <row r="637" spans="66:76" ht="14.4" x14ac:dyDescent="0.3">
      <c r="BN637" s="222">
        <v>865</v>
      </c>
      <c r="BO637" s="222" t="s">
        <v>222</v>
      </c>
      <c r="BP637" s="222">
        <v>8657000</v>
      </c>
      <c r="BQ637" s="222">
        <v>145198</v>
      </c>
      <c r="BR637" s="222" t="s">
        <v>751</v>
      </c>
      <c r="BS637" s="222" t="s">
        <v>275</v>
      </c>
      <c r="BT637" s="196" t="str">
        <f t="shared" si="49"/>
        <v>Academy</v>
      </c>
      <c r="BU637" s="212">
        <v>79</v>
      </c>
      <c r="BV637" s="212">
        <v>161</v>
      </c>
      <c r="BW637" s="201">
        <f t="shared" si="51"/>
        <v>1</v>
      </c>
      <c r="BX637" s="197" t="str">
        <f t="shared" si="50"/>
        <v>8651</v>
      </c>
    </row>
    <row r="638" spans="66:76" ht="14.4" x14ac:dyDescent="0.3">
      <c r="BN638" s="222">
        <v>865</v>
      </c>
      <c r="BO638" s="222" t="s">
        <v>222</v>
      </c>
      <c r="BP638" s="222">
        <v>8657003</v>
      </c>
      <c r="BQ638" s="222">
        <v>148145</v>
      </c>
      <c r="BR638" s="222" t="s">
        <v>1139</v>
      </c>
      <c r="BS638" s="222" t="s">
        <v>231</v>
      </c>
      <c r="BT638" s="196" t="str">
        <f t="shared" si="49"/>
        <v>Maintained</v>
      </c>
      <c r="BU638" s="212">
        <v>174</v>
      </c>
      <c r="BV638" s="212">
        <v>293</v>
      </c>
      <c r="BW638" s="201">
        <f t="shared" si="51"/>
        <v>2</v>
      </c>
      <c r="BX638" s="197" t="str">
        <f t="shared" si="50"/>
        <v>8652</v>
      </c>
    </row>
    <row r="639" spans="66:76" ht="14.4" x14ac:dyDescent="0.3">
      <c r="BN639" s="222">
        <v>865</v>
      </c>
      <c r="BO639" s="222" t="s">
        <v>222</v>
      </c>
      <c r="BP639" s="222">
        <v>8657004</v>
      </c>
      <c r="BQ639" s="222">
        <v>149746</v>
      </c>
      <c r="BR639" s="222" t="s">
        <v>1209</v>
      </c>
      <c r="BS639" s="222" t="s">
        <v>245</v>
      </c>
      <c r="BT639" s="196" t="str">
        <f t="shared" si="49"/>
        <v>Academy</v>
      </c>
      <c r="BU639" s="212">
        <v>16</v>
      </c>
      <c r="BV639" s="212">
        <v>66</v>
      </c>
      <c r="BW639" s="201">
        <f t="shared" si="51"/>
        <v>3</v>
      </c>
      <c r="BX639" s="197" t="str">
        <f t="shared" si="50"/>
        <v>8653</v>
      </c>
    </row>
    <row r="640" spans="66:76" ht="14.4" x14ac:dyDescent="0.3">
      <c r="BN640" s="222">
        <v>865</v>
      </c>
      <c r="BO640" s="222" t="s">
        <v>222</v>
      </c>
      <c r="BP640" s="222">
        <v>8657007</v>
      </c>
      <c r="BQ640" s="222">
        <v>126550</v>
      </c>
      <c r="BR640" s="222" t="s">
        <v>752</v>
      </c>
      <c r="BS640" s="222" t="s">
        <v>231</v>
      </c>
      <c r="BT640" s="196" t="str">
        <f t="shared" si="49"/>
        <v>Maintained</v>
      </c>
      <c r="BU640" s="212">
        <v>0</v>
      </c>
      <c r="BV640" s="212">
        <v>88</v>
      </c>
      <c r="BW640" s="201">
        <f t="shared" si="51"/>
        <v>4</v>
      </c>
      <c r="BX640" s="197" t="str">
        <f t="shared" si="50"/>
        <v>8654</v>
      </c>
    </row>
    <row r="641" spans="66:76" ht="14.4" x14ac:dyDescent="0.3">
      <c r="BN641" s="222">
        <v>865</v>
      </c>
      <c r="BO641" s="222" t="s">
        <v>222</v>
      </c>
      <c r="BP641" s="222">
        <v>8657008</v>
      </c>
      <c r="BQ641" s="222">
        <v>141647</v>
      </c>
      <c r="BR641" s="222" t="s">
        <v>753</v>
      </c>
      <c r="BS641" s="222" t="s">
        <v>235</v>
      </c>
      <c r="BT641" s="196" t="str">
        <f t="shared" si="49"/>
        <v>Academy</v>
      </c>
      <c r="BU641" s="212">
        <v>118</v>
      </c>
      <c r="BV641" s="212">
        <v>74</v>
      </c>
      <c r="BW641" s="201">
        <f t="shared" si="51"/>
        <v>5</v>
      </c>
      <c r="BX641" s="197" t="str">
        <f t="shared" si="50"/>
        <v>8655</v>
      </c>
    </row>
    <row r="642" spans="66:76" ht="14.4" x14ac:dyDescent="0.3">
      <c r="BN642" s="222">
        <v>866</v>
      </c>
      <c r="BO642" s="222" t="s">
        <v>208</v>
      </c>
      <c r="BP642" s="222">
        <v>8667000</v>
      </c>
      <c r="BQ642" s="222">
        <v>138307</v>
      </c>
      <c r="BR642" s="222" t="s">
        <v>754</v>
      </c>
      <c r="BS642" s="222" t="s">
        <v>235</v>
      </c>
      <c r="BT642" s="196" t="str">
        <f t="shared" si="49"/>
        <v>Academy</v>
      </c>
      <c r="BU642" s="212">
        <v>62</v>
      </c>
      <c r="BV642" s="212">
        <v>0</v>
      </c>
      <c r="BW642" s="201">
        <f t="shared" si="51"/>
        <v>1</v>
      </c>
      <c r="BX642" s="197" t="str">
        <f t="shared" si="50"/>
        <v>8661</v>
      </c>
    </row>
    <row r="643" spans="66:76" ht="14.4" x14ac:dyDescent="0.3">
      <c r="BN643" s="222">
        <v>866</v>
      </c>
      <c r="BO643" s="222" t="s">
        <v>208</v>
      </c>
      <c r="BP643" s="222">
        <v>8667002</v>
      </c>
      <c r="BQ643" s="222">
        <v>145852</v>
      </c>
      <c r="BR643" s="222" t="s">
        <v>755</v>
      </c>
      <c r="BS643" s="222" t="s">
        <v>275</v>
      </c>
      <c r="BT643" s="196" t="str">
        <f t="shared" si="49"/>
        <v>Academy</v>
      </c>
      <c r="BU643" s="212">
        <v>0</v>
      </c>
      <c r="BV643" s="212">
        <v>83</v>
      </c>
      <c r="BW643" s="201">
        <f t="shared" si="51"/>
        <v>2</v>
      </c>
      <c r="BX643" s="197" t="str">
        <f t="shared" si="50"/>
        <v>8662</v>
      </c>
    </row>
    <row r="644" spans="66:76" ht="14.4" x14ac:dyDescent="0.3">
      <c r="BN644" s="222">
        <v>866</v>
      </c>
      <c r="BO644" s="222" t="s">
        <v>208</v>
      </c>
      <c r="BP644" s="222">
        <v>8667003</v>
      </c>
      <c r="BQ644" s="222">
        <v>145874</v>
      </c>
      <c r="BR644" s="222" t="s">
        <v>756</v>
      </c>
      <c r="BS644" s="222" t="s">
        <v>245</v>
      </c>
      <c r="BT644" s="196" t="str">
        <f t="shared" si="49"/>
        <v>Academy</v>
      </c>
      <c r="BU644" s="212">
        <v>0</v>
      </c>
      <c r="BV644" s="212">
        <v>125</v>
      </c>
      <c r="BW644" s="201">
        <f t="shared" si="51"/>
        <v>3</v>
      </c>
      <c r="BX644" s="197" t="str">
        <f t="shared" si="50"/>
        <v>8663</v>
      </c>
    </row>
    <row r="645" spans="66:76" ht="14.4" x14ac:dyDescent="0.3">
      <c r="BN645" s="222">
        <v>866</v>
      </c>
      <c r="BO645" s="222" t="s">
        <v>208</v>
      </c>
      <c r="BP645" s="222">
        <v>8667005</v>
      </c>
      <c r="BQ645" s="222">
        <v>146668</v>
      </c>
      <c r="BR645" s="222" t="s">
        <v>757</v>
      </c>
      <c r="BS645" s="222" t="s">
        <v>275</v>
      </c>
      <c r="BT645" s="196" t="str">
        <f t="shared" ref="BT645:BT708" si="52">IF(OR(LEFT(BS645,7)="Academy",LEFT(BS645,11)="Free School"),"Academy","Maintained")</f>
        <v>Academy</v>
      </c>
      <c r="BU645" s="212">
        <v>87</v>
      </c>
      <c r="BV645" s="212">
        <v>0</v>
      </c>
      <c r="BW645" s="201">
        <f t="shared" si="51"/>
        <v>4</v>
      </c>
      <c r="BX645" s="197" t="str">
        <f t="shared" si="50"/>
        <v>8664</v>
      </c>
    </row>
    <row r="646" spans="66:76" ht="14.4" x14ac:dyDescent="0.3">
      <c r="BN646" s="222">
        <v>866</v>
      </c>
      <c r="BO646" s="222" t="s">
        <v>208</v>
      </c>
      <c r="BP646" s="222">
        <v>8667006</v>
      </c>
      <c r="BQ646" s="222">
        <v>126549</v>
      </c>
      <c r="BR646" s="222" t="s">
        <v>758</v>
      </c>
      <c r="BS646" s="222" t="s">
        <v>231</v>
      </c>
      <c r="BT646" s="196" t="str">
        <f t="shared" si="52"/>
        <v>Maintained</v>
      </c>
      <c r="BU646" s="212">
        <v>76</v>
      </c>
      <c r="BV646" s="212">
        <v>248</v>
      </c>
      <c r="BW646" s="201">
        <f t="shared" si="51"/>
        <v>5</v>
      </c>
      <c r="BX646" s="197" t="str">
        <f t="shared" ref="BX646:BX709" si="53">BN646&amp;BW646</f>
        <v>8665</v>
      </c>
    </row>
    <row r="647" spans="66:76" ht="14.4" x14ac:dyDescent="0.3">
      <c r="BN647" s="222">
        <v>866</v>
      </c>
      <c r="BO647" s="222" t="s">
        <v>208</v>
      </c>
      <c r="BP647" s="222">
        <v>8667012</v>
      </c>
      <c r="BQ647" s="222">
        <v>143014</v>
      </c>
      <c r="BR647" s="222" t="s">
        <v>759</v>
      </c>
      <c r="BS647" s="222" t="s">
        <v>235</v>
      </c>
      <c r="BT647" s="196" t="str">
        <f t="shared" si="52"/>
        <v>Academy</v>
      </c>
      <c r="BU647" s="212">
        <v>0</v>
      </c>
      <c r="BV647" s="212">
        <v>172</v>
      </c>
      <c r="BW647" s="201">
        <f t="shared" ref="BW647:BW710" si="54">IF(BN647=BN646,BW646+1,1)</f>
        <v>6</v>
      </c>
      <c r="BX647" s="197" t="str">
        <f t="shared" si="53"/>
        <v>8666</v>
      </c>
    </row>
    <row r="648" spans="66:76" ht="14.4" x14ac:dyDescent="0.3">
      <c r="BN648" s="222">
        <v>866</v>
      </c>
      <c r="BO648" s="222" t="s">
        <v>208</v>
      </c>
      <c r="BP648" s="222">
        <v>8667013</v>
      </c>
      <c r="BQ648" s="222">
        <v>143013</v>
      </c>
      <c r="BR648" s="222" t="s">
        <v>760</v>
      </c>
      <c r="BS648" s="222" t="s">
        <v>235</v>
      </c>
      <c r="BT648" s="196" t="str">
        <f t="shared" si="52"/>
        <v>Academy</v>
      </c>
      <c r="BU648" s="212">
        <v>120</v>
      </c>
      <c r="BV648" s="212">
        <v>0</v>
      </c>
      <c r="BW648" s="201">
        <f t="shared" si="54"/>
        <v>7</v>
      </c>
      <c r="BX648" s="197" t="str">
        <f t="shared" si="53"/>
        <v>8667</v>
      </c>
    </row>
    <row r="649" spans="66:76" ht="14.4" x14ac:dyDescent="0.3">
      <c r="BN649" s="222">
        <v>867</v>
      </c>
      <c r="BO649" s="222" t="s">
        <v>97</v>
      </c>
      <c r="BP649" s="222">
        <v>8677032</v>
      </c>
      <c r="BQ649" s="222">
        <v>150388</v>
      </c>
      <c r="BR649" s="222" t="s">
        <v>761</v>
      </c>
      <c r="BS649" s="222" t="s">
        <v>235</v>
      </c>
      <c r="BT649" s="196" t="str">
        <f t="shared" si="52"/>
        <v>Academy</v>
      </c>
      <c r="BU649" s="212">
        <v>95</v>
      </c>
      <c r="BV649" s="212">
        <v>103</v>
      </c>
      <c r="BW649" s="201">
        <f t="shared" si="54"/>
        <v>1</v>
      </c>
      <c r="BX649" s="197" t="str">
        <f t="shared" si="53"/>
        <v>8671</v>
      </c>
    </row>
    <row r="650" spans="66:76" ht="14.4" x14ac:dyDescent="0.3">
      <c r="BN650" s="222">
        <v>868</v>
      </c>
      <c r="BO650" s="222" t="s">
        <v>223</v>
      </c>
      <c r="BP650" s="222">
        <v>8687000</v>
      </c>
      <c r="BQ650" s="222">
        <v>142066</v>
      </c>
      <c r="BR650" s="222" t="s">
        <v>762</v>
      </c>
      <c r="BS650" s="222" t="s">
        <v>245</v>
      </c>
      <c r="BT650" s="196" t="str">
        <f t="shared" si="52"/>
        <v>Academy</v>
      </c>
      <c r="BU650" s="212">
        <v>70</v>
      </c>
      <c r="BV650" s="212">
        <v>52</v>
      </c>
      <c r="BW650" s="201">
        <f t="shared" si="54"/>
        <v>1</v>
      </c>
      <c r="BX650" s="197" t="str">
        <f t="shared" si="53"/>
        <v>8681</v>
      </c>
    </row>
    <row r="651" spans="66:76" ht="14.4" x14ac:dyDescent="0.3">
      <c r="BN651" s="222">
        <v>868</v>
      </c>
      <c r="BO651" s="222" t="s">
        <v>223</v>
      </c>
      <c r="BP651" s="222">
        <v>8687009</v>
      </c>
      <c r="BQ651" s="222">
        <v>110183</v>
      </c>
      <c r="BR651" s="222" t="s">
        <v>763</v>
      </c>
      <c r="BS651" s="222" t="s">
        <v>231</v>
      </c>
      <c r="BT651" s="196" t="str">
        <f t="shared" si="52"/>
        <v>Maintained</v>
      </c>
      <c r="BU651" s="212">
        <v>94</v>
      </c>
      <c r="BV651" s="212">
        <v>194</v>
      </c>
      <c r="BW651" s="201">
        <f t="shared" si="54"/>
        <v>2</v>
      </c>
      <c r="BX651" s="197" t="str">
        <f t="shared" si="53"/>
        <v>8682</v>
      </c>
    </row>
    <row r="652" spans="66:76" ht="14.4" x14ac:dyDescent="0.3">
      <c r="BN652" s="222">
        <v>869</v>
      </c>
      <c r="BO652" s="222" t="s">
        <v>219</v>
      </c>
      <c r="BP652" s="222">
        <v>8697007</v>
      </c>
      <c r="BQ652" s="222">
        <v>110182</v>
      </c>
      <c r="BR652" s="222" t="s">
        <v>764</v>
      </c>
      <c r="BS652" s="222" t="s">
        <v>231</v>
      </c>
      <c r="BT652" s="196" t="str">
        <f t="shared" si="52"/>
        <v>Maintained</v>
      </c>
      <c r="BU652" s="212">
        <v>43</v>
      </c>
      <c r="BV652" s="212">
        <v>156</v>
      </c>
      <c r="BW652" s="201">
        <f t="shared" si="54"/>
        <v>1</v>
      </c>
      <c r="BX652" s="197" t="str">
        <f t="shared" si="53"/>
        <v>8691</v>
      </c>
    </row>
    <row r="653" spans="66:76" ht="14.4" x14ac:dyDescent="0.3">
      <c r="BN653" s="222">
        <v>869</v>
      </c>
      <c r="BO653" s="222" t="s">
        <v>219</v>
      </c>
      <c r="BP653" s="222">
        <v>8697028</v>
      </c>
      <c r="BQ653" s="222">
        <v>110186</v>
      </c>
      <c r="BR653" s="222" t="s">
        <v>765</v>
      </c>
      <c r="BS653" s="222" t="s">
        <v>231</v>
      </c>
      <c r="BT653" s="196" t="str">
        <f t="shared" si="52"/>
        <v>Maintained</v>
      </c>
      <c r="BU653" s="212">
        <v>88</v>
      </c>
      <c r="BV653" s="212">
        <v>132</v>
      </c>
      <c r="BW653" s="201">
        <f t="shared" si="54"/>
        <v>2</v>
      </c>
      <c r="BX653" s="197" t="str">
        <f t="shared" si="53"/>
        <v>8692</v>
      </c>
    </row>
    <row r="654" spans="66:76" ht="14.4" x14ac:dyDescent="0.3">
      <c r="BN654" s="222">
        <v>870</v>
      </c>
      <c r="BO654" s="222" t="s">
        <v>180</v>
      </c>
      <c r="BP654" s="222">
        <v>8707000</v>
      </c>
      <c r="BQ654" s="222">
        <v>139728</v>
      </c>
      <c r="BR654" s="222" t="s">
        <v>766</v>
      </c>
      <c r="BS654" s="222" t="s">
        <v>245</v>
      </c>
      <c r="BT654" s="196" t="str">
        <f t="shared" si="52"/>
        <v>Academy</v>
      </c>
      <c r="BU654" s="212">
        <v>15</v>
      </c>
      <c r="BV654" s="212">
        <v>47</v>
      </c>
      <c r="BW654" s="201">
        <f t="shared" si="54"/>
        <v>1</v>
      </c>
      <c r="BX654" s="197" t="str">
        <f t="shared" si="53"/>
        <v>8701</v>
      </c>
    </row>
    <row r="655" spans="66:76" ht="14.4" x14ac:dyDescent="0.3">
      <c r="BN655" s="222">
        <v>870</v>
      </c>
      <c r="BO655" s="222" t="s">
        <v>180</v>
      </c>
      <c r="BP655" s="222">
        <v>8707001</v>
      </c>
      <c r="BQ655" s="222">
        <v>137435</v>
      </c>
      <c r="BR655" s="222" t="s">
        <v>767</v>
      </c>
      <c r="BS655" s="222" t="s">
        <v>235</v>
      </c>
      <c r="BT655" s="196" t="str">
        <f t="shared" si="52"/>
        <v>Academy</v>
      </c>
      <c r="BU655" s="212">
        <v>81.5</v>
      </c>
      <c r="BV655" s="212">
        <v>167</v>
      </c>
      <c r="BW655" s="201">
        <f t="shared" si="54"/>
        <v>2</v>
      </c>
      <c r="BX655" s="197" t="str">
        <f t="shared" si="53"/>
        <v>8702</v>
      </c>
    </row>
    <row r="656" spans="66:76" ht="14.4" x14ac:dyDescent="0.3">
      <c r="BN656" s="222">
        <v>870</v>
      </c>
      <c r="BO656" s="222" t="s">
        <v>180</v>
      </c>
      <c r="BP656" s="222">
        <v>8707002</v>
      </c>
      <c r="BQ656" s="222">
        <v>147675</v>
      </c>
      <c r="BR656" s="222" t="s">
        <v>359</v>
      </c>
      <c r="BS656" s="222" t="s">
        <v>275</v>
      </c>
      <c r="BT656" s="196" t="str">
        <f t="shared" si="52"/>
        <v>Academy</v>
      </c>
      <c r="BU656" s="212">
        <v>0</v>
      </c>
      <c r="BV656" s="212">
        <v>62</v>
      </c>
      <c r="BW656" s="201">
        <f t="shared" si="54"/>
        <v>3</v>
      </c>
      <c r="BX656" s="197" t="str">
        <f t="shared" si="53"/>
        <v>8703</v>
      </c>
    </row>
    <row r="657" spans="66:76" ht="14.4" x14ac:dyDescent="0.3">
      <c r="BN657" s="222">
        <v>870</v>
      </c>
      <c r="BO657" s="222" t="s">
        <v>180</v>
      </c>
      <c r="BP657" s="222">
        <v>8707036</v>
      </c>
      <c r="BQ657" s="222">
        <v>110193</v>
      </c>
      <c r="BR657" s="222" t="s">
        <v>768</v>
      </c>
      <c r="BS657" s="222" t="s">
        <v>231</v>
      </c>
      <c r="BT657" s="196" t="str">
        <f t="shared" si="52"/>
        <v>Maintained</v>
      </c>
      <c r="BU657" s="212">
        <v>29</v>
      </c>
      <c r="BV657" s="212">
        <v>0</v>
      </c>
      <c r="BW657" s="201">
        <f t="shared" si="54"/>
        <v>4</v>
      </c>
      <c r="BX657" s="197" t="str">
        <f t="shared" si="53"/>
        <v>8704</v>
      </c>
    </row>
    <row r="658" spans="66:76" ht="14.4" x14ac:dyDescent="0.3">
      <c r="BN658" s="222">
        <v>871</v>
      </c>
      <c r="BO658" s="222" t="s">
        <v>192</v>
      </c>
      <c r="BP658" s="222">
        <v>8717000</v>
      </c>
      <c r="BQ658" s="222">
        <v>145741</v>
      </c>
      <c r="BR658" s="222" t="s">
        <v>769</v>
      </c>
      <c r="BS658" s="222" t="s">
        <v>275</v>
      </c>
      <c r="BT658" s="196" t="str">
        <f t="shared" si="52"/>
        <v>Academy</v>
      </c>
      <c r="BU658" s="212">
        <v>147</v>
      </c>
      <c r="BV658" s="212">
        <v>214</v>
      </c>
      <c r="BW658" s="201">
        <f t="shared" si="54"/>
        <v>1</v>
      </c>
      <c r="BX658" s="197" t="str">
        <f t="shared" si="53"/>
        <v>8711</v>
      </c>
    </row>
    <row r="659" spans="66:76" ht="14.4" x14ac:dyDescent="0.3">
      <c r="BN659" s="222">
        <v>871</v>
      </c>
      <c r="BO659" s="222" t="s">
        <v>192</v>
      </c>
      <c r="BP659" s="222">
        <v>8717030</v>
      </c>
      <c r="BQ659" s="222">
        <v>140244</v>
      </c>
      <c r="BR659" s="222" t="s">
        <v>770</v>
      </c>
      <c r="BS659" s="222" t="s">
        <v>235</v>
      </c>
      <c r="BT659" s="196" t="str">
        <f t="shared" si="52"/>
        <v>Academy</v>
      </c>
      <c r="BU659" s="212">
        <v>30</v>
      </c>
      <c r="BV659" s="212">
        <v>0</v>
      </c>
      <c r="BW659" s="201">
        <f t="shared" si="54"/>
        <v>2</v>
      </c>
      <c r="BX659" s="197" t="str">
        <f t="shared" si="53"/>
        <v>8712</v>
      </c>
    </row>
    <row r="660" spans="66:76" ht="14.4" x14ac:dyDescent="0.3">
      <c r="BN660" s="222">
        <v>872</v>
      </c>
      <c r="BO660" s="222" t="s">
        <v>225</v>
      </c>
      <c r="BP660" s="222">
        <v>8727001</v>
      </c>
      <c r="BQ660" s="222">
        <v>148349</v>
      </c>
      <c r="BR660" s="222" t="s">
        <v>1140</v>
      </c>
      <c r="BS660" s="222" t="s">
        <v>275</v>
      </c>
      <c r="BT660" s="196" t="str">
        <f t="shared" si="52"/>
        <v>Academy</v>
      </c>
      <c r="BU660" s="212">
        <v>0</v>
      </c>
      <c r="BV660" s="212">
        <v>64</v>
      </c>
      <c r="BW660" s="201">
        <f t="shared" si="54"/>
        <v>1</v>
      </c>
      <c r="BX660" s="197" t="str">
        <f t="shared" si="53"/>
        <v>8721</v>
      </c>
    </row>
    <row r="661" spans="66:76" ht="14.4" x14ac:dyDescent="0.3">
      <c r="BN661" s="222">
        <v>872</v>
      </c>
      <c r="BO661" s="222" t="s">
        <v>225</v>
      </c>
      <c r="BP661" s="222">
        <v>8727002</v>
      </c>
      <c r="BQ661" s="222">
        <v>149839</v>
      </c>
      <c r="BR661" s="222" t="s">
        <v>1210</v>
      </c>
      <c r="BS661" s="222" t="s">
        <v>245</v>
      </c>
      <c r="BT661" s="196" t="str">
        <f t="shared" si="52"/>
        <v>Academy</v>
      </c>
      <c r="BU661" s="212">
        <v>56</v>
      </c>
      <c r="BV661" s="212">
        <v>40</v>
      </c>
      <c r="BW661" s="201">
        <f t="shared" si="54"/>
        <v>2</v>
      </c>
      <c r="BX661" s="197" t="str">
        <f t="shared" si="53"/>
        <v>8722</v>
      </c>
    </row>
    <row r="662" spans="66:76" ht="14.4" x14ac:dyDescent="0.3">
      <c r="BN662" s="222">
        <v>872</v>
      </c>
      <c r="BO662" s="222" t="s">
        <v>225</v>
      </c>
      <c r="BP662" s="222">
        <v>8727029</v>
      </c>
      <c r="BQ662" s="222">
        <v>110187</v>
      </c>
      <c r="BR662" s="222" t="s">
        <v>771</v>
      </c>
      <c r="BS662" s="222" t="s">
        <v>231</v>
      </c>
      <c r="BT662" s="196" t="str">
        <f t="shared" si="52"/>
        <v>Maintained</v>
      </c>
      <c r="BU662" s="212">
        <v>139</v>
      </c>
      <c r="BV662" s="212">
        <v>170</v>
      </c>
      <c r="BW662" s="201">
        <f t="shared" si="54"/>
        <v>3</v>
      </c>
      <c r="BX662" s="197" t="str">
        <f t="shared" si="53"/>
        <v>8723</v>
      </c>
    </row>
    <row r="663" spans="66:76" ht="14.4" x14ac:dyDescent="0.3">
      <c r="BN663" s="222">
        <v>873</v>
      </c>
      <c r="BO663" s="222" t="s">
        <v>108</v>
      </c>
      <c r="BP663" s="222">
        <v>8737004</v>
      </c>
      <c r="BQ663" s="222">
        <v>140882</v>
      </c>
      <c r="BR663" s="222" t="s">
        <v>772</v>
      </c>
      <c r="BS663" s="222" t="s">
        <v>275</v>
      </c>
      <c r="BT663" s="196" t="str">
        <f t="shared" si="52"/>
        <v>Academy</v>
      </c>
      <c r="BU663" s="212">
        <v>49</v>
      </c>
      <c r="BV663" s="212">
        <v>97</v>
      </c>
      <c r="BW663" s="201">
        <f t="shared" si="54"/>
        <v>1</v>
      </c>
      <c r="BX663" s="197" t="str">
        <f t="shared" si="53"/>
        <v>8731</v>
      </c>
    </row>
    <row r="664" spans="66:76" ht="14.4" x14ac:dyDescent="0.3">
      <c r="BN664" s="222">
        <v>873</v>
      </c>
      <c r="BO664" s="222" t="s">
        <v>108</v>
      </c>
      <c r="BP664" s="222">
        <v>8737006</v>
      </c>
      <c r="BQ664" s="222">
        <v>142932</v>
      </c>
      <c r="BR664" s="222" t="s">
        <v>1141</v>
      </c>
      <c r="BS664" s="222" t="s">
        <v>275</v>
      </c>
      <c r="BT664" s="196" t="str">
        <f t="shared" si="52"/>
        <v>Academy</v>
      </c>
      <c r="BU664" s="212">
        <v>0</v>
      </c>
      <c r="BV664" s="212">
        <v>115</v>
      </c>
      <c r="BW664" s="201">
        <f t="shared" si="54"/>
        <v>2</v>
      </c>
      <c r="BX664" s="197" t="str">
        <f t="shared" si="53"/>
        <v>8732</v>
      </c>
    </row>
    <row r="665" spans="66:76" ht="14.4" x14ac:dyDescent="0.3">
      <c r="BN665" s="222">
        <v>873</v>
      </c>
      <c r="BO665" s="222" t="s">
        <v>108</v>
      </c>
      <c r="BP665" s="222">
        <v>8737007</v>
      </c>
      <c r="BQ665" s="222">
        <v>143111</v>
      </c>
      <c r="BR665" s="222" t="s">
        <v>773</v>
      </c>
      <c r="BS665" s="222" t="s">
        <v>235</v>
      </c>
      <c r="BT665" s="196" t="str">
        <f t="shared" si="52"/>
        <v>Academy</v>
      </c>
      <c r="BU665" s="212">
        <v>46</v>
      </c>
      <c r="BV665" s="212">
        <v>79</v>
      </c>
      <c r="BW665" s="201">
        <f t="shared" si="54"/>
        <v>3</v>
      </c>
      <c r="BX665" s="197" t="str">
        <f t="shared" si="53"/>
        <v>8733</v>
      </c>
    </row>
    <row r="666" spans="66:76" ht="14.4" x14ac:dyDescent="0.3">
      <c r="BN666" s="222">
        <v>873</v>
      </c>
      <c r="BO666" s="222" t="s">
        <v>108</v>
      </c>
      <c r="BP666" s="222">
        <v>8737008</v>
      </c>
      <c r="BQ666" s="222">
        <v>147661</v>
      </c>
      <c r="BR666" s="222" t="s">
        <v>1096</v>
      </c>
      <c r="BS666" s="222" t="s">
        <v>245</v>
      </c>
      <c r="BT666" s="196" t="str">
        <f t="shared" si="52"/>
        <v>Academy</v>
      </c>
      <c r="BU666" s="212">
        <v>52</v>
      </c>
      <c r="BV666" s="212">
        <v>82</v>
      </c>
      <c r="BW666" s="201">
        <f t="shared" si="54"/>
        <v>4</v>
      </c>
      <c r="BX666" s="197" t="str">
        <f t="shared" si="53"/>
        <v>8734</v>
      </c>
    </row>
    <row r="667" spans="66:76" ht="14.4" x14ac:dyDescent="0.3">
      <c r="BN667" s="222">
        <v>873</v>
      </c>
      <c r="BO667" s="222" t="s">
        <v>108</v>
      </c>
      <c r="BP667" s="222">
        <v>8737011</v>
      </c>
      <c r="BQ667" s="222">
        <v>148236</v>
      </c>
      <c r="BR667" s="222" t="s">
        <v>660</v>
      </c>
      <c r="BS667" s="222" t="s">
        <v>275</v>
      </c>
      <c r="BT667" s="196" t="str">
        <f t="shared" si="52"/>
        <v>Academy</v>
      </c>
      <c r="BU667" s="212">
        <v>44</v>
      </c>
      <c r="BV667" s="212">
        <v>53</v>
      </c>
      <c r="BW667" s="201">
        <f t="shared" si="54"/>
        <v>5</v>
      </c>
      <c r="BX667" s="197" t="str">
        <f t="shared" si="53"/>
        <v>8735</v>
      </c>
    </row>
    <row r="668" spans="66:76" ht="14.4" x14ac:dyDescent="0.3">
      <c r="BN668" s="222">
        <v>873</v>
      </c>
      <c r="BO668" s="222" t="s">
        <v>108</v>
      </c>
      <c r="BP668" s="222">
        <v>8737012</v>
      </c>
      <c r="BQ668" s="222">
        <v>148578</v>
      </c>
      <c r="BR668" s="222" t="s">
        <v>1142</v>
      </c>
      <c r="BS668" s="222" t="s">
        <v>245</v>
      </c>
      <c r="BT668" s="196" t="str">
        <f t="shared" si="52"/>
        <v>Academy</v>
      </c>
      <c r="BU668" s="212">
        <v>39</v>
      </c>
      <c r="BV668" s="212">
        <v>74</v>
      </c>
      <c r="BW668" s="201">
        <f t="shared" si="54"/>
        <v>6</v>
      </c>
      <c r="BX668" s="197" t="str">
        <f t="shared" si="53"/>
        <v>8736</v>
      </c>
    </row>
    <row r="669" spans="66:76" ht="14.4" x14ac:dyDescent="0.3">
      <c r="BN669" s="222">
        <v>873</v>
      </c>
      <c r="BO669" s="222" t="s">
        <v>108</v>
      </c>
      <c r="BP669" s="222">
        <v>8737013</v>
      </c>
      <c r="BQ669" s="222">
        <v>150791</v>
      </c>
      <c r="BR669" s="222" t="s">
        <v>1258</v>
      </c>
      <c r="BS669" s="222" t="s">
        <v>245</v>
      </c>
      <c r="BT669" s="196" t="str">
        <f t="shared" si="52"/>
        <v>Academy</v>
      </c>
      <c r="BU669" s="212">
        <v>49</v>
      </c>
      <c r="BV669" s="212">
        <v>15</v>
      </c>
      <c r="BW669" s="201">
        <f t="shared" si="54"/>
        <v>7</v>
      </c>
      <c r="BX669" s="197" t="str">
        <f t="shared" si="53"/>
        <v>8737</v>
      </c>
    </row>
    <row r="670" spans="66:76" ht="14.4" x14ac:dyDescent="0.3">
      <c r="BN670" s="222">
        <v>873</v>
      </c>
      <c r="BO670" s="222" t="s">
        <v>108</v>
      </c>
      <c r="BP670" s="222">
        <v>8737018</v>
      </c>
      <c r="BQ670" s="222">
        <v>142557</v>
      </c>
      <c r="BR670" s="222" t="s">
        <v>774</v>
      </c>
      <c r="BS670" s="222" t="s">
        <v>235</v>
      </c>
      <c r="BT670" s="196" t="str">
        <f t="shared" si="52"/>
        <v>Academy</v>
      </c>
      <c r="BU670" s="212">
        <v>101</v>
      </c>
      <c r="BV670" s="212">
        <v>101</v>
      </c>
      <c r="BW670" s="201">
        <f t="shared" si="54"/>
        <v>8</v>
      </c>
      <c r="BX670" s="197" t="str">
        <f t="shared" si="53"/>
        <v>8738</v>
      </c>
    </row>
    <row r="671" spans="66:76" ht="14.4" x14ac:dyDescent="0.3">
      <c r="BN671" s="222">
        <v>873</v>
      </c>
      <c r="BO671" s="222" t="s">
        <v>108</v>
      </c>
      <c r="BP671" s="222">
        <v>8737021</v>
      </c>
      <c r="BQ671" s="222">
        <v>144055</v>
      </c>
      <c r="BR671" s="222" t="s">
        <v>775</v>
      </c>
      <c r="BS671" s="222" t="s">
        <v>235</v>
      </c>
      <c r="BT671" s="196" t="str">
        <f t="shared" si="52"/>
        <v>Academy</v>
      </c>
      <c r="BU671" s="212">
        <v>67</v>
      </c>
      <c r="BV671" s="212">
        <v>114</v>
      </c>
      <c r="BW671" s="201">
        <f t="shared" si="54"/>
        <v>9</v>
      </c>
      <c r="BX671" s="197" t="str">
        <f t="shared" si="53"/>
        <v>8739</v>
      </c>
    </row>
    <row r="672" spans="66:76" ht="14.4" x14ac:dyDescent="0.3">
      <c r="BN672" s="222">
        <v>873</v>
      </c>
      <c r="BO672" s="222" t="s">
        <v>108</v>
      </c>
      <c r="BP672" s="222">
        <v>8737023</v>
      </c>
      <c r="BQ672" s="222">
        <v>110951</v>
      </c>
      <c r="BR672" s="222" t="s">
        <v>776</v>
      </c>
      <c r="BS672" s="222" t="s">
        <v>231</v>
      </c>
      <c r="BT672" s="196" t="str">
        <f t="shared" si="52"/>
        <v>Maintained</v>
      </c>
      <c r="BU672" s="212">
        <v>59</v>
      </c>
      <c r="BV672" s="212">
        <v>66</v>
      </c>
      <c r="BW672" s="201">
        <f t="shared" si="54"/>
        <v>10</v>
      </c>
      <c r="BX672" s="197" t="str">
        <f t="shared" si="53"/>
        <v>87310</v>
      </c>
    </row>
    <row r="673" spans="66:76" ht="14.4" x14ac:dyDescent="0.3">
      <c r="BN673" s="222">
        <v>873</v>
      </c>
      <c r="BO673" s="222" t="s">
        <v>108</v>
      </c>
      <c r="BP673" s="222">
        <v>8737025</v>
      </c>
      <c r="BQ673" s="222">
        <v>134937</v>
      </c>
      <c r="BR673" s="222" t="s">
        <v>777</v>
      </c>
      <c r="BS673" s="222" t="s">
        <v>231</v>
      </c>
      <c r="BT673" s="196" t="str">
        <f t="shared" si="52"/>
        <v>Maintained</v>
      </c>
      <c r="BU673" s="212">
        <v>65</v>
      </c>
      <c r="BV673" s="212">
        <v>115</v>
      </c>
      <c r="BW673" s="201">
        <f t="shared" si="54"/>
        <v>11</v>
      </c>
      <c r="BX673" s="197" t="str">
        <f t="shared" si="53"/>
        <v>87311</v>
      </c>
    </row>
    <row r="674" spans="66:76" ht="14.4" x14ac:dyDescent="0.3">
      <c r="BN674" s="222">
        <v>873</v>
      </c>
      <c r="BO674" s="222" t="s">
        <v>108</v>
      </c>
      <c r="BP674" s="222">
        <v>8737026</v>
      </c>
      <c r="BQ674" s="222">
        <v>134972</v>
      </c>
      <c r="BR674" s="222" t="s">
        <v>778</v>
      </c>
      <c r="BS674" s="222" t="s">
        <v>231</v>
      </c>
      <c r="BT674" s="196" t="str">
        <f t="shared" si="52"/>
        <v>Maintained</v>
      </c>
      <c r="BU674" s="212">
        <v>98</v>
      </c>
      <c r="BV674" s="212">
        <v>146</v>
      </c>
      <c r="BW674" s="201">
        <f t="shared" si="54"/>
        <v>12</v>
      </c>
      <c r="BX674" s="197" t="str">
        <f t="shared" si="53"/>
        <v>87312</v>
      </c>
    </row>
    <row r="675" spans="66:76" ht="14.4" x14ac:dyDescent="0.3">
      <c r="BN675" s="222">
        <v>873</v>
      </c>
      <c r="BO675" s="222" t="s">
        <v>108</v>
      </c>
      <c r="BP675" s="222">
        <v>8737092</v>
      </c>
      <c r="BQ675" s="222">
        <v>137594</v>
      </c>
      <c r="BR675" s="222" t="s">
        <v>779</v>
      </c>
      <c r="BS675" s="222" t="s">
        <v>235</v>
      </c>
      <c r="BT675" s="196" t="str">
        <f t="shared" si="52"/>
        <v>Academy</v>
      </c>
      <c r="BU675" s="212">
        <v>0</v>
      </c>
      <c r="BV675" s="212">
        <v>135</v>
      </c>
      <c r="BW675" s="201">
        <f t="shared" si="54"/>
        <v>13</v>
      </c>
      <c r="BX675" s="197" t="str">
        <f t="shared" si="53"/>
        <v>87313</v>
      </c>
    </row>
    <row r="676" spans="66:76" ht="14.4" x14ac:dyDescent="0.3">
      <c r="BN676" s="222">
        <v>874</v>
      </c>
      <c r="BO676" s="222" t="s">
        <v>177</v>
      </c>
      <c r="BP676" s="222">
        <v>8747000</v>
      </c>
      <c r="BQ676" s="222">
        <v>138271</v>
      </c>
      <c r="BR676" s="222" t="s">
        <v>780</v>
      </c>
      <c r="BS676" s="222" t="s">
        <v>245</v>
      </c>
      <c r="BT676" s="196" t="str">
        <f t="shared" si="52"/>
        <v>Academy</v>
      </c>
      <c r="BU676" s="212">
        <v>53</v>
      </c>
      <c r="BV676" s="212">
        <v>60</v>
      </c>
      <c r="BW676" s="201">
        <f t="shared" si="54"/>
        <v>1</v>
      </c>
      <c r="BX676" s="197" t="str">
        <f t="shared" si="53"/>
        <v>8741</v>
      </c>
    </row>
    <row r="677" spans="66:76" ht="14.4" x14ac:dyDescent="0.3">
      <c r="BN677" s="222">
        <v>874</v>
      </c>
      <c r="BO677" s="222" t="s">
        <v>177</v>
      </c>
      <c r="BP677" s="222">
        <v>8747001</v>
      </c>
      <c r="BQ677" s="222">
        <v>147944</v>
      </c>
      <c r="BR677" s="222" t="s">
        <v>1097</v>
      </c>
      <c r="BS677" s="222" t="s">
        <v>275</v>
      </c>
      <c r="BT677" s="196" t="str">
        <f t="shared" si="52"/>
        <v>Academy</v>
      </c>
      <c r="BU677" s="212">
        <v>63</v>
      </c>
      <c r="BV677" s="212">
        <v>92</v>
      </c>
      <c r="BW677" s="201">
        <f t="shared" si="54"/>
        <v>2</v>
      </c>
      <c r="BX677" s="197" t="str">
        <f t="shared" si="53"/>
        <v>8742</v>
      </c>
    </row>
    <row r="678" spans="66:76" ht="14.4" x14ac:dyDescent="0.3">
      <c r="BN678" s="222">
        <v>874</v>
      </c>
      <c r="BO678" s="222" t="s">
        <v>177</v>
      </c>
      <c r="BP678" s="222">
        <v>8747013</v>
      </c>
      <c r="BQ678" s="222">
        <v>110943</v>
      </c>
      <c r="BR678" s="222" t="s">
        <v>781</v>
      </c>
      <c r="BS678" s="222" t="s">
        <v>231</v>
      </c>
      <c r="BT678" s="196" t="str">
        <f t="shared" si="52"/>
        <v>Maintained</v>
      </c>
      <c r="BU678" s="212">
        <v>34</v>
      </c>
      <c r="BV678" s="212">
        <v>157</v>
      </c>
      <c r="BW678" s="201">
        <f t="shared" si="54"/>
        <v>3</v>
      </c>
      <c r="BX678" s="197" t="str">
        <f t="shared" si="53"/>
        <v>8743</v>
      </c>
    </row>
    <row r="679" spans="66:76" ht="14.4" x14ac:dyDescent="0.3">
      <c r="BN679" s="222">
        <v>874</v>
      </c>
      <c r="BO679" s="222" t="s">
        <v>177</v>
      </c>
      <c r="BP679" s="222">
        <v>8747020</v>
      </c>
      <c r="BQ679" s="222">
        <v>110948</v>
      </c>
      <c r="BR679" s="222" t="s">
        <v>782</v>
      </c>
      <c r="BS679" s="222" t="s">
        <v>231</v>
      </c>
      <c r="BT679" s="196" t="str">
        <f t="shared" si="52"/>
        <v>Maintained</v>
      </c>
      <c r="BU679" s="212">
        <v>99</v>
      </c>
      <c r="BV679" s="212">
        <v>114</v>
      </c>
      <c r="BW679" s="201">
        <f t="shared" si="54"/>
        <v>4</v>
      </c>
      <c r="BX679" s="197" t="str">
        <f t="shared" si="53"/>
        <v>8744</v>
      </c>
    </row>
    <row r="680" spans="66:76" ht="14.4" x14ac:dyDescent="0.3">
      <c r="BN680" s="222">
        <v>874</v>
      </c>
      <c r="BO680" s="222" t="s">
        <v>177</v>
      </c>
      <c r="BP680" s="222">
        <v>8747025</v>
      </c>
      <c r="BQ680" s="222">
        <v>149368</v>
      </c>
      <c r="BR680" s="222" t="s">
        <v>1211</v>
      </c>
      <c r="BS680" s="222" t="s">
        <v>235</v>
      </c>
      <c r="BT680" s="196" t="str">
        <f t="shared" si="52"/>
        <v>Academy</v>
      </c>
      <c r="BU680" s="212">
        <v>16</v>
      </c>
      <c r="BV680" s="212">
        <v>47</v>
      </c>
      <c r="BW680" s="201">
        <f t="shared" si="54"/>
        <v>5</v>
      </c>
      <c r="BX680" s="197" t="str">
        <f t="shared" si="53"/>
        <v>8745</v>
      </c>
    </row>
    <row r="681" spans="66:76" ht="14.4" x14ac:dyDescent="0.3">
      <c r="BN681" s="222">
        <v>876</v>
      </c>
      <c r="BO681" s="222" t="s">
        <v>135</v>
      </c>
      <c r="BP681" s="222">
        <v>8767000</v>
      </c>
      <c r="BQ681" s="222">
        <v>150794</v>
      </c>
      <c r="BR681" s="222" t="s">
        <v>1259</v>
      </c>
      <c r="BS681" s="222" t="s">
        <v>245</v>
      </c>
      <c r="BT681" s="196" t="str">
        <f t="shared" si="52"/>
        <v>Academy</v>
      </c>
      <c r="BU681" s="212">
        <v>0</v>
      </c>
      <c r="BV681" s="212">
        <v>32</v>
      </c>
      <c r="BW681" s="201">
        <f t="shared" si="54"/>
        <v>1</v>
      </c>
      <c r="BX681" s="197" t="str">
        <f t="shared" si="53"/>
        <v>8761</v>
      </c>
    </row>
    <row r="682" spans="66:76" ht="14.4" x14ac:dyDescent="0.3">
      <c r="BN682" s="222">
        <v>876</v>
      </c>
      <c r="BO682" s="222" t="s">
        <v>135</v>
      </c>
      <c r="BP682" s="222">
        <v>8767003</v>
      </c>
      <c r="BQ682" s="222">
        <v>140578</v>
      </c>
      <c r="BR682" s="222" t="s">
        <v>783</v>
      </c>
      <c r="BS682" s="222" t="s">
        <v>235</v>
      </c>
      <c r="BT682" s="196" t="str">
        <f t="shared" si="52"/>
        <v>Academy</v>
      </c>
      <c r="BU682" s="212">
        <v>0</v>
      </c>
      <c r="BV682" s="212">
        <v>108</v>
      </c>
      <c r="BW682" s="201">
        <f t="shared" si="54"/>
        <v>2</v>
      </c>
      <c r="BX682" s="197" t="str">
        <f t="shared" si="53"/>
        <v>8762</v>
      </c>
    </row>
    <row r="683" spans="66:76" ht="14.4" x14ac:dyDescent="0.3">
      <c r="BN683" s="222">
        <v>876</v>
      </c>
      <c r="BO683" s="222" t="s">
        <v>135</v>
      </c>
      <c r="BP683" s="222">
        <v>8767200</v>
      </c>
      <c r="BQ683" s="222">
        <v>111514</v>
      </c>
      <c r="BR683" s="222" t="s">
        <v>784</v>
      </c>
      <c r="BS683" s="222" t="s">
        <v>231</v>
      </c>
      <c r="BT683" s="196" t="str">
        <f t="shared" si="52"/>
        <v>Maintained</v>
      </c>
      <c r="BU683" s="212">
        <v>43</v>
      </c>
      <c r="BV683" s="212">
        <v>40</v>
      </c>
      <c r="BW683" s="201">
        <f t="shared" si="54"/>
        <v>3</v>
      </c>
      <c r="BX683" s="197" t="str">
        <f t="shared" si="53"/>
        <v>8763</v>
      </c>
    </row>
    <row r="684" spans="66:76" ht="14.4" x14ac:dyDescent="0.3">
      <c r="BN684" s="222">
        <v>876</v>
      </c>
      <c r="BO684" s="222" t="s">
        <v>135</v>
      </c>
      <c r="BP684" s="222">
        <v>8767202</v>
      </c>
      <c r="BQ684" s="222">
        <v>111515</v>
      </c>
      <c r="BR684" s="222" t="s">
        <v>785</v>
      </c>
      <c r="BS684" s="222" t="s">
        <v>231</v>
      </c>
      <c r="BT684" s="196" t="str">
        <f t="shared" si="52"/>
        <v>Maintained</v>
      </c>
      <c r="BU684" s="212">
        <v>0</v>
      </c>
      <c r="BV684" s="212">
        <v>128</v>
      </c>
      <c r="BW684" s="201">
        <f t="shared" si="54"/>
        <v>4</v>
      </c>
      <c r="BX684" s="197" t="str">
        <f t="shared" si="53"/>
        <v>8764</v>
      </c>
    </row>
    <row r="685" spans="66:76" ht="14.4" x14ac:dyDescent="0.3">
      <c r="BN685" s="222">
        <v>876</v>
      </c>
      <c r="BO685" s="222" t="s">
        <v>135</v>
      </c>
      <c r="BP685" s="222">
        <v>8767206</v>
      </c>
      <c r="BQ685" s="222">
        <v>146110</v>
      </c>
      <c r="BR685" s="222" t="s">
        <v>786</v>
      </c>
      <c r="BS685" s="222" t="s">
        <v>235</v>
      </c>
      <c r="BT685" s="196" t="str">
        <f t="shared" si="52"/>
        <v>Academy</v>
      </c>
      <c r="BU685" s="212">
        <v>131</v>
      </c>
      <c r="BV685" s="212">
        <v>0</v>
      </c>
      <c r="BW685" s="201">
        <f t="shared" si="54"/>
        <v>5</v>
      </c>
      <c r="BX685" s="197" t="str">
        <f t="shared" si="53"/>
        <v>8765</v>
      </c>
    </row>
    <row r="686" spans="66:76" ht="14.4" x14ac:dyDescent="0.3">
      <c r="BN686" s="222">
        <v>877</v>
      </c>
      <c r="BO686" s="222" t="s">
        <v>217</v>
      </c>
      <c r="BP686" s="222">
        <v>8777001</v>
      </c>
      <c r="BQ686" s="222">
        <v>111495</v>
      </c>
      <c r="BR686" s="222" t="s">
        <v>787</v>
      </c>
      <c r="BS686" s="222" t="s">
        <v>231</v>
      </c>
      <c r="BT686" s="196" t="str">
        <f t="shared" si="52"/>
        <v>Maintained</v>
      </c>
      <c r="BU686" s="212">
        <v>89</v>
      </c>
      <c r="BV686" s="212">
        <v>144</v>
      </c>
      <c r="BW686" s="201">
        <f t="shared" si="54"/>
        <v>1</v>
      </c>
      <c r="BX686" s="197" t="str">
        <f t="shared" si="53"/>
        <v>8771</v>
      </c>
    </row>
    <row r="687" spans="66:76" ht="14.4" x14ac:dyDescent="0.3">
      <c r="BN687" s="222">
        <v>877</v>
      </c>
      <c r="BO687" s="222" t="s">
        <v>217</v>
      </c>
      <c r="BP687" s="222">
        <v>8777002</v>
      </c>
      <c r="BQ687" s="222">
        <v>111496</v>
      </c>
      <c r="BR687" s="222" t="s">
        <v>788</v>
      </c>
      <c r="BS687" s="222" t="s">
        <v>231</v>
      </c>
      <c r="BT687" s="196" t="str">
        <f t="shared" si="52"/>
        <v>Maintained</v>
      </c>
      <c r="BU687" s="212">
        <v>67</v>
      </c>
      <c r="BV687" s="212">
        <v>72</v>
      </c>
      <c r="BW687" s="201">
        <f t="shared" si="54"/>
        <v>2</v>
      </c>
      <c r="BX687" s="197" t="str">
        <f t="shared" si="53"/>
        <v>8772</v>
      </c>
    </row>
    <row r="688" spans="66:76" ht="14.4" x14ac:dyDescent="0.3">
      <c r="BN688" s="222">
        <v>877</v>
      </c>
      <c r="BO688" s="222" t="s">
        <v>217</v>
      </c>
      <c r="BP688" s="222">
        <v>8777103</v>
      </c>
      <c r="BQ688" s="222">
        <v>111501</v>
      </c>
      <c r="BR688" s="222" t="s">
        <v>789</v>
      </c>
      <c r="BS688" s="222" t="s">
        <v>231</v>
      </c>
      <c r="BT688" s="196" t="str">
        <f t="shared" si="52"/>
        <v>Maintained</v>
      </c>
      <c r="BU688" s="212">
        <v>13</v>
      </c>
      <c r="BV688" s="212">
        <v>55</v>
      </c>
      <c r="BW688" s="201">
        <f t="shared" si="54"/>
        <v>3</v>
      </c>
      <c r="BX688" s="197" t="str">
        <f t="shared" si="53"/>
        <v>8773</v>
      </c>
    </row>
    <row r="689" spans="66:76" ht="14.4" x14ac:dyDescent="0.3">
      <c r="BN689" s="222">
        <v>878</v>
      </c>
      <c r="BO689" s="222" t="s">
        <v>121</v>
      </c>
      <c r="BP689" s="222">
        <v>8787002</v>
      </c>
      <c r="BQ689" s="222">
        <v>113633</v>
      </c>
      <c r="BR689" s="222" t="s">
        <v>790</v>
      </c>
      <c r="BS689" s="222" t="s">
        <v>253</v>
      </c>
      <c r="BT689" s="196" t="str">
        <f t="shared" si="52"/>
        <v>Maintained</v>
      </c>
      <c r="BU689" s="212">
        <v>119</v>
      </c>
      <c r="BV689" s="212">
        <v>111</v>
      </c>
      <c r="BW689" s="201">
        <f t="shared" si="54"/>
        <v>1</v>
      </c>
      <c r="BX689" s="197" t="str">
        <f t="shared" si="53"/>
        <v>8781</v>
      </c>
    </row>
    <row r="690" spans="66:76" ht="14.4" x14ac:dyDescent="0.3">
      <c r="BN690" s="222">
        <v>878</v>
      </c>
      <c r="BO690" s="222" t="s">
        <v>121</v>
      </c>
      <c r="BP690" s="222">
        <v>8787005</v>
      </c>
      <c r="BQ690" s="222">
        <v>113634</v>
      </c>
      <c r="BR690" s="222" t="s">
        <v>791</v>
      </c>
      <c r="BS690" s="222" t="s">
        <v>253</v>
      </c>
      <c r="BT690" s="196" t="str">
        <f t="shared" si="52"/>
        <v>Maintained</v>
      </c>
      <c r="BU690" s="212">
        <v>0</v>
      </c>
      <c r="BV690" s="212">
        <v>138</v>
      </c>
      <c r="BW690" s="201">
        <f t="shared" si="54"/>
        <v>2</v>
      </c>
      <c r="BX690" s="197" t="str">
        <f t="shared" si="53"/>
        <v>8782</v>
      </c>
    </row>
    <row r="691" spans="66:76" ht="14.4" x14ac:dyDescent="0.3">
      <c r="BN691" s="222">
        <v>878</v>
      </c>
      <c r="BO691" s="222" t="s">
        <v>121</v>
      </c>
      <c r="BP691" s="222">
        <v>8787006</v>
      </c>
      <c r="BQ691" s="222">
        <v>113635</v>
      </c>
      <c r="BR691" s="222" t="s">
        <v>792</v>
      </c>
      <c r="BS691" s="222" t="s">
        <v>253</v>
      </c>
      <c r="BT691" s="196" t="str">
        <f t="shared" si="52"/>
        <v>Maintained</v>
      </c>
      <c r="BU691" s="212">
        <v>57</v>
      </c>
      <c r="BV691" s="212">
        <v>63</v>
      </c>
      <c r="BW691" s="201">
        <f t="shared" si="54"/>
        <v>3</v>
      </c>
      <c r="BX691" s="197" t="str">
        <f t="shared" si="53"/>
        <v>8783</v>
      </c>
    </row>
    <row r="692" spans="66:76" ht="14.4" x14ac:dyDescent="0.3">
      <c r="BN692" s="222">
        <v>878</v>
      </c>
      <c r="BO692" s="222" t="s">
        <v>121</v>
      </c>
      <c r="BP692" s="222">
        <v>8787008</v>
      </c>
      <c r="BQ692" s="222">
        <v>113636</v>
      </c>
      <c r="BR692" s="222" t="s">
        <v>793</v>
      </c>
      <c r="BS692" s="222" t="s">
        <v>253</v>
      </c>
      <c r="BT692" s="196" t="str">
        <f t="shared" si="52"/>
        <v>Maintained</v>
      </c>
      <c r="BU692" s="212">
        <v>20</v>
      </c>
      <c r="BV692" s="212">
        <v>56</v>
      </c>
      <c r="BW692" s="201">
        <f t="shared" si="54"/>
        <v>4</v>
      </c>
      <c r="BX692" s="197" t="str">
        <f t="shared" si="53"/>
        <v>8784</v>
      </c>
    </row>
    <row r="693" spans="66:76" ht="14.4" x14ac:dyDescent="0.3">
      <c r="BN693" s="222">
        <v>878</v>
      </c>
      <c r="BO693" s="222" t="s">
        <v>121</v>
      </c>
      <c r="BP693" s="222">
        <v>8787009</v>
      </c>
      <c r="BQ693" s="222">
        <v>147064</v>
      </c>
      <c r="BR693" s="222" t="s">
        <v>794</v>
      </c>
      <c r="BS693" s="222" t="s">
        <v>245</v>
      </c>
      <c r="BT693" s="196" t="str">
        <f t="shared" si="52"/>
        <v>Academy</v>
      </c>
      <c r="BU693" s="212">
        <v>0</v>
      </c>
      <c r="BV693" s="212">
        <v>115</v>
      </c>
      <c r="BW693" s="201">
        <f t="shared" si="54"/>
        <v>5</v>
      </c>
      <c r="BX693" s="197" t="str">
        <f t="shared" si="53"/>
        <v>8785</v>
      </c>
    </row>
    <row r="694" spans="66:76" ht="14.4" x14ac:dyDescent="0.3">
      <c r="BN694" s="222">
        <v>878</v>
      </c>
      <c r="BO694" s="222" t="s">
        <v>121</v>
      </c>
      <c r="BP694" s="222">
        <v>8787010</v>
      </c>
      <c r="BQ694" s="222">
        <v>147840</v>
      </c>
      <c r="BR694" s="222" t="s">
        <v>1098</v>
      </c>
      <c r="BS694" s="222" t="s">
        <v>245</v>
      </c>
      <c r="BT694" s="196" t="str">
        <f t="shared" si="52"/>
        <v>Academy</v>
      </c>
      <c r="BU694" s="212">
        <v>13</v>
      </c>
      <c r="BV694" s="212">
        <v>118</v>
      </c>
      <c r="BW694" s="201">
        <f t="shared" si="54"/>
        <v>6</v>
      </c>
      <c r="BX694" s="197" t="str">
        <f t="shared" si="53"/>
        <v>8786</v>
      </c>
    </row>
    <row r="695" spans="66:76" ht="14.4" x14ac:dyDescent="0.3">
      <c r="BN695" s="222">
        <v>878</v>
      </c>
      <c r="BO695" s="222" t="s">
        <v>121</v>
      </c>
      <c r="BP695" s="222">
        <v>8787011</v>
      </c>
      <c r="BQ695" s="222">
        <v>148476</v>
      </c>
      <c r="BR695" s="222" t="s">
        <v>798</v>
      </c>
      <c r="BS695" s="222" t="s">
        <v>275</v>
      </c>
      <c r="BT695" s="196" t="str">
        <f t="shared" si="52"/>
        <v>Academy</v>
      </c>
      <c r="BU695" s="212">
        <v>72</v>
      </c>
      <c r="BV695" s="212">
        <v>147</v>
      </c>
      <c r="BW695" s="201">
        <f t="shared" si="54"/>
        <v>7</v>
      </c>
      <c r="BX695" s="197" t="str">
        <f t="shared" si="53"/>
        <v>8787</v>
      </c>
    </row>
    <row r="696" spans="66:76" ht="14.4" x14ac:dyDescent="0.3">
      <c r="BN696" s="222">
        <v>878</v>
      </c>
      <c r="BO696" s="222" t="s">
        <v>121</v>
      </c>
      <c r="BP696" s="222">
        <v>8787012</v>
      </c>
      <c r="BQ696" s="222">
        <v>149041</v>
      </c>
      <c r="BR696" s="222" t="s">
        <v>1178</v>
      </c>
      <c r="BS696" s="222" t="s">
        <v>245</v>
      </c>
      <c r="BT696" s="196" t="str">
        <f t="shared" si="52"/>
        <v>Academy</v>
      </c>
      <c r="BU696" s="212">
        <v>19</v>
      </c>
      <c r="BV696" s="212">
        <v>51</v>
      </c>
      <c r="BW696" s="201">
        <f t="shared" si="54"/>
        <v>8</v>
      </c>
      <c r="BX696" s="197" t="str">
        <f t="shared" si="53"/>
        <v>8788</v>
      </c>
    </row>
    <row r="697" spans="66:76" ht="14.4" x14ac:dyDescent="0.3">
      <c r="BN697" s="222">
        <v>878</v>
      </c>
      <c r="BO697" s="222" t="s">
        <v>121</v>
      </c>
      <c r="BP697" s="222">
        <v>8787020</v>
      </c>
      <c r="BQ697" s="222">
        <v>113637</v>
      </c>
      <c r="BR697" s="222" t="s">
        <v>795</v>
      </c>
      <c r="BS697" s="222" t="s">
        <v>253</v>
      </c>
      <c r="BT697" s="196" t="str">
        <f t="shared" si="52"/>
        <v>Maintained</v>
      </c>
      <c r="BU697" s="212">
        <v>49</v>
      </c>
      <c r="BV697" s="212">
        <v>131</v>
      </c>
      <c r="BW697" s="201">
        <f t="shared" si="54"/>
        <v>9</v>
      </c>
      <c r="BX697" s="197" t="str">
        <f t="shared" si="53"/>
        <v>8789</v>
      </c>
    </row>
    <row r="698" spans="66:76" ht="14.4" x14ac:dyDescent="0.3">
      <c r="BN698" s="222">
        <v>878</v>
      </c>
      <c r="BO698" s="222" t="s">
        <v>121</v>
      </c>
      <c r="BP698" s="222">
        <v>8787021</v>
      </c>
      <c r="BQ698" s="222">
        <v>113638</v>
      </c>
      <c r="BR698" s="222" t="s">
        <v>796</v>
      </c>
      <c r="BS698" s="222" t="s">
        <v>253</v>
      </c>
      <c r="BT698" s="196" t="str">
        <f t="shared" si="52"/>
        <v>Maintained</v>
      </c>
      <c r="BU698" s="212">
        <v>88</v>
      </c>
      <c r="BV698" s="212">
        <v>102</v>
      </c>
      <c r="BW698" s="201">
        <f t="shared" si="54"/>
        <v>10</v>
      </c>
      <c r="BX698" s="197" t="str">
        <f t="shared" si="53"/>
        <v>87810</v>
      </c>
    </row>
    <row r="699" spans="66:76" ht="14.4" x14ac:dyDescent="0.3">
      <c r="BN699" s="222">
        <v>878</v>
      </c>
      <c r="BO699" s="222" t="s">
        <v>121</v>
      </c>
      <c r="BP699" s="222">
        <v>8787044</v>
      </c>
      <c r="BQ699" s="222">
        <v>113643</v>
      </c>
      <c r="BR699" s="222" t="s">
        <v>797</v>
      </c>
      <c r="BS699" s="222" t="s">
        <v>253</v>
      </c>
      <c r="BT699" s="196" t="str">
        <f t="shared" si="52"/>
        <v>Maintained</v>
      </c>
      <c r="BU699" s="212">
        <v>60</v>
      </c>
      <c r="BV699" s="212">
        <v>92</v>
      </c>
      <c r="BW699" s="201">
        <f t="shared" si="54"/>
        <v>11</v>
      </c>
      <c r="BX699" s="197" t="str">
        <f t="shared" si="53"/>
        <v>87811</v>
      </c>
    </row>
    <row r="700" spans="66:76" ht="14.4" x14ac:dyDescent="0.3">
      <c r="BN700" s="222">
        <v>878</v>
      </c>
      <c r="BO700" s="222" t="s">
        <v>121</v>
      </c>
      <c r="BP700" s="222">
        <v>8787088</v>
      </c>
      <c r="BQ700" s="222">
        <v>131552</v>
      </c>
      <c r="BR700" s="222" t="s">
        <v>799</v>
      </c>
      <c r="BS700" s="222" t="s">
        <v>253</v>
      </c>
      <c r="BT700" s="196" t="str">
        <f t="shared" si="52"/>
        <v>Maintained</v>
      </c>
      <c r="BU700" s="212">
        <v>36</v>
      </c>
      <c r="BV700" s="212">
        <v>122</v>
      </c>
      <c r="BW700" s="201">
        <f t="shared" si="54"/>
        <v>12</v>
      </c>
      <c r="BX700" s="197" t="str">
        <f t="shared" si="53"/>
        <v>87812</v>
      </c>
    </row>
    <row r="701" spans="66:76" ht="14.4" x14ac:dyDescent="0.3">
      <c r="BN701" s="222">
        <v>879</v>
      </c>
      <c r="BO701" s="222" t="s">
        <v>178</v>
      </c>
      <c r="BP701" s="222">
        <v>8797000</v>
      </c>
      <c r="BQ701" s="222">
        <v>149391</v>
      </c>
      <c r="BR701" s="222" t="s">
        <v>803</v>
      </c>
      <c r="BS701" s="222" t="s">
        <v>275</v>
      </c>
      <c r="BT701" s="196" t="str">
        <f t="shared" si="52"/>
        <v>Academy</v>
      </c>
      <c r="BU701" s="212">
        <v>29</v>
      </c>
      <c r="BV701" s="212">
        <v>76</v>
      </c>
      <c r="BW701" s="201">
        <f t="shared" si="54"/>
        <v>1</v>
      </c>
      <c r="BX701" s="197" t="str">
        <f t="shared" si="53"/>
        <v>8791</v>
      </c>
    </row>
    <row r="702" spans="66:76" ht="14.4" x14ac:dyDescent="0.3">
      <c r="BN702" s="222">
        <v>879</v>
      </c>
      <c r="BO702" s="222" t="s">
        <v>178</v>
      </c>
      <c r="BP702" s="222">
        <v>8797062</v>
      </c>
      <c r="BQ702" s="222">
        <v>113644</v>
      </c>
      <c r="BR702" s="222" t="s">
        <v>328</v>
      </c>
      <c r="BS702" s="222" t="s">
        <v>253</v>
      </c>
      <c r="BT702" s="196" t="str">
        <f t="shared" si="52"/>
        <v>Maintained</v>
      </c>
      <c r="BU702" s="212">
        <v>43</v>
      </c>
      <c r="BV702" s="212">
        <v>41</v>
      </c>
      <c r="BW702" s="201">
        <f t="shared" si="54"/>
        <v>2</v>
      </c>
      <c r="BX702" s="197" t="str">
        <f t="shared" si="53"/>
        <v>8792</v>
      </c>
    </row>
    <row r="703" spans="66:76" ht="14.4" x14ac:dyDescent="0.3">
      <c r="BN703" s="222">
        <v>879</v>
      </c>
      <c r="BO703" s="222" t="s">
        <v>178</v>
      </c>
      <c r="BP703" s="222">
        <v>8797063</v>
      </c>
      <c r="BQ703" s="222">
        <v>113645</v>
      </c>
      <c r="BR703" s="222" t="s">
        <v>800</v>
      </c>
      <c r="BS703" s="222" t="s">
        <v>231</v>
      </c>
      <c r="BT703" s="196" t="str">
        <f t="shared" si="52"/>
        <v>Maintained</v>
      </c>
      <c r="BU703" s="212">
        <v>48</v>
      </c>
      <c r="BV703" s="212">
        <v>59</v>
      </c>
      <c r="BW703" s="201">
        <f t="shared" si="54"/>
        <v>3</v>
      </c>
      <c r="BX703" s="197" t="str">
        <f t="shared" si="53"/>
        <v>8793</v>
      </c>
    </row>
    <row r="704" spans="66:76" ht="14.4" x14ac:dyDescent="0.3">
      <c r="BN704" s="222">
        <v>879</v>
      </c>
      <c r="BO704" s="222" t="s">
        <v>178</v>
      </c>
      <c r="BP704" s="222">
        <v>8797065</v>
      </c>
      <c r="BQ704" s="222">
        <v>144009</v>
      </c>
      <c r="BR704" s="222" t="s">
        <v>801</v>
      </c>
      <c r="BS704" s="222" t="s">
        <v>235</v>
      </c>
      <c r="BT704" s="196" t="str">
        <f t="shared" si="52"/>
        <v>Academy</v>
      </c>
      <c r="BU704" s="212">
        <v>104</v>
      </c>
      <c r="BV704" s="212">
        <v>0</v>
      </c>
      <c r="BW704" s="201">
        <f t="shared" si="54"/>
        <v>4</v>
      </c>
      <c r="BX704" s="197" t="str">
        <f t="shared" si="53"/>
        <v>8794</v>
      </c>
    </row>
    <row r="705" spans="66:76" ht="14.4" x14ac:dyDescent="0.3">
      <c r="BN705" s="222">
        <v>879</v>
      </c>
      <c r="BO705" s="222" t="s">
        <v>178</v>
      </c>
      <c r="BP705" s="222">
        <v>8797066</v>
      </c>
      <c r="BQ705" s="222">
        <v>113648</v>
      </c>
      <c r="BR705" s="222" t="s">
        <v>802</v>
      </c>
      <c r="BS705" s="222" t="s">
        <v>231</v>
      </c>
      <c r="BT705" s="196" t="str">
        <f t="shared" si="52"/>
        <v>Maintained</v>
      </c>
      <c r="BU705" s="212">
        <v>0</v>
      </c>
      <c r="BV705" s="212">
        <v>105</v>
      </c>
      <c r="BW705" s="201">
        <f t="shared" si="54"/>
        <v>5</v>
      </c>
      <c r="BX705" s="197" t="str">
        <f t="shared" si="53"/>
        <v>8795</v>
      </c>
    </row>
    <row r="706" spans="66:76" ht="14.4" x14ac:dyDescent="0.3">
      <c r="BN706" s="222">
        <v>879</v>
      </c>
      <c r="BO706" s="222" t="s">
        <v>178</v>
      </c>
      <c r="BP706" s="222">
        <v>8797068</v>
      </c>
      <c r="BQ706" s="222">
        <v>113650</v>
      </c>
      <c r="BR706" s="222" t="s">
        <v>804</v>
      </c>
      <c r="BS706" s="222" t="s">
        <v>231</v>
      </c>
      <c r="BT706" s="196" t="str">
        <f t="shared" si="52"/>
        <v>Maintained</v>
      </c>
      <c r="BU706" s="212">
        <v>43</v>
      </c>
      <c r="BV706" s="212">
        <v>64</v>
      </c>
      <c r="BW706" s="201">
        <f t="shared" si="54"/>
        <v>6</v>
      </c>
      <c r="BX706" s="197" t="str">
        <f t="shared" si="53"/>
        <v>8796</v>
      </c>
    </row>
    <row r="707" spans="66:76" ht="14.4" x14ac:dyDescent="0.3">
      <c r="BN707" s="222">
        <v>879</v>
      </c>
      <c r="BO707" s="222" t="s">
        <v>178</v>
      </c>
      <c r="BP707" s="222">
        <v>8797069</v>
      </c>
      <c r="BQ707" s="222">
        <v>113651</v>
      </c>
      <c r="BR707" s="222" t="s">
        <v>805</v>
      </c>
      <c r="BS707" s="222" t="s">
        <v>231</v>
      </c>
      <c r="BT707" s="196" t="str">
        <f t="shared" si="52"/>
        <v>Maintained</v>
      </c>
      <c r="BU707" s="212">
        <v>54</v>
      </c>
      <c r="BV707" s="212">
        <v>78</v>
      </c>
      <c r="BW707" s="201">
        <f t="shared" si="54"/>
        <v>7</v>
      </c>
      <c r="BX707" s="197" t="str">
        <f t="shared" si="53"/>
        <v>8797</v>
      </c>
    </row>
    <row r="708" spans="66:76" ht="14.4" x14ac:dyDescent="0.3">
      <c r="BN708" s="222">
        <v>880</v>
      </c>
      <c r="BO708" s="222" t="s">
        <v>212</v>
      </c>
      <c r="BP708" s="222">
        <v>8807002</v>
      </c>
      <c r="BQ708" s="222">
        <v>150616</v>
      </c>
      <c r="BR708" s="222" t="s">
        <v>1260</v>
      </c>
      <c r="BS708" s="222" t="s">
        <v>275</v>
      </c>
      <c r="BT708" s="196" t="str">
        <f t="shared" si="52"/>
        <v>Academy</v>
      </c>
      <c r="BU708" s="212">
        <v>0</v>
      </c>
      <c r="BV708" s="212">
        <v>46</v>
      </c>
      <c r="BW708" s="201">
        <f t="shared" si="54"/>
        <v>1</v>
      </c>
      <c r="BX708" s="197" t="str">
        <f t="shared" si="53"/>
        <v>8801</v>
      </c>
    </row>
    <row r="709" spans="66:76" ht="14.4" x14ac:dyDescent="0.3">
      <c r="BN709" s="222">
        <v>880</v>
      </c>
      <c r="BO709" s="222" t="s">
        <v>212</v>
      </c>
      <c r="BP709" s="222">
        <v>8807041</v>
      </c>
      <c r="BQ709" s="222">
        <v>139540</v>
      </c>
      <c r="BR709" s="222" t="s">
        <v>806</v>
      </c>
      <c r="BS709" s="222" t="s">
        <v>235</v>
      </c>
      <c r="BT709" s="196" t="str">
        <f t="shared" ref="BT709:BT772" si="55">IF(OR(LEFT(BS709,7)="Academy",LEFT(BS709,11)="Free School"),"Academy","Maintained")</f>
        <v>Academy</v>
      </c>
      <c r="BU709" s="212">
        <v>26</v>
      </c>
      <c r="BV709" s="212">
        <v>235</v>
      </c>
      <c r="BW709" s="201">
        <f t="shared" si="54"/>
        <v>2</v>
      </c>
      <c r="BX709" s="197" t="str">
        <f t="shared" si="53"/>
        <v>8802</v>
      </c>
    </row>
    <row r="710" spans="66:76" ht="14.4" x14ac:dyDescent="0.3">
      <c r="BN710" s="222">
        <v>880</v>
      </c>
      <c r="BO710" s="222" t="s">
        <v>212</v>
      </c>
      <c r="BP710" s="222">
        <v>8807042</v>
      </c>
      <c r="BQ710" s="222">
        <v>113641</v>
      </c>
      <c r="BR710" s="222" t="s">
        <v>371</v>
      </c>
      <c r="BS710" s="222" t="s">
        <v>231</v>
      </c>
      <c r="BT710" s="196" t="str">
        <f t="shared" si="55"/>
        <v>Maintained</v>
      </c>
      <c r="BU710" s="212">
        <v>132</v>
      </c>
      <c r="BV710" s="212">
        <v>132</v>
      </c>
      <c r="BW710" s="201">
        <f t="shared" si="54"/>
        <v>3</v>
      </c>
      <c r="BX710" s="197" t="str">
        <f t="shared" ref="BX710:BX773" si="56">BN710&amp;BW710</f>
        <v>8803</v>
      </c>
    </row>
    <row r="711" spans="66:76" ht="14.4" x14ac:dyDescent="0.3">
      <c r="BN711" s="222">
        <v>881</v>
      </c>
      <c r="BO711" s="222" t="s">
        <v>131</v>
      </c>
      <c r="BP711" s="222">
        <v>8815951</v>
      </c>
      <c r="BQ711" s="222">
        <v>146601</v>
      </c>
      <c r="BR711" s="222" t="s">
        <v>1179</v>
      </c>
      <c r="BS711" s="222" t="s">
        <v>235</v>
      </c>
      <c r="BT711" s="196" t="str">
        <f t="shared" si="55"/>
        <v>Academy</v>
      </c>
      <c r="BU711" s="212">
        <v>24</v>
      </c>
      <c r="BV711" s="212">
        <v>137</v>
      </c>
      <c r="BW711" s="201">
        <f t="shared" ref="BW711:BW774" si="57">IF(BN711=BN710,BW710+1,1)</f>
        <v>1</v>
      </c>
      <c r="BX711" s="197" t="str">
        <f t="shared" si="56"/>
        <v>8811</v>
      </c>
    </row>
    <row r="712" spans="66:76" ht="14.4" x14ac:dyDescent="0.3">
      <c r="BN712" s="222">
        <v>881</v>
      </c>
      <c r="BO712" s="222" t="s">
        <v>131</v>
      </c>
      <c r="BP712" s="222">
        <v>8817000</v>
      </c>
      <c r="BQ712" s="222">
        <v>141512</v>
      </c>
      <c r="BR712" s="222" t="s">
        <v>807</v>
      </c>
      <c r="BS712" s="222" t="s">
        <v>275</v>
      </c>
      <c r="BT712" s="196" t="str">
        <f t="shared" si="55"/>
        <v>Academy</v>
      </c>
      <c r="BU712" s="212">
        <v>4</v>
      </c>
      <c r="BV712" s="212">
        <v>70</v>
      </c>
      <c r="BW712" s="201">
        <f t="shared" si="57"/>
        <v>2</v>
      </c>
      <c r="BX712" s="197" t="str">
        <f t="shared" si="56"/>
        <v>8812</v>
      </c>
    </row>
    <row r="713" spans="66:76" ht="14.4" x14ac:dyDescent="0.3">
      <c r="BN713" s="222">
        <v>881</v>
      </c>
      <c r="BO713" s="222" t="s">
        <v>131</v>
      </c>
      <c r="BP713" s="222">
        <v>8817001</v>
      </c>
      <c r="BQ713" s="222">
        <v>138219</v>
      </c>
      <c r="BR713" s="222" t="s">
        <v>808</v>
      </c>
      <c r="BS713" s="222" t="s">
        <v>235</v>
      </c>
      <c r="BT713" s="196" t="str">
        <f t="shared" si="55"/>
        <v>Academy</v>
      </c>
      <c r="BU713" s="212">
        <v>88</v>
      </c>
      <c r="BV713" s="212">
        <v>92</v>
      </c>
      <c r="BW713" s="201">
        <f t="shared" si="57"/>
        <v>3</v>
      </c>
      <c r="BX713" s="197" t="str">
        <f t="shared" si="56"/>
        <v>8813</v>
      </c>
    </row>
    <row r="714" spans="66:76" ht="14.4" x14ac:dyDescent="0.3">
      <c r="BN714" s="222">
        <v>881</v>
      </c>
      <c r="BO714" s="222" t="s">
        <v>131</v>
      </c>
      <c r="BP714" s="222">
        <v>8817002</v>
      </c>
      <c r="BQ714" s="222">
        <v>141945</v>
      </c>
      <c r="BR714" s="222" t="s">
        <v>809</v>
      </c>
      <c r="BS714" s="222" t="s">
        <v>245</v>
      </c>
      <c r="BT714" s="196" t="str">
        <f t="shared" si="55"/>
        <v>Academy</v>
      </c>
      <c r="BU714" s="212">
        <v>22</v>
      </c>
      <c r="BV714" s="212">
        <v>101</v>
      </c>
      <c r="BW714" s="201">
        <f t="shared" si="57"/>
        <v>4</v>
      </c>
      <c r="BX714" s="197" t="str">
        <f t="shared" si="56"/>
        <v>8814</v>
      </c>
    </row>
    <row r="715" spans="66:76" ht="14.4" x14ac:dyDescent="0.3">
      <c r="BN715" s="222">
        <v>881</v>
      </c>
      <c r="BO715" s="222" t="s">
        <v>131</v>
      </c>
      <c r="BP715" s="222">
        <v>8817003</v>
      </c>
      <c r="BQ715" s="222">
        <v>142612</v>
      </c>
      <c r="BR715" s="222" t="s">
        <v>810</v>
      </c>
      <c r="BS715" s="222" t="s">
        <v>275</v>
      </c>
      <c r="BT715" s="196" t="str">
        <f t="shared" si="55"/>
        <v>Academy</v>
      </c>
      <c r="BU715" s="212">
        <v>6</v>
      </c>
      <c r="BV715" s="212">
        <v>90</v>
      </c>
      <c r="BW715" s="201">
        <f t="shared" si="57"/>
        <v>5</v>
      </c>
      <c r="BX715" s="197" t="str">
        <f t="shared" si="56"/>
        <v>8815</v>
      </c>
    </row>
    <row r="716" spans="66:76" ht="14.4" x14ac:dyDescent="0.3">
      <c r="BN716" s="222">
        <v>881</v>
      </c>
      <c r="BO716" s="222" t="s">
        <v>131</v>
      </c>
      <c r="BP716" s="222">
        <v>8817004</v>
      </c>
      <c r="BQ716" s="222">
        <v>144956</v>
      </c>
      <c r="BR716" s="222" t="s">
        <v>811</v>
      </c>
      <c r="BS716" s="222" t="s">
        <v>275</v>
      </c>
      <c r="BT716" s="196" t="str">
        <f t="shared" si="55"/>
        <v>Academy</v>
      </c>
      <c r="BU716" s="212">
        <v>43</v>
      </c>
      <c r="BV716" s="212">
        <v>50</v>
      </c>
      <c r="BW716" s="201">
        <f t="shared" si="57"/>
        <v>6</v>
      </c>
      <c r="BX716" s="197" t="str">
        <f t="shared" si="56"/>
        <v>8816</v>
      </c>
    </row>
    <row r="717" spans="66:76" ht="14.4" x14ac:dyDescent="0.3">
      <c r="BN717" s="222">
        <v>881</v>
      </c>
      <c r="BO717" s="222" t="s">
        <v>131</v>
      </c>
      <c r="BP717" s="222">
        <v>8817005</v>
      </c>
      <c r="BQ717" s="222">
        <v>148543</v>
      </c>
      <c r="BR717" s="222" t="s">
        <v>1143</v>
      </c>
      <c r="BS717" s="222" t="s">
        <v>245</v>
      </c>
      <c r="BT717" s="196" t="str">
        <f t="shared" si="55"/>
        <v>Academy</v>
      </c>
      <c r="BU717" s="212">
        <v>42</v>
      </c>
      <c r="BV717" s="212">
        <v>33</v>
      </c>
      <c r="BW717" s="201">
        <f t="shared" si="57"/>
        <v>7</v>
      </c>
      <c r="BX717" s="197" t="str">
        <f t="shared" si="56"/>
        <v>8817</v>
      </c>
    </row>
    <row r="718" spans="66:76" ht="14.4" x14ac:dyDescent="0.3">
      <c r="BN718" s="222">
        <v>881</v>
      </c>
      <c r="BO718" s="222" t="s">
        <v>131</v>
      </c>
      <c r="BP718" s="222">
        <v>8817006</v>
      </c>
      <c r="BQ718" s="222">
        <v>149335</v>
      </c>
      <c r="BR718" s="222" t="s">
        <v>1212</v>
      </c>
      <c r="BS718" s="222" t="s">
        <v>245</v>
      </c>
      <c r="BT718" s="196" t="str">
        <f t="shared" si="55"/>
        <v>Academy</v>
      </c>
      <c r="BU718" s="212">
        <v>17</v>
      </c>
      <c r="BV718" s="212">
        <v>13</v>
      </c>
      <c r="BW718" s="201">
        <f t="shared" si="57"/>
        <v>8</v>
      </c>
      <c r="BX718" s="197" t="str">
        <f t="shared" si="56"/>
        <v>8818</v>
      </c>
    </row>
    <row r="719" spans="66:76" ht="14.4" x14ac:dyDescent="0.3">
      <c r="BN719" s="222">
        <v>881</v>
      </c>
      <c r="BO719" s="222" t="s">
        <v>131</v>
      </c>
      <c r="BP719" s="222">
        <v>8817007</v>
      </c>
      <c r="BQ719" s="222">
        <v>149745</v>
      </c>
      <c r="BR719" s="222" t="s">
        <v>1213</v>
      </c>
      <c r="BS719" s="222" t="s">
        <v>245</v>
      </c>
      <c r="BT719" s="196" t="str">
        <f t="shared" si="55"/>
        <v>Academy</v>
      </c>
      <c r="BU719" s="212">
        <v>7</v>
      </c>
      <c r="BV719" s="212">
        <v>9</v>
      </c>
      <c r="BW719" s="201">
        <f t="shared" si="57"/>
        <v>9</v>
      </c>
      <c r="BX719" s="197" t="str">
        <f t="shared" si="56"/>
        <v>8819</v>
      </c>
    </row>
    <row r="720" spans="66:76" ht="14.4" x14ac:dyDescent="0.3">
      <c r="BN720" s="222">
        <v>881</v>
      </c>
      <c r="BO720" s="222" t="s">
        <v>131</v>
      </c>
      <c r="BP720" s="222">
        <v>8817022</v>
      </c>
      <c r="BQ720" s="222">
        <v>148708</v>
      </c>
      <c r="BR720" s="222" t="s">
        <v>812</v>
      </c>
      <c r="BS720" s="222" t="s">
        <v>235</v>
      </c>
      <c r="BT720" s="196" t="str">
        <f t="shared" si="55"/>
        <v>Academy</v>
      </c>
      <c r="BU720" s="212">
        <v>59</v>
      </c>
      <c r="BV720" s="212">
        <v>0</v>
      </c>
      <c r="BW720" s="201">
        <f t="shared" si="57"/>
        <v>10</v>
      </c>
      <c r="BX720" s="197" t="str">
        <f t="shared" si="56"/>
        <v>88110</v>
      </c>
    </row>
    <row r="721" spans="66:76" ht="14.4" x14ac:dyDescent="0.3">
      <c r="BN721" s="222">
        <v>881</v>
      </c>
      <c r="BO721" s="222" t="s">
        <v>131</v>
      </c>
      <c r="BP721" s="222">
        <v>8817030</v>
      </c>
      <c r="BQ721" s="222">
        <v>144897</v>
      </c>
      <c r="BR721" s="222" t="s">
        <v>813</v>
      </c>
      <c r="BS721" s="222" t="s">
        <v>235</v>
      </c>
      <c r="BT721" s="196" t="str">
        <f t="shared" si="55"/>
        <v>Academy</v>
      </c>
      <c r="BU721" s="212">
        <v>24</v>
      </c>
      <c r="BV721" s="212">
        <v>132</v>
      </c>
      <c r="BW721" s="201">
        <f t="shared" si="57"/>
        <v>11</v>
      </c>
      <c r="BX721" s="197" t="str">
        <f t="shared" si="56"/>
        <v>88111</v>
      </c>
    </row>
    <row r="722" spans="66:76" ht="14.4" x14ac:dyDescent="0.3">
      <c r="BN722" s="222">
        <v>881</v>
      </c>
      <c r="BO722" s="222" t="s">
        <v>131</v>
      </c>
      <c r="BP722" s="222">
        <v>8817036</v>
      </c>
      <c r="BQ722" s="222">
        <v>115457</v>
      </c>
      <c r="BR722" s="222" t="s">
        <v>814</v>
      </c>
      <c r="BS722" s="222" t="s">
        <v>253</v>
      </c>
      <c r="BT722" s="196" t="str">
        <f t="shared" si="55"/>
        <v>Maintained</v>
      </c>
      <c r="BU722" s="212">
        <v>35</v>
      </c>
      <c r="BV722" s="212">
        <v>151</v>
      </c>
      <c r="BW722" s="201">
        <f t="shared" si="57"/>
        <v>12</v>
      </c>
      <c r="BX722" s="197" t="str">
        <f t="shared" si="56"/>
        <v>88112</v>
      </c>
    </row>
    <row r="723" spans="66:76" ht="14.4" x14ac:dyDescent="0.3">
      <c r="BN723" s="222">
        <v>881</v>
      </c>
      <c r="BO723" s="222" t="s">
        <v>131</v>
      </c>
      <c r="BP723" s="222">
        <v>8817044</v>
      </c>
      <c r="BQ723" s="222">
        <v>145987</v>
      </c>
      <c r="BR723" s="222" t="s">
        <v>815</v>
      </c>
      <c r="BS723" s="222" t="s">
        <v>235</v>
      </c>
      <c r="BT723" s="196" t="str">
        <f t="shared" si="55"/>
        <v>Academy</v>
      </c>
      <c r="BU723" s="212">
        <v>45</v>
      </c>
      <c r="BV723" s="212">
        <v>93</v>
      </c>
      <c r="BW723" s="201">
        <f t="shared" si="57"/>
        <v>13</v>
      </c>
      <c r="BX723" s="197" t="str">
        <f t="shared" si="56"/>
        <v>88113</v>
      </c>
    </row>
    <row r="724" spans="66:76" ht="14.4" x14ac:dyDescent="0.3">
      <c r="BN724" s="222">
        <v>881</v>
      </c>
      <c r="BO724" s="222" t="s">
        <v>131</v>
      </c>
      <c r="BP724" s="222">
        <v>8817045</v>
      </c>
      <c r="BQ724" s="222">
        <v>141765</v>
      </c>
      <c r="BR724" s="222" t="s">
        <v>816</v>
      </c>
      <c r="BS724" s="222" t="s">
        <v>235</v>
      </c>
      <c r="BT724" s="196" t="str">
        <f t="shared" si="55"/>
        <v>Academy</v>
      </c>
      <c r="BU724" s="212">
        <v>41</v>
      </c>
      <c r="BV724" s="212">
        <v>195</v>
      </c>
      <c r="BW724" s="201">
        <f t="shared" si="57"/>
        <v>14</v>
      </c>
      <c r="BX724" s="197" t="str">
        <f t="shared" si="56"/>
        <v>88114</v>
      </c>
    </row>
    <row r="725" spans="66:76" ht="14.4" x14ac:dyDescent="0.3">
      <c r="BN725" s="222">
        <v>881</v>
      </c>
      <c r="BO725" s="222" t="s">
        <v>131</v>
      </c>
      <c r="BP725" s="222">
        <v>8817048</v>
      </c>
      <c r="BQ725" s="222">
        <v>115464</v>
      </c>
      <c r="BR725" s="222" t="s">
        <v>817</v>
      </c>
      <c r="BS725" s="222" t="s">
        <v>231</v>
      </c>
      <c r="BT725" s="196" t="str">
        <f t="shared" si="55"/>
        <v>Maintained</v>
      </c>
      <c r="BU725" s="212">
        <v>102</v>
      </c>
      <c r="BV725" s="212">
        <v>139</v>
      </c>
      <c r="BW725" s="201">
        <f t="shared" si="57"/>
        <v>15</v>
      </c>
      <c r="BX725" s="197" t="str">
        <f t="shared" si="56"/>
        <v>88115</v>
      </c>
    </row>
    <row r="726" spans="66:76" ht="14.4" x14ac:dyDescent="0.3">
      <c r="BN726" s="222">
        <v>881</v>
      </c>
      <c r="BO726" s="222" t="s">
        <v>131</v>
      </c>
      <c r="BP726" s="222">
        <v>8817054</v>
      </c>
      <c r="BQ726" s="222">
        <v>115469</v>
      </c>
      <c r="BR726" s="222" t="s">
        <v>706</v>
      </c>
      <c r="BS726" s="222" t="s">
        <v>231</v>
      </c>
      <c r="BT726" s="196" t="str">
        <f t="shared" si="55"/>
        <v>Maintained</v>
      </c>
      <c r="BU726" s="212">
        <v>115</v>
      </c>
      <c r="BV726" s="212">
        <v>131</v>
      </c>
      <c r="BW726" s="201">
        <f t="shared" si="57"/>
        <v>16</v>
      </c>
      <c r="BX726" s="197" t="str">
        <f t="shared" si="56"/>
        <v>88116</v>
      </c>
    </row>
    <row r="727" spans="66:76" ht="14.4" x14ac:dyDescent="0.3">
      <c r="BN727" s="222">
        <v>881</v>
      </c>
      <c r="BO727" s="222" t="s">
        <v>131</v>
      </c>
      <c r="BP727" s="222">
        <v>8817060</v>
      </c>
      <c r="BQ727" s="222">
        <v>115471</v>
      </c>
      <c r="BR727" s="222" t="s">
        <v>818</v>
      </c>
      <c r="BS727" s="222" t="s">
        <v>231</v>
      </c>
      <c r="BT727" s="196" t="str">
        <f t="shared" si="55"/>
        <v>Maintained</v>
      </c>
      <c r="BU727" s="212">
        <v>88</v>
      </c>
      <c r="BV727" s="212">
        <v>71</v>
      </c>
      <c r="BW727" s="201">
        <f t="shared" si="57"/>
        <v>17</v>
      </c>
      <c r="BX727" s="197" t="str">
        <f t="shared" si="56"/>
        <v>88117</v>
      </c>
    </row>
    <row r="728" spans="66:76" ht="14.4" x14ac:dyDescent="0.3">
      <c r="BN728" s="222">
        <v>881</v>
      </c>
      <c r="BO728" s="222" t="s">
        <v>131</v>
      </c>
      <c r="BP728" s="222">
        <v>8817063</v>
      </c>
      <c r="BQ728" s="222">
        <v>137554</v>
      </c>
      <c r="BR728" s="222" t="s">
        <v>819</v>
      </c>
      <c r="BS728" s="222" t="s">
        <v>235</v>
      </c>
      <c r="BT728" s="196" t="str">
        <f t="shared" si="55"/>
        <v>Academy</v>
      </c>
      <c r="BU728" s="212">
        <v>44</v>
      </c>
      <c r="BV728" s="212">
        <v>222</v>
      </c>
      <c r="BW728" s="201">
        <f t="shared" si="57"/>
        <v>18</v>
      </c>
      <c r="BX728" s="197" t="str">
        <f t="shared" si="56"/>
        <v>88118</v>
      </c>
    </row>
    <row r="729" spans="66:76" ht="14.4" x14ac:dyDescent="0.3">
      <c r="BN729" s="222">
        <v>881</v>
      </c>
      <c r="BO729" s="222" t="s">
        <v>131</v>
      </c>
      <c r="BP729" s="222">
        <v>8817065</v>
      </c>
      <c r="BQ729" s="222">
        <v>143589</v>
      </c>
      <c r="BR729" s="222" t="s">
        <v>820</v>
      </c>
      <c r="BS729" s="222" t="s">
        <v>235</v>
      </c>
      <c r="BT729" s="196" t="str">
        <f t="shared" si="55"/>
        <v>Academy</v>
      </c>
      <c r="BU729" s="212">
        <v>128</v>
      </c>
      <c r="BV729" s="212">
        <v>371</v>
      </c>
      <c r="BW729" s="201">
        <f t="shared" si="57"/>
        <v>19</v>
      </c>
      <c r="BX729" s="197" t="str">
        <f t="shared" si="56"/>
        <v>88119</v>
      </c>
    </row>
    <row r="730" spans="66:76" ht="14.4" x14ac:dyDescent="0.3">
      <c r="BN730" s="222">
        <v>881</v>
      </c>
      <c r="BO730" s="222" t="s">
        <v>131</v>
      </c>
      <c r="BP730" s="222">
        <v>8817069</v>
      </c>
      <c r="BQ730" s="222">
        <v>115475</v>
      </c>
      <c r="BR730" s="222" t="s">
        <v>821</v>
      </c>
      <c r="BS730" s="222" t="s">
        <v>231</v>
      </c>
      <c r="BT730" s="196" t="str">
        <f t="shared" si="55"/>
        <v>Maintained</v>
      </c>
      <c r="BU730" s="212">
        <v>175</v>
      </c>
      <c r="BV730" s="212">
        <v>123</v>
      </c>
      <c r="BW730" s="201">
        <f t="shared" si="57"/>
        <v>20</v>
      </c>
      <c r="BX730" s="197" t="str">
        <f t="shared" si="56"/>
        <v>88120</v>
      </c>
    </row>
    <row r="731" spans="66:76" ht="14.4" x14ac:dyDescent="0.3">
      <c r="BN731" s="222">
        <v>881</v>
      </c>
      <c r="BO731" s="222" t="s">
        <v>131</v>
      </c>
      <c r="BP731" s="222">
        <v>8817070</v>
      </c>
      <c r="BQ731" s="222">
        <v>131838</v>
      </c>
      <c r="BR731" s="222" t="s">
        <v>822</v>
      </c>
      <c r="BS731" s="222" t="s">
        <v>231</v>
      </c>
      <c r="BT731" s="196" t="str">
        <f t="shared" si="55"/>
        <v>Maintained</v>
      </c>
      <c r="BU731" s="212">
        <v>67</v>
      </c>
      <c r="BV731" s="212">
        <v>112</v>
      </c>
      <c r="BW731" s="201">
        <f t="shared" si="57"/>
        <v>21</v>
      </c>
      <c r="BX731" s="197" t="str">
        <f t="shared" si="56"/>
        <v>88121</v>
      </c>
    </row>
    <row r="732" spans="66:76" ht="14.4" x14ac:dyDescent="0.3">
      <c r="BN732" s="222">
        <v>881</v>
      </c>
      <c r="BO732" s="222" t="s">
        <v>131</v>
      </c>
      <c r="BP732" s="222">
        <v>8817071</v>
      </c>
      <c r="BQ732" s="222">
        <v>138122</v>
      </c>
      <c r="BR732" s="222" t="s">
        <v>823</v>
      </c>
      <c r="BS732" s="222" t="s">
        <v>235</v>
      </c>
      <c r="BT732" s="196" t="str">
        <f t="shared" si="55"/>
        <v>Academy</v>
      </c>
      <c r="BU732" s="212">
        <v>149</v>
      </c>
      <c r="BV732" s="212">
        <v>138</v>
      </c>
      <c r="BW732" s="201">
        <f t="shared" si="57"/>
        <v>22</v>
      </c>
      <c r="BX732" s="197" t="str">
        <f t="shared" si="56"/>
        <v>88122</v>
      </c>
    </row>
    <row r="733" spans="66:76" ht="14.4" x14ac:dyDescent="0.3">
      <c r="BN733" s="222">
        <v>882</v>
      </c>
      <c r="BO733" s="222" t="s">
        <v>198</v>
      </c>
      <c r="BP733" s="222">
        <v>8825950</v>
      </c>
      <c r="BQ733" s="222">
        <v>138044</v>
      </c>
      <c r="BR733" s="222" t="s">
        <v>824</v>
      </c>
      <c r="BS733" s="222" t="s">
        <v>235</v>
      </c>
      <c r="BT733" s="196" t="str">
        <f t="shared" si="55"/>
        <v>Academy</v>
      </c>
      <c r="BU733" s="212">
        <v>149</v>
      </c>
      <c r="BV733" s="212">
        <v>114</v>
      </c>
      <c r="BW733" s="201">
        <f t="shared" si="57"/>
        <v>1</v>
      </c>
      <c r="BX733" s="197" t="str">
        <f t="shared" si="56"/>
        <v>8821</v>
      </c>
    </row>
    <row r="734" spans="66:76" ht="14.4" x14ac:dyDescent="0.3">
      <c r="BN734" s="222">
        <v>882</v>
      </c>
      <c r="BO734" s="222" t="s">
        <v>198</v>
      </c>
      <c r="BP734" s="222">
        <v>8827000</v>
      </c>
      <c r="BQ734" s="222">
        <v>142940</v>
      </c>
      <c r="BR734" s="222" t="s">
        <v>825</v>
      </c>
      <c r="BS734" s="222" t="s">
        <v>275</v>
      </c>
      <c r="BT734" s="196" t="str">
        <f t="shared" si="55"/>
        <v>Academy</v>
      </c>
      <c r="BU734" s="212">
        <v>12</v>
      </c>
      <c r="BV734" s="212">
        <v>65</v>
      </c>
      <c r="BW734" s="201">
        <f t="shared" si="57"/>
        <v>2</v>
      </c>
      <c r="BX734" s="197" t="str">
        <f t="shared" si="56"/>
        <v>8822</v>
      </c>
    </row>
    <row r="735" spans="66:76" ht="14.4" x14ac:dyDescent="0.3">
      <c r="BN735" s="222">
        <v>882</v>
      </c>
      <c r="BO735" s="222" t="s">
        <v>198</v>
      </c>
      <c r="BP735" s="222">
        <v>8827001</v>
      </c>
      <c r="BQ735" s="222">
        <v>144692</v>
      </c>
      <c r="BR735" s="222" t="s">
        <v>826</v>
      </c>
      <c r="BS735" s="222" t="s">
        <v>235</v>
      </c>
      <c r="BT735" s="196" t="str">
        <f t="shared" si="55"/>
        <v>Academy</v>
      </c>
      <c r="BU735" s="212">
        <v>90</v>
      </c>
      <c r="BV735" s="212">
        <v>40</v>
      </c>
      <c r="BW735" s="201">
        <f t="shared" si="57"/>
        <v>3</v>
      </c>
      <c r="BX735" s="197" t="str">
        <f t="shared" si="56"/>
        <v>8823</v>
      </c>
    </row>
    <row r="736" spans="66:76" ht="14.4" x14ac:dyDescent="0.3">
      <c r="BN736" s="222">
        <v>882</v>
      </c>
      <c r="BO736" s="222" t="s">
        <v>198</v>
      </c>
      <c r="BP736" s="222">
        <v>8827004</v>
      </c>
      <c r="BQ736" s="222">
        <v>144691</v>
      </c>
      <c r="BR736" s="222" t="s">
        <v>307</v>
      </c>
      <c r="BS736" s="222" t="s">
        <v>235</v>
      </c>
      <c r="BT736" s="196" t="str">
        <f t="shared" si="55"/>
        <v>Academy</v>
      </c>
      <c r="BU736" s="212">
        <v>0</v>
      </c>
      <c r="BV736" s="212">
        <v>99</v>
      </c>
      <c r="BW736" s="201">
        <f t="shared" si="57"/>
        <v>4</v>
      </c>
      <c r="BX736" s="197" t="str">
        <f t="shared" si="56"/>
        <v>8824</v>
      </c>
    </row>
    <row r="737" spans="66:76" ht="14.4" x14ac:dyDescent="0.3">
      <c r="BN737" s="222">
        <v>882</v>
      </c>
      <c r="BO737" s="222" t="s">
        <v>198</v>
      </c>
      <c r="BP737" s="222">
        <v>8827005</v>
      </c>
      <c r="BQ737" s="222">
        <v>144693</v>
      </c>
      <c r="BR737" s="222" t="s">
        <v>827</v>
      </c>
      <c r="BS737" s="222" t="s">
        <v>235</v>
      </c>
      <c r="BT737" s="196" t="str">
        <f t="shared" si="55"/>
        <v>Academy</v>
      </c>
      <c r="BU737" s="212">
        <v>0</v>
      </c>
      <c r="BV737" s="212">
        <v>131</v>
      </c>
      <c r="BW737" s="201">
        <f t="shared" si="57"/>
        <v>5</v>
      </c>
      <c r="BX737" s="197" t="str">
        <f t="shared" si="56"/>
        <v>8825</v>
      </c>
    </row>
    <row r="738" spans="66:76" ht="14.4" x14ac:dyDescent="0.3">
      <c r="BN738" s="222">
        <v>883</v>
      </c>
      <c r="BO738" s="222" t="s">
        <v>211</v>
      </c>
      <c r="BP738" s="222">
        <v>8837000</v>
      </c>
      <c r="BQ738" s="222">
        <v>148539</v>
      </c>
      <c r="BR738" s="222" t="s">
        <v>1144</v>
      </c>
      <c r="BS738" s="222" t="s">
        <v>245</v>
      </c>
      <c r="BT738" s="196" t="str">
        <f t="shared" si="55"/>
        <v>Academy</v>
      </c>
      <c r="BU738" s="212">
        <v>57</v>
      </c>
      <c r="BV738" s="212">
        <v>95</v>
      </c>
      <c r="BW738" s="201">
        <f t="shared" si="57"/>
        <v>1</v>
      </c>
      <c r="BX738" s="197" t="str">
        <f t="shared" si="56"/>
        <v>8831</v>
      </c>
    </row>
    <row r="739" spans="66:76" ht="14.4" x14ac:dyDescent="0.3">
      <c r="BN739" s="222">
        <v>883</v>
      </c>
      <c r="BO739" s="222" t="s">
        <v>211</v>
      </c>
      <c r="BP739" s="222">
        <v>8837032</v>
      </c>
      <c r="BQ739" s="222">
        <v>144234</v>
      </c>
      <c r="BR739" s="222" t="s">
        <v>828</v>
      </c>
      <c r="BS739" s="222" t="s">
        <v>235</v>
      </c>
      <c r="BT739" s="196" t="str">
        <f t="shared" si="55"/>
        <v>Academy</v>
      </c>
      <c r="BU739" s="212">
        <v>75</v>
      </c>
      <c r="BV739" s="212">
        <v>246</v>
      </c>
      <c r="BW739" s="201">
        <f t="shared" si="57"/>
        <v>2</v>
      </c>
      <c r="BX739" s="197" t="str">
        <f t="shared" si="56"/>
        <v>8832</v>
      </c>
    </row>
    <row r="740" spans="66:76" ht="14.4" x14ac:dyDescent="0.3">
      <c r="BN740" s="222">
        <v>883</v>
      </c>
      <c r="BO740" s="222" t="s">
        <v>211</v>
      </c>
      <c r="BP740" s="222">
        <v>8837072</v>
      </c>
      <c r="BQ740" s="222">
        <v>138736</v>
      </c>
      <c r="BR740" s="222" t="s">
        <v>829</v>
      </c>
      <c r="BS740" s="222" t="s">
        <v>235</v>
      </c>
      <c r="BT740" s="196" t="str">
        <f t="shared" si="55"/>
        <v>Academy</v>
      </c>
      <c r="BU740" s="212">
        <v>41</v>
      </c>
      <c r="BV740" s="212">
        <v>37</v>
      </c>
      <c r="BW740" s="201">
        <f t="shared" si="57"/>
        <v>3</v>
      </c>
      <c r="BX740" s="197" t="str">
        <f t="shared" si="56"/>
        <v>8833</v>
      </c>
    </row>
    <row r="741" spans="66:76" ht="14.4" x14ac:dyDescent="0.3">
      <c r="BN741" s="222">
        <v>884</v>
      </c>
      <c r="BO741" s="222" t="s">
        <v>1112</v>
      </c>
      <c r="BP741" s="222">
        <v>8847000</v>
      </c>
      <c r="BQ741" s="222">
        <v>148636</v>
      </c>
      <c r="BR741" s="222" t="s">
        <v>1145</v>
      </c>
      <c r="BS741" s="222" t="s">
        <v>245</v>
      </c>
      <c r="BT741" s="196" t="str">
        <f t="shared" si="55"/>
        <v>Academy</v>
      </c>
      <c r="BU741" s="212">
        <v>0</v>
      </c>
      <c r="BV741" s="212">
        <v>44</v>
      </c>
      <c r="BW741" s="201">
        <f t="shared" si="57"/>
        <v>1</v>
      </c>
      <c r="BX741" s="197" t="str">
        <f t="shared" si="56"/>
        <v>8841</v>
      </c>
    </row>
    <row r="742" spans="66:76" ht="14.4" x14ac:dyDescent="0.3">
      <c r="BN742" s="222">
        <v>884</v>
      </c>
      <c r="BO742" s="222" t="s">
        <v>1112</v>
      </c>
      <c r="BP742" s="222">
        <v>8847003</v>
      </c>
      <c r="BQ742" s="222">
        <v>139607</v>
      </c>
      <c r="BR742" s="222" t="s">
        <v>830</v>
      </c>
      <c r="BS742" s="222" t="s">
        <v>235</v>
      </c>
      <c r="BT742" s="196" t="str">
        <f t="shared" si="55"/>
        <v>Academy</v>
      </c>
      <c r="BU742" s="212">
        <v>0</v>
      </c>
      <c r="BV742" s="212">
        <v>92.5</v>
      </c>
      <c r="BW742" s="201">
        <f t="shared" si="57"/>
        <v>2</v>
      </c>
      <c r="BX742" s="197" t="str">
        <f t="shared" si="56"/>
        <v>8842</v>
      </c>
    </row>
    <row r="743" spans="66:76" ht="14.4" x14ac:dyDescent="0.3">
      <c r="BN743" s="222">
        <v>884</v>
      </c>
      <c r="BO743" s="222" t="s">
        <v>1112</v>
      </c>
      <c r="BP743" s="222">
        <v>8847004</v>
      </c>
      <c r="BQ743" s="222">
        <v>117052</v>
      </c>
      <c r="BR743" s="222" t="s">
        <v>831</v>
      </c>
      <c r="BS743" s="222" t="s">
        <v>231</v>
      </c>
      <c r="BT743" s="196" t="str">
        <f t="shared" si="55"/>
        <v>Maintained</v>
      </c>
      <c r="BU743" s="212">
        <v>97</v>
      </c>
      <c r="BV743" s="212">
        <v>0</v>
      </c>
      <c r="BW743" s="201">
        <f t="shared" si="57"/>
        <v>3</v>
      </c>
      <c r="BX743" s="197" t="str">
        <f t="shared" si="56"/>
        <v>8843</v>
      </c>
    </row>
    <row r="744" spans="66:76" ht="14.4" x14ac:dyDescent="0.3">
      <c r="BN744" s="222">
        <v>884</v>
      </c>
      <c r="BO744" s="222" t="s">
        <v>1112</v>
      </c>
      <c r="BP744" s="222">
        <v>8847007</v>
      </c>
      <c r="BQ744" s="222">
        <v>117055</v>
      </c>
      <c r="BR744" s="222" t="s">
        <v>638</v>
      </c>
      <c r="BS744" s="222" t="s">
        <v>231</v>
      </c>
      <c r="BT744" s="196" t="str">
        <f t="shared" si="55"/>
        <v>Maintained</v>
      </c>
      <c r="BU744" s="212">
        <v>28</v>
      </c>
      <c r="BV744" s="212">
        <v>45</v>
      </c>
      <c r="BW744" s="201">
        <f t="shared" si="57"/>
        <v>4</v>
      </c>
      <c r="BX744" s="197" t="str">
        <f t="shared" si="56"/>
        <v>8844</v>
      </c>
    </row>
    <row r="745" spans="66:76" ht="14.4" x14ac:dyDescent="0.3">
      <c r="BN745" s="222">
        <v>884</v>
      </c>
      <c r="BO745" s="222" t="s">
        <v>1112</v>
      </c>
      <c r="BP745" s="222">
        <v>8847009</v>
      </c>
      <c r="BQ745" s="222">
        <v>149855</v>
      </c>
      <c r="BR745" s="222" t="s">
        <v>832</v>
      </c>
      <c r="BS745" s="222" t="s">
        <v>235</v>
      </c>
      <c r="BT745" s="196" t="str">
        <f t="shared" si="55"/>
        <v>Academy</v>
      </c>
      <c r="BU745" s="212">
        <v>33</v>
      </c>
      <c r="BV745" s="212">
        <v>66</v>
      </c>
      <c r="BW745" s="201">
        <f t="shared" si="57"/>
        <v>5</v>
      </c>
      <c r="BX745" s="197" t="str">
        <f t="shared" si="56"/>
        <v>8845</v>
      </c>
    </row>
    <row r="746" spans="66:76" ht="14.4" x14ac:dyDescent="0.3">
      <c r="BN746" s="222">
        <v>885</v>
      </c>
      <c r="BO746" s="222" t="s">
        <v>227</v>
      </c>
      <c r="BP746" s="222">
        <v>8855950</v>
      </c>
      <c r="BQ746" s="222">
        <v>148347</v>
      </c>
      <c r="BR746" s="222" t="s">
        <v>837</v>
      </c>
      <c r="BS746" s="222" t="s">
        <v>235</v>
      </c>
      <c r="BT746" s="196" t="str">
        <f t="shared" si="55"/>
        <v>Academy</v>
      </c>
      <c r="BU746" s="212">
        <v>95</v>
      </c>
      <c r="BV746" s="212">
        <v>87</v>
      </c>
      <c r="BW746" s="201">
        <f t="shared" si="57"/>
        <v>1</v>
      </c>
      <c r="BX746" s="197" t="str">
        <f t="shared" si="56"/>
        <v>8851</v>
      </c>
    </row>
    <row r="747" spans="66:76" ht="14.4" x14ac:dyDescent="0.3">
      <c r="BN747" s="222">
        <v>885</v>
      </c>
      <c r="BO747" s="222" t="s">
        <v>227</v>
      </c>
      <c r="BP747" s="222">
        <v>8857000</v>
      </c>
      <c r="BQ747" s="222">
        <v>140404</v>
      </c>
      <c r="BR747" s="222" t="s">
        <v>833</v>
      </c>
      <c r="BS747" s="222" t="s">
        <v>275</v>
      </c>
      <c r="BT747" s="196" t="str">
        <f t="shared" si="55"/>
        <v>Academy</v>
      </c>
      <c r="BU747" s="212">
        <v>34</v>
      </c>
      <c r="BV747" s="212">
        <v>107</v>
      </c>
      <c r="BW747" s="201">
        <f t="shared" si="57"/>
        <v>2</v>
      </c>
      <c r="BX747" s="197" t="str">
        <f t="shared" si="56"/>
        <v>8852</v>
      </c>
    </row>
    <row r="748" spans="66:76" ht="14.4" x14ac:dyDescent="0.3">
      <c r="BN748" s="222">
        <v>885</v>
      </c>
      <c r="BO748" s="222" t="s">
        <v>227</v>
      </c>
      <c r="BP748" s="222">
        <v>8857001</v>
      </c>
      <c r="BQ748" s="222">
        <v>117049</v>
      </c>
      <c r="BR748" s="222" t="s">
        <v>834</v>
      </c>
      <c r="BS748" s="222" t="s">
        <v>231</v>
      </c>
      <c r="BT748" s="196" t="str">
        <f t="shared" si="55"/>
        <v>Maintained</v>
      </c>
      <c r="BU748" s="212">
        <v>106</v>
      </c>
      <c r="BV748" s="212">
        <v>109</v>
      </c>
      <c r="BW748" s="201">
        <f t="shared" si="57"/>
        <v>3</v>
      </c>
      <c r="BX748" s="197" t="str">
        <f t="shared" si="56"/>
        <v>8853</v>
      </c>
    </row>
    <row r="749" spans="66:76" ht="14.4" x14ac:dyDescent="0.3">
      <c r="BN749" s="222">
        <v>885</v>
      </c>
      <c r="BO749" s="222" t="s">
        <v>227</v>
      </c>
      <c r="BP749" s="222">
        <v>8857003</v>
      </c>
      <c r="BQ749" s="222">
        <v>140397</v>
      </c>
      <c r="BR749" s="222" t="s">
        <v>835</v>
      </c>
      <c r="BS749" s="222" t="s">
        <v>275</v>
      </c>
      <c r="BT749" s="196" t="str">
        <f t="shared" si="55"/>
        <v>Academy</v>
      </c>
      <c r="BU749" s="212">
        <v>16</v>
      </c>
      <c r="BV749" s="212">
        <v>50</v>
      </c>
      <c r="BW749" s="201">
        <f t="shared" si="57"/>
        <v>4</v>
      </c>
      <c r="BX749" s="197" t="str">
        <f t="shared" si="56"/>
        <v>8854</v>
      </c>
    </row>
    <row r="750" spans="66:76" ht="14.4" x14ac:dyDescent="0.3">
      <c r="BN750" s="222">
        <v>885</v>
      </c>
      <c r="BO750" s="222" t="s">
        <v>227</v>
      </c>
      <c r="BP750" s="222">
        <v>8857009</v>
      </c>
      <c r="BQ750" s="222">
        <v>149091</v>
      </c>
      <c r="BR750" s="222" t="s">
        <v>836</v>
      </c>
      <c r="BS750" s="222" t="s">
        <v>235</v>
      </c>
      <c r="BT750" s="196" t="str">
        <f t="shared" si="55"/>
        <v>Academy</v>
      </c>
      <c r="BU750" s="212">
        <v>73</v>
      </c>
      <c r="BV750" s="212">
        <v>85</v>
      </c>
      <c r="BW750" s="201">
        <f t="shared" si="57"/>
        <v>5</v>
      </c>
      <c r="BX750" s="197" t="str">
        <f t="shared" si="56"/>
        <v>8855</v>
      </c>
    </row>
    <row r="751" spans="66:76" ht="14.4" x14ac:dyDescent="0.3">
      <c r="BN751" s="222">
        <v>885</v>
      </c>
      <c r="BO751" s="222" t="s">
        <v>227</v>
      </c>
      <c r="BP751" s="222">
        <v>8857015</v>
      </c>
      <c r="BQ751" s="222">
        <v>117062</v>
      </c>
      <c r="BR751" s="222" t="s">
        <v>838</v>
      </c>
      <c r="BS751" s="222" t="s">
        <v>231</v>
      </c>
      <c r="BT751" s="196" t="str">
        <f t="shared" si="55"/>
        <v>Maintained</v>
      </c>
      <c r="BU751" s="212">
        <v>63</v>
      </c>
      <c r="BV751" s="212">
        <v>73</v>
      </c>
      <c r="BW751" s="201">
        <f t="shared" si="57"/>
        <v>6</v>
      </c>
      <c r="BX751" s="197" t="str">
        <f t="shared" si="56"/>
        <v>8856</v>
      </c>
    </row>
    <row r="752" spans="66:76" ht="14.4" x14ac:dyDescent="0.3">
      <c r="BN752" s="222">
        <v>885</v>
      </c>
      <c r="BO752" s="222" t="s">
        <v>227</v>
      </c>
      <c r="BP752" s="222">
        <v>8857024</v>
      </c>
      <c r="BQ752" s="222">
        <v>140261</v>
      </c>
      <c r="BR752" s="222" t="s">
        <v>839</v>
      </c>
      <c r="BS752" s="222" t="s">
        <v>235</v>
      </c>
      <c r="BT752" s="196" t="str">
        <f t="shared" si="55"/>
        <v>Academy</v>
      </c>
      <c r="BU752" s="212">
        <v>0</v>
      </c>
      <c r="BV752" s="212">
        <v>303</v>
      </c>
      <c r="BW752" s="201">
        <f t="shared" si="57"/>
        <v>7</v>
      </c>
      <c r="BX752" s="197" t="str">
        <f t="shared" si="56"/>
        <v>8857</v>
      </c>
    </row>
    <row r="753" spans="66:76" ht="14.4" x14ac:dyDescent="0.3">
      <c r="BN753" s="222">
        <v>885</v>
      </c>
      <c r="BO753" s="222" t="s">
        <v>227</v>
      </c>
      <c r="BP753" s="222">
        <v>8857025</v>
      </c>
      <c r="BQ753" s="222">
        <v>131534</v>
      </c>
      <c r="BR753" s="222" t="s">
        <v>840</v>
      </c>
      <c r="BS753" s="222" t="s">
        <v>231</v>
      </c>
      <c r="BT753" s="196" t="str">
        <f t="shared" si="55"/>
        <v>Maintained</v>
      </c>
      <c r="BU753" s="212">
        <v>233</v>
      </c>
      <c r="BV753" s="212">
        <v>0</v>
      </c>
      <c r="BW753" s="201">
        <f t="shared" si="57"/>
        <v>8</v>
      </c>
      <c r="BX753" s="197" t="str">
        <f t="shared" si="56"/>
        <v>8858</v>
      </c>
    </row>
    <row r="754" spans="66:76" ht="14.4" x14ac:dyDescent="0.3">
      <c r="BN754" s="222">
        <v>885</v>
      </c>
      <c r="BO754" s="222" t="s">
        <v>227</v>
      </c>
      <c r="BP754" s="222">
        <v>8857026</v>
      </c>
      <c r="BQ754" s="222">
        <v>135791</v>
      </c>
      <c r="BR754" s="222" t="s">
        <v>841</v>
      </c>
      <c r="BS754" s="222" t="s">
        <v>231</v>
      </c>
      <c r="BT754" s="196" t="str">
        <f t="shared" si="55"/>
        <v>Maintained</v>
      </c>
      <c r="BU754" s="212">
        <v>207</v>
      </c>
      <c r="BV754" s="212">
        <v>165</v>
      </c>
      <c r="BW754" s="201">
        <f t="shared" si="57"/>
        <v>9</v>
      </c>
      <c r="BX754" s="197" t="str">
        <f t="shared" si="56"/>
        <v>8859</v>
      </c>
    </row>
    <row r="755" spans="66:76" ht="14.4" x14ac:dyDescent="0.3">
      <c r="BN755" s="222">
        <v>886</v>
      </c>
      <c r="BO755" s="222" t="s">
        <v>147</v>
      </c>
      <c r="BP755" s="222">
        <v>8867002</v>
      </c>
      <c r="BQ755" s="222">
        <v>119026</v>
      </c>
      <c r="BR755" s="222" t="s">
        <v>842</v>
      </c>
      <c r="BS755" s="222" t="s">
        <v>253</v>
      </c>
      <c r="BT755" s="196" t="str">
        <f t="shared" si="55"/>
        <v>Maintained</v>
      </c>
      <c r="BU755" s="212">
        <v>0</v>
      </c>
      <c r="BV755" s="212">
        <v>384</v>
      </c>
      <c r="BW755" s="201">
        <f t="shared" si="57"/>
        <v>1</v>
      </c>
      <c r="BX755" s="197" t="str">
        <f t="shared" si="56"/>
        <v>8861</v>
      </c>
    </row>
    <row r="756" spans="66:76" ht="14.4" x14ac:dyDescent="0.3">
      <c r="BN756" s="222">
        <v>886</v>
      </c>
      <c r="BO756" s="222" t="s">
        <v>147</v>
      </c>
      <c r="BP756" s="222">
        <v>8867005</v>
      </c>
      <c r="BQ756" s="222">
        <v>147833</v>
      </c>
      <c r="BR756" s="222" t="s">
        <v>1099</v>
      </c>
      <c r="BS756" s="222" t="s">
        <v>245</v>
      </c>
      <c r="BT756" s="196" t="str">
        <f t="shared" si="55"/>
        <v>Academy</v>
      </c>
      <c r="BU756" s="212">
        <v>187</v>
      </c>
      <c r="BV756" s="212">
        <v>0</v>
      </c>
      <c r="BW756" s="201">
        <f t="shared" si="57"/>
        <v>2</v>
      </c>
      <c r="BX756" s="197" t="str">
        <f t="shared" si="56"/>
        <v>8862</v>
      </c>
    </row>
    <row r="757" spans="66:76" ht="14.4" x14ac:dyDescent="0.3">
      <c r="BN757" s="222">
        <v>886</v>
      </c>
      <c r="BO757" s="222" t="s">
        <v>147</v>
      </c>
      <c r="BP757" s="222">
        <v>8867006</v>
      </c>
      <c r="BQ757" s="222">
        <v>147870</v>
      </c>
      <c r="BR757" s="222" t="s">
        <v>1100</v>
      </c>
      <c r="BS757" s="222" t="s">
        <v>245</v>
      </c>
      <c r="BT757" s="196" t="str">
        <f t="shared" si="55"/>
        <v>Academy</v>
      </c>
      <c r="BU757" s="212">
        <v>0</v>
      </c>
      <c r="BV757" s="212">
        <v>302</v>
      </c>
      <c r="BW757" s="201">
        <f t="shared" si="57"/>
        <v>3</v>
      </c>
      <c r="BX757" s="197" t="str">
        <f t="shared" si="56"/>
        <v>8863</v>
      </c>
    </row>
    <row r="758" spans="66:76" ht="14.4" x14ac:dyDescent="0.3">
      <c r="BN758" s="222">
        <v>886</v>
      </c>
      <c r="BO758" s="222" t="s">
        <v>147</v>
      </c>
      <c r="BP758" s="222">
        <v>8867021</v>
      </c>
      <c r="BQ758" s="222">
        <v>119032</v>
      </c>
      <c r="BR758" s="222" t="s">
        <v>843</v>
      </c>
      <c r="BS758" s="222" t="s">
        <v>253</v>
      </c>
      <c r="BT758" s="196" t="str">
        <f t="shared" si="55"/>
        <v>Maintained</v>
      </c>
      <c r="BU758" s="212">
        <v>35</v>
      </c>
      <c r="BV758" s="212">
        <v>95</v>
      </c>
      <c r="BW758" s="201">
        <f t="shared" si="57"/>
        <v>4</v>
      </c>
      <c r="BX758" s="197" t="str">
        <f t="shared" si="56"/>
        <v>8864</v>
      </c>
    </row>
    <row r="759" spans="66:76" ht="14.4" x14ac:dyDescent="0.3">
      <c r="BN759" s="222">
        <v>886</v>
      </c>
      <c r="BO759" s="222" t="s">
        <v>147</v>
      </c>
      <c r="BP759" s="222">
        <v>8867032</v>
      </c>
      <c r="BQ759" s="222">
        <v>119036</v>
      </c>
      <c r="BR759" s="222" t="s">
        <v>844</v>
      </c>
      <c r="BS759" s="222" t="s">
        <v>253</v>
      </c>
      <c r="BT759" s="196" t="str">
        <f t="shared" si="55"/>
        <v>Maintained</v>
      </c>
      <c r="BU759" s="212">
        <v>83</v>
      </c>
      <c r="BV759" s="212">
        <v>152</v>
      </c>
      <c r="BW759" s="201">
        <f t="shared" si="57"/>
        <v>5</v>
      </c>
      <c r="BX759" s="197" t="str">
        <f t="shared" si="56"/>
        <v>8865</v>
      </c>
    </row>
    <row r="760" spans="66:76" ht="14.4" x14ac:dyDescent="0.3">
      <c r="BN760" s="222">
        <v>886</v>
      </c>
      <c r="BO760" s="222" t="s">
        <v>147</v>
      </c>
      <c r="BP760" s="222">
        <v>8867033</v>
      </c>
      <c r="BQ760" s="222">
        <v>119037</v>
      </c>
      <c r="BR760" s="222" t="s">
        <v>845</v>
      </c>
      <c r="BS760" s="222" t="s">
        <v>253</v>
      </c>
      <c r="BT760" s="196" t="str">
        <f t="shared" si="55"/>
        <v>Maintained</v>
      </c>
      <c r="BU760" s="212">
        <v>31</v>
      </c>
      <c r="BV760" s="212">
        <v>75</v>
      </c>
      <c r="BW760" s="201">
        <f t="shared" si="57"/>
        <v>6</v>
      </c>
      <c r="BX760" s="197" t="str">
        <f t="shared" si="56"/>
        <v>8866</v>
      </c>
    </row>
    <row r="761" spans="66:76" ht="14.4" x14ac:dyDescent="0.3">
      <c r="BN761" s="222">
        <v>886</v>
      </c>
      <c r="BO761" s="222" t="s">
        <v>147</v>
      </c>
      <c r="BP761" s="222">
        <v>8867039</v>
      </c>
      <c r="BQ761" s="222">
        <v>119040</v>
      </c>
      <c r="BR761" s="222" t="s">
        <v>846</v>
      </c>
      <c r="BS761" s="222" t="s">
        <v>253</v>
      </c>
      <c r="BT761" s="196" t="str">
        <f t="shared" si="55"/>
        <v>Maintained</v>
      </c>
      <c r="BU761" s="212">
        <v>125</v>
      </c>
      <c r="BV761" s="212">
        <v>153</v>
      </c>
      <c r="BW761" s="201">
        <f t="shared" si="57"/>
        <v>7</v>
      </c>
      <c r="BX761" s="197" t="str">
        <f t="shared" si="56"/>
        <v>8867</v>
      </c>
    </row>
    <row r="762" spans="66:76" ht="14.4" x14ac:dyDescent="0.3">
      <c r="BN762" s="222">
        <v>886</v>
      </c>
      <c r="BO762" s="222" t="s">
        <v>147</v>
      </c>
      <c r="BP762" s="222">
        <v>8867040</v>
      </c>
      <c r="BQ762" s="222">
        <v>119041</v>
      </c>
      <c r="BR762" s="222" t="s">
        <v>847</v>
      </c>
      <c r="BS762" s="222" t="s">
        <v>253</v>
      </c>
      <c r="BT762" s="196" t="str">
        <f t="shared" si="55"/>
        <v>Maintained</v>
      </c>
      <c r="BU762" s="212">
        <v>144</v>
      </c>
      <c r="BV762" s="212">
        <v>149</v>
      </c>
      <c r="BW762" s="201">
        <f t="shared" si="57"/>
        <v>8</v>
      </c>
      <c r="BX762" s="197" t="str">
        <f t="shared" si="56"/>
        <v>8868</v>
      </c>
    </row>
    <row r="763" spans="66:76" ht="14.4" x14ac:dyDescent="0.3">
      <c r="BN763" s="222">
        <v>886</v>
      </c>
      <c r="BO763" s="222" t="s">
        <v>147</v>
      </c>
      <c r="BP763" s="222">
        <v>8867041</v>
      </c>
      <c r="BQ763" s="222">
        <v>119042</v>
      </c>
      <c r="BR763" s="222" t="s">
        <v>848</v>
      </c>
      <c r="BS763" s="222" t="s">
        <v>253</v>
      </c>
      <c r="BT763" s="196" t="str">
        <f t="shared" si="55"/>
        <v>Maintained</v>
      </c>
      <c r="BU763" s="212">
        <v>0</v>
      </c>
      <c r="BV763" s="212">
        <v>193</v>
      </c>
      <c r="BW763" s="201">
        <f t="shared" si="57"/>
        <v>9</v>
      </c>
      <c r="BX763" s="197" t="str">
        <f t="shared" si="56"/>
        <v>8869</v>
      </c>
    </row>
    <row r="764" spans="66:76" ht="14.4" x14ac:dyDescent="0.3">
      <c r="BN764" s="222">
        <v>886</v>
      </c>
      <c r="BO764" s="222" t="s">
        <v>147</v>
      </c>
      <c r="BP764" s="222">
        <v>8867043</v>
      </c>
      <c r="BQ764" s="222">
        <v>119044</v>
      </c>
      <c r="BR764" s="222" t="s">
        <v>849</v>
      </c>
      <c r="BS764" s="222" t="s">
        <v>253</v>
      </c>
      <c r="BT764" s="196" t="str">
        <f t="shared" si="55"/>
        <v>Maintained</v>
      </c>
      <c r="BU764" s="212">
        <v>191</v>
      </c>
      <c r="BV764" s="212">
        <v>234</v>
      </c>
      <c r="BW764" s="201">
        <f t="shared" si="57"/>
        <v>10</v>
      </c>
      <c r="BX764" s="197" t="str">
        <f t="shared" si="56"/>
        <v>88610</v>
      </c>
    </row>
    <row r="765" spans="66:76" ht="14.4" x14ac:dyDescent="0.3">
      <c r="BN765" s="222">
        <v>886</v>
      </c>
      <c r="BO765" s="222" t="s">
        <v>147</v>
      </c>
      <c r="BP765" s="222">
        <v>8867044</v>
      </c>
      <c r="BQ765" s="222">
        <v>119045</v>
      </c>
      <c r="BR765" s="222" t="s">
        <v>850</v>
      </c>
      <c r="BS765" s="222" t="s">
        <v>253</v>
      </c>
      <c r="BT765" s="196" t="str">
        <f t="shared" si="55"/>
        <v>Maintained</v>
      </c>
      <c r="BU765" s="212">
        <v>47</v>
      </c>
      <c r="BV765" s="212">
        <v>113</v>
      </c>
      <c r="BW765" s="201">
        <f t="shared" si="57"/>
        <v>11</v>
      </c>
      <c r="BX765" s="197" t="str">
        <f t="shared" si="56"/>
        <v>88611</v>
      </c>
    </row>
    <row r="766" spans="66:76" ht="14.4" x14ac:dyDescent="0.3">
      <c r="BN766" s="222">
        <v>886</v>
      </c>
      <c r="BO766" s="222" t="s">
        <v>147</v>
      </c>
      <c r="BP766" s="222">
        <v>8867045</v>
      </c>
      <c r="BQ766" s="222">
        <v>119046</v>
      </c>
      <c r="BR766" s="222" t="s">
        <v>851</v>
      </c>
      <c r="BS766" s="222" t="s">
        <v>253</v>
      </c>
      <c r="BT766" s="196" t="str">
        <f t="shared" si="55"/>
        <v>Maintained</v>
      </c>
      <c r="BU766" s="212">
        <v>36</v>
      </c>
      <c r="BV766" s="212">
        <v>99</v>
      </c>
      <c r="BW766" s="201">
        <f t="shared" si="57"/>
        <v>12</v>
      </c>
      <c r="BX766" s="197" t="str">
        <f t="shared" si="56"/>
        <v>88612</v>
      </c>
    </row>
    <row r="767" spans="66:76" ht="14.4" x14ac:dyDescent="0.3">
      <c r="BN767" s="222">
        <v>886</v>
      </c>
      <c r="BO767" s="222" t="s">
        <v>147</v>
      </c>
      <c r="BP767" s="222">
        <v>8867051</v>
      </c>
      <c r="BQ767" s="222">
        <v>119050</v>
      </c>
      <c r="BR767" s="222" t="s">
        <v>852</v>
      </c>
      <c r="BS767" s="222" t="s">
        <v>253</v>
      </c>
      <c r="BT767" s="196" t="str">
        <f t="shared" si="55"/>
        <v>Maintained</v>
      </c>
      <c r="BU767" s="212">
        <v>153</v>
      </c>
      <c r="BV767" s="212">
        <v>138</v>
      </c>
      <c r="BW767" s="201">
        <f t="shared" si="57"/>
        <v>13</v>
      </c>
      <c r="BX767" s="197" t="str">
        <f t="shared" si="56"/>
        <v>88613</v>
      </c>
    </row>
    <row r="768" spans="66:76" ht="14.4" x14ac:dyDescent="0.3">
      <c r="BN768" s="222">
        <v>886</v>
      </c>
      <c r="BO768" s="222" t="s">
        <v>147</v>
      </c>
      <c r="BP768" s="222">
        <v>8867052</v>
      </c>
      <c r="BQ768" s="222">
        <v>119051</v>
      </c>
      <c r="BR768" s="222" t="s">
        <v>853</v>
      </c>
      <c r="BS768" s="222" t="s">
        <v>231</v>
      </c>
      <c r="BT768" s="196" t="str">
        <f t="shared" si="55"/>
        <v>Maintained</v>
      </c>
      <c r="BU768" s="212">
        <v>11</v>
      </c>
      <c r="BV768" s="212">
        <v>165</v>
      </c>
      <c r="BW768" s="201">
        <f t="shared" si="57"/>
        <v>14</v>
      </c>
      <c r="BX768" s="197" t="str">
        <f t="shared" si="56"/>
        <v>88614</v>
      </c>
    </row>
    <row r="769" spans="66:76" ht="14.4" x14ac:dyDescent="0.3">
      <c r="BN769" s="222">
        <v>886</v>
      </c>
      <c r="BO769" s="222" t="s">
        <v>147</v>
      </c>
      <c r="BP769" s="222">
        <v>8867056</v>
      </c>
      <c r="BQ769" s="222">
        <v>119055</v>
      </c>
      <c r="BR769" s="222" t="s">
        <v>854</v>
      </c>
      <c r="BS769" s="222" t="s">
        <v>253</v>
      </c>
      <c r="BT769" s="196" t="str">
        <f t="shared" si="55"/>
        <v>Maintained</v>
      </c>
      <c r="BU769" s="212">
        <v>444</v>
      </c>
      <c r="BV769" s="212">
        <v>413</v>
      </c>
      <c r="BW769" s="201">
        <f t="shared" si="57"/>
        <v>15</v>
      </c>
      <c r="BX769" s="197" t="str">
        <f t="shared" si="56"/>
        <v>88615</v>
      </c>
    </row>
    <row r="770" spans="66:76" ht="14.4" x14ac:dyDescent="0.3">
      <c r="BN770" s="222">
        <v>886</v>
      </c>
      <c r="BO770" s="222" t="s">
        <v>147</v>
      </c>
      <c r="BP770" s="222">
        <v>8867058</v>
      </c>
      <c r="BQ770" s="222">
        <v>119056</v>
      </c>
      <c r="BR770" s="222" t="s">
        <v>855</v>
      </c>
      <c r="BS770" s="222" t="s">
        <v>253</v>
      </c>
      <c r="BT770" s="196" t="str">
        <f t="shared" si="55"/>
        <v>Maintained</v>
      </c>
      <c r="BU770" s="212">
        <v>65</v>
      </c>
      <c r="BV770" s="212">
        <v>48</v>
      </c>
      <c r="BW770" s="201">
        <f t="shared" si="57"/>
        <v>16</v>
      </c>
      <c r="BX770" s="197" t="str">
        <f t="shared" si="56"/>
        <v>88616</v>
      </c>
    </row>
    <row r="771" spans="66:76" ht="14.4" x14ac:dyDescent="0.3">
      <c r="BN771" s="222">
        <v>886</v>
      </c>
      <c r="BO771" s="222" t="s">
        <v>147</v>
      </c>
      <c r="BP771" s="222">
        <v>8867062</v>
      </c>
      <c r="BQ771" s="222">
        <v>119058</v>
      </c>
      <c r="BR771" s="222" t="s">
        <v>392</v>
      </c>
      <c r="BS771" s="222" t="s">
        <v>253</v>
      </c>
      <c r="BT771" s="196" t="str">
        <f t="shared" si="55"/>
        <v>Maintained</v>
      </c>
      <c r="BU771" s="212">
        <v>36</v>
      </c>
      <c r="BV771" s="212">
        <v>74.5</v>
      </c>
      <c r="BW771" s="201">
        <f t="shared" si="57"/>
        <v>17</v>
      </c>
      <c r="BX771" s="197" t="str">
        <f t="shared" si="56"/>
        <v>88617</v>
      </c>
    </row>
    <row r="772" spans="66:76" ht="14.4" x14ac:dyDescent="0.3">
      <c r="BN772" s="222">
        <v>886</v>
      </c>
      <c r="BO772" s="222" t="s">
        <v>147</v>
      </c>
      <c r="BP772" s="222">
        <v>8867063</v>
      </c>
      <c r="BQ772" s="222">
        <v>119059</v>
      </c>
      <c r="BR772" s="222" t="s">
        <v>856</v>
      </c>
      <c r="BS772" s="222" t="s">
        <v>231</v>
      </c>
      <c r="BT772" s="196" t="str">
        <f t="shared" si="55"/>
        <v>Maintained</v>
      </c>
      <c r="BU772" s="212">
        <v>176</v>
      </c>
      <c r="BV772" s="212">
        <v>215</v>
      </c>
      <c r="BW772" s="201">
        <f t="shared" si="57"/>
        <v>18</v>
      </c>
      <c r="BX772" s="197" t="str">
        <f t="shared" si="56"/>
        <v>88618</v>
      </c>
    </row>
    <row r="773" spans="66:76" ht="14.4" x14ac:dyDescent="0.3">
      <c r="BN773" s="222">
        <v>886</v>
      </c>
      <c r="BO773" s="222" t="s">
        <v>147</v>
      </c>
      <c r="BP773" s="222">
        <v>8867066</v>
      </c>
      <c r="BQ773" s="222">
        <v>137883</v>
      </c>
      <c r="BR773" s="222" t="s">
        <v>1261</v>
      </c>
      <c r="BS773" s="222" t="s">
        <v>235</v>
      </c>
      <c r="BT773" s="196" t="str">
        <f t="shared" ref="BT773:BT836" si="58">IF(OR(LEFT(BS773,7)="Academy",LEFT(BS773,11)="Free School"),"Academy","Maintained")</f>
        <v>Academy</v>
      </c>
      <c r="BU773" s="212">
        <v>162</v>
      </c>
      <c r="BV773" s="212">
        <v>206</v>
      </c>
      <c r="BW773" s="201">
        <f t="shared" si="57"/>
        <v>19</v>
      </c>
      <c r="BX773" s="197" t="str">
        <f t="shared" si="56"/>
        <v>88619</v>
      </c>
    </row>
    <row r="774" spans="66:76" ht="14.4" x14ac:dyDescent="0.3">
      <c r="BN774" s="222">
        <v>886</v>
      </c>
      <c r="BO774" s="222" t="s">
        <v>147</v>
      </c>
      <c r="BP774" s="222">
        <v>8867067</v>
      </c>
      <c r="BQ774" s="222">
        <v>119062</v>
      </c>
      <c r="BR774" s="222" t="s">
        <v>857</v>
      </c>
      <c r="BS774" s="222" t="s">
        <v>231</v>
      </c>
      <c r="BT774" s="196" t="str">
        <f t="shared" si="58"/>
        <v>Maintained</v>
      </c>
      <c r="BU774" s="212">
        <v>0</v>
      </c>
      <c r="BV774" s="212">
        <v>74</v>
      </c>
      <c r="BW774" s="201">
        <f t="shared" si="57"/>
        <v>20</v>
      </c>
      <c r="BX774" s="197" t="str">
        <f t="shared" ref="BX774:BX837" si="59">BN774&amp;BW774</f>
        <v>88620</v>
      </c>
    </row>
    <row r="775" spans="66:76" ht="14.4" x14ac:dyDescent="0.3">
      <c r="BN775" s="222">
        <v>886</v>
      </c>
      <c r="BO775" s="222" t="s">
        <v>147</v>
      </c>
      <c r="BP775" s="222">
        <v>8867069</v>
      </c>
      <c r="BQ775" s="222">
        <v>131748</v>
      </c>
      <c r="BR775" s="222" t="s">
        <v>858</v>
      </c>
      <c r="BS775" s="222" t="s">
        <v>253</v>
      </c>
      <c r="BT775" s="196" t="str">
        <f t="shared" si="58"/>
        <v>Maintained</v>
      </c>
      <c r="BU775" s="212">
        <v>164</v>
      </c>
      <c r="BV775" s="212">
        <v>199</v>
      </c>
      <c r="BW775" s="201">
        <f t="shared" ref="BW775:BW838" si="60">IF(BN775=BN774,BW774+1,1)</f>
        <v>21</v>
      </c>
      <c r="BX775" s="197" t="str">
        <f t="shared" si="59"/>
        <v>88621</v>
      </c>
    </row>
    <row r="776" spans="66:76" ht="14.4" x14ac:dyDescent="0.3">
      <c r="BN776" s="222">
        <v>886</v>
      </c>
      <c r="BO776" s="222" t="s">
        <v>147</v>
      </c>
      <c r="BP776" s="222">
        <v>8867070</v>
      </c>
      <c r="BQ776" s="222">
        <v>132148</v>
      </c>
      <c r="BR776" s="222" t="s">
        <v>859</v>
      </c>
      <c r="BS776" s="222" t="s">
        <v>231</v>
      </c>
      <c r="BT776" s="196" t="str">
        <f t="shared" si="58"/>
        <v>Maintained</v>
      </c>
      <c r="BU776" s="212">
        <v>108</v>
      </c>
      <c r="BV776" s="212">
        <v>127</v>
      </c>
      <c r="BW776" s="201">
        <f t="shared" si="60"/>
        <v>22</v>
      </c>
      <c r="BX776" s="197" t="str">
        <f t="shared" si="59"/>
        <v>88622</v>
      </c>
    </row>
    <row r="777" spans="66:76" ht="14.4" x14ac:dyDescent="0.3">
      <c r="BN777" s="222">
        <v>886</v>
      </c>
      <c r="BO777" s="222" t="s">
        <v>147</v>
      </c>
      <c r="BP777" s="222">
        <v>8867072</v>
      </c>
      <c r="BQ777" s="222">
        <v>134783</v>
      </c>
      <c r="BR777" s="222" t="s">
        <v>860</v>
      </c>
      <c r="BS777" s="222" t="s">
        <v>253</v>
      </c>
      <c r="BT777" s="196" t="str">
        <f t="shared" si="58"/>
        <v>Maintained</v>
      </c>
      <c r="BU777" s="212">
        <v>216</v>
      </c>
      <c r="BV777" s="212">
        <v>190</v>
      </c>
      <c r="BW777" s="201">
        <f t="shared" si="60"/>
        <v>23</v>
      </c>
      <c r="BX777" s="197" t="str">
        <f t="shared" si="59"/>
        <v>88623</v>
      </c>
    </row>
    <row r="778" spans="66:76" ht="14.4" x14ac:dyDescent="0.3">
      <c r="BN778" s="222">
        <v>886</v>
      </c>
      <c r="BO778" s="222" t="s">
        <v>147</v>
      </c>
      <c r="BP778" s="222">
        <v>8867073</v>
      </c>
      <c r="BQ778" s="222">
        <v>134971</v>
      </c>
      <c r="BR778" s="222" t="s">
        <v>861</v>
      </c>
      <c r="BS778" s="222" t="s">
        <v>253</v>
      </c>
      <c r="BT778" s="196" t="str">
        <f t="shared" si="58"/>
        <v>Maintained</v>
      </c>
      <c r="BU778" s="212">
        <v>63</v>
      </c>
      <c r="BV778" s="212">
        <v>174</v>
      </c>
      <c r="BW778" s="201">
        <f t="shared" si="60"/>
        <v>24</v>
      </c>
      <c r="BX778" s="197" t="str">
        <f t="shared" si="59"/>
        <v>88624</v>
      </c>
    </row>
    <row r="779" spans="66:76" ht="14.4" x14ac:dyDescent="0.3">
      <c r="BN779" s="222">
        <v>887</v>
      </c>
      <c r="BO779" s="222" t="s">
        <v>160</v>
      </c>
      <c r="BP779" s="222">
        <v>8877000</v>
      </c>
      <c r="BQ779" s="222">
        <v>141005</v>
      </c>
      <c r="BR779" s="222" t="s">
        <v>862</v>
      </c>
      <c r="BS779" s="222" t="s">
        <v>245</v>
      </c>
      <c r="BT779" s="196" t="str">
        <f t="shared" si="58"/>
        <v>Academy</v>
      </c>
      <c r="BU779" s="212">
        <v>0</v>
      </c>
      <c r="BV779" s="212">
        <v>86</v>
      </c>
      <c r="BW779" s="201">
        <f t="shared" si="60"/>
        <v>1</v>
      </c>
      <c r="BX779" s="197" t="str">
        <f t="shared" si="59"/>
        <v>8871</v>
      </c>
    </row>
    <row r="780" spans="66:76" ht="14.4" x14ac:dyDescent="0.3">
      <c r="BN780" s="222">
        <v>887</v>
      </c>
      <c r="BO780" s="222" t="s">
        <v>160</v>
      </c>
      <c r="BP780" s="222">
        <v>8877016</v>
      </c>
      <c r="BQ780" s="222">
        <v>142555</v>
      </c>
      <c r="BR780" s="222" t="s">
        <v>863</v>
      </c>
      <c r="BS780" s="222" t="s">
        <v>235</v>
      </c>
      <c r="BT780" s="196" t="str">
        <f t="shared" si="58"/>
        <v>Academy</v>
      </c>
      <c r="BU780" s="212">
        <v>0</v>
      </c>
      <c r="BV780" s="212">
        <v>136</v>
      </c>
      <c r="BW780" s="201">
        <f t="shared" si="60"/>
        <v>2</v>
      </c>
      <c r="BX780" s="197" t="str">
        <f t="shared" si="59"/>
        <v>8872</v>
      </c>
    </row>
    <row r="781" spans="66:76" ht="14.4" x14ac:dyDescent="0.3">
      <c r="BN781" s="222">
        <v>887</v>
      </c>
      <c r="BO781" s="222" t="s">
        <v>160</v>
      </c>
      <c r="BP781" s="222">
        <v>8877031</v>
      </c>
      <c r="BQ781" s="222">
        <v>142266</v>
      </c>
      <c r="BR781" s="222" t="s">
        <v>864</v>
      </c>
      <c r="BS781" s="222" t="s">
        <v>235</v>
      </c>
      <c r="BT781" s="196" t="str">
        <f t="shared" si="58"/>
        <v>Academy</v>
      </c>
      <c r="BU781" s="212">
        <v>257</v>
      </c>
      <c r="BV781" s="212">
        <v>0</v>
      </c>
      <c r="BW781" s="201">
        <f t="shared" si="60"/>
        <v>3</v>
      </c>
      <c r="BX781" s="197" t="str">
        <f t="shared" si="59"/>
        <v>8873</v>
      </c>
    </row>
    <row r="782" spans="66:76" ht="14.4" x14ac:dyDescent="0.3">
      <c r="BN782" s="222">
        <v>887</v>
      </c>
      <c r="BO782" s="222" t="s">
        <v>160</v>
      </c>
      <c r="BP782" s="222">
        <v>8877042</v>
      </c>
      <c r="BQ782" s="222">
        <v>140701</v>
      </c>
      <c r="BR782" s="222" t="s">
        <v>865</v>
      </c>
      <c r="BS782" s="222" t="s">
        <v>235</v>
      </c>
      <c r="BT782" s="196" t="str">
        <f t="shared" si="58"/>
        <v>Academy</v>
      </c>
      <c r="BU782" s="212">
        <v>47</v>
      </c>
      <c r="BV782" s="212">
        <v>364</v>
      </c>
      <c r="BW782" s="201">
        <f t="shared" si="60"/>
        <v>4</v>
      </c>
      <c r="BX782" s="197" t="str">
        <f t="shared" si="59"/>
        <v>8874</v>
      </c>
    </row>
    <row r="783" spans="66:76" ht="14.4" x14ac:dyDescent="0.3">
      <c r="BN783" s="222">
        <v>887</v>
      </c>
      <c r="BO783" s="222" t="s">
        <v>160</v>
      </c>
      <c r="BP783" s="222">
        <v>8877053</v>
      </c>
      <c r="BQ783" s="222">
        <v>119052</v>
      </c>
      <c r="BR783" s="222" t="s">
        <v>866</v>
      </c>
      <c r="BS783" s="222" t="s">
        <v>231</v>
      </c>
      <c r="BT783" s="196" t="str">
        <f t="shared" si="58"/>
        <v>Maintained</v>
      </c>
      <c r="BU783" s="212">
        <v>102</v>
      </c>
      <c r="BV783" s="212">
        <v>112</v>
      </c>
      <c r="BW783" s="201">
        <f t="shared" si="60"/>
        <v>5</v>
      </c>
      <c r="BX783" s="197" t="str">
        <f t="shared" si="59"/>
        <v>8875</v>
      </c>
    </row>
    <row r="784" spans="66:76" ht="14.4" x14ac:dyDescent="0.3">
      <c r="BN784" s="222">
        <v>888</v>
      </c>
      <c r="BO784" s="222" t="s">
        <v>152</v>
      </c>
      <c r="BP784" s="222">
        <v>8887007</v>
      </c>
      <c r="BQ784" s="222">
        <v>119861</v>
      </c>
      <c r="BR784" s="222" t="s">
        <v>867</v>
      </c>
      <c r="BS784" s="222" t="s">
        <v>231</v>
      </c>
      <c r="BT784" s="196" t="str">
        <f t="shared" si="58"/>
        <v>Maintained</v>
      </c>
      <c r="BU784" s="212">
        <v>44</v>
      </c>
      <c r="BV784" s="212">
        <v>14</v>
      </c>
      <c r="BW784" s="201">
        <f t="shared" si="60"/>
        <v>1</v>
      </c>
      <c r="BX784" s="197" t="str">
        <f t="shared" si="59"/>
        <v>8881</v>
      </c>
    </row>
    <row r="785" spans="66:76" ht="14.4" x14ac:dyDescent="0.3">
      <c r="BN785" s="222">
        <v>888</v>
      </c>
      <c r="BO785" s="222" t="s">
        <v>152</v>
      </c>
      <c r="BP785" s="222">
        <v>8887014</v>
      </c>
      <c r="BQ785" s="222">
        <v>119866</v>
      </c>
      <c r="BR785" s="222" t="s">
        <v>868</v>
      </c>
      <c r="BS785" s="222" t="s">
        <v>231</v>
      </c>
      <c r="BT785" s="196" t="str">
        <f t="shared" si="58"/>
        <v>Maintained</v>
      </c>
      <c r="BU785" s="212">
        <v>0</v>
      </c>
      <c r="BV785" s="212">
        <v>73</v>
      </c>
      <c r="BW785" s="201">
        <f t="shared" si="60"/>
        <v>2</v>
      </c>
      <c r="BX785" s="197" t="str">
        <f t="shared" si="59"/>
        <v>8882</v>
      </c>
    </row>
    <row r="786" spans="66:76" ht="14.4" x14ac:dyDescent="0.3">
      <c r="BN786" s="222">
        <v>888</v>
      </c>
      <c r="BO786" s="222" t="s">
        <v>152</v>
      </c>
      <c r="BP786" s="222">
        <v>8887034</v>
      </c>
      <c r="BQ786" s="222">
        <v>119876</v>
      </c>
      <c r="BR786" s="222" t="s">
        <v>869</v>
      </c>
      <c r="BS786" s="222" t="s">
        <v>231</v>
      </c>
      <c r="BT786" s="196" t="str">
        <f t="shared" si="58"/>
        <v>Maintained</v>
      </c>
      <c r="BU786" s="212">
        <v>69</v>
      </c>
      <c r="BV786" s="212">
        <v>151</v>
      </c>
      <c r="BW786" s="201">
        <f t="shared" si="60"/>
        <v>3</v>
      </c>
      <c r="BX786" s="197" t="str">
        <f t="shared" si="59"/>
        <v>8883</v>
      </c>
    </row>
    <row r="787" spans="66:76" ht="14.4" x14ac:dyDescent="0.3">
      <c r="BN787" s="222">
        <v>888</v>
      </c>
      <c r="BO787" s="222" t="s">
        <v>152</v>
      </c>
      <c r="BP787" s="222">
        <v>8887037</v>
      </c>
      <c r="BQ787" s="222">
        <v>119877</v>
      </c>
      <c r="BR787" s="222" t="s">
        <v>870</v>
      </c>
      <c r="BS787" s="222" t="s">
        <v>231</v>
      </c>
      <c r="BT787" s="196" t="str">
        <f t="shared" si="58"/>
        <v>Maintained</v>
      </c>
      <c r="BU787" s="212">
        <v>70</v>
      </c>
      <c r="BV787" s="212">
        <v>93</v>
      </c>
      <c r="BW787" s="201">
        <f t="shared" si="60"/>
        <v>4</v>
      </c>
      <c r="BX787" s="197" t="str">
        <f t="shared" si="59"/>
        <v>8884</v>
      </c>
    </row>
    <row r="788" spans="66:76" ht="14.4" x14ac:dyDescent="0.3">
      <c r="BN788" s="222">
        <v>888</v>
      </c>
      <c r="BO788" s="222" t="s">
        <v>152</v>
      </c>
      <c r="BP788" s="222">
        <v>8887040</v>
      </c>
      <c r="BQ788" s="222">
        <v>119878</v>
      </c>
      <c r="BR788" s="222" t="s">
        <v>871</v>
      </c>
      <c r="BS788" s="222" t="s">
        <v>231</v>
      </c>
      <c r="BT788" s="196" t="str">
        <f t="shared" si="58"/>
        <v>Maintained</v>
      </c>
      <c r="BU788" s="212">
        <v>23</v>
      </c>
      <c r="BV788" s="212">
        <v>84</v>
      </c>
      <c r="BW788" s="201">
        <f t="shared" si="60"/>
        <v>5</v>
      </c>
      <c r="BX788" s="197" t="str">
        <f t="shared" si="59"/>
        <v>8885</v>
      </c>
    </row>
    <row r="789" spans="66:76" ht="14.4" x14ac:dyDescent="0.3">
      <c r="BN789" s="222">
        <v>888</v>
      </c>
      <c r="BO789" s="222" t="s">
        <v>152</v>
      </c>
      <c r="BP789" s="222">
        <v>8887044</v>
      </c>
      <c r="BQ789" s="222">
        <v>119879</v>
      </c>
      <c r="BR789" s="222" t="s">
        <v>872</v>
      </c>
      <c r="BS789" s="222" t="s">
        <v>231</v>
      </c>
      <c r="BT789" s="196" t="str">
        <f t="shared" si="58"/>
        <v>Maintained</v>
      </c>
      <c r="BU789" s="212">
        <v>97</v>
      </c>
      <c r="BV789" s="212">
        <v>0</v>
      </c>
      <c r="BW789" s="201">
        <f t="shared" si="60"/>
        <v>6</v>
      </c>
      <c r="BX789" s="197" t="str">
        <f t="shared" si="59"/>
        <v>8886</v>
      </c>
    </row>
    <row r="790" spans="66:76" ht="14.4" x14ac:dyDescent="0.3">
      <c r="BN790" s="222">
        <v>888</v>
      </c>
      <c r="BO790" s="222" t="s">
        <v>152</v>
      </c>
      <c r="BP790" s="222">
        <v>8887049</v>
      </c>
      <c r="BQ790" s="222">
        <v>119880</v>
      </c>
      <c r="BR790" s="222" t="s">
        <v>1180</v>
      </c>
      <c r="BS790" s="222" t="s">
        <v>231</v>
      </c>
      <c r="BT790" s="196" t="str">
        <f t="shared" si="58"/>
        <v>Maintained</v>
      </c>
      <c r="BU790" s="212">
        <v>69</v>
      </c>
      <c r="BV790" s="212">
        <v>98</v>
      </c>
      <c r="BW790" s="201">
        <f t="shared" si="60"/>
        <v>7</v>
      </c>
      <c r="BX790" s="197" t="str">
        <f t="shared" si="59"/>
        <v>8887</v>
      </c>
    </row>
    <row r="791" spans="66:76" ht="14.4" x14ac:dyDescent="0.3">
      <c r="BN791" s="222">
        <v>888</v>
      </c>
      <c r="BO791" s="222" t="s">
        <v>152</v>
      </c>
      <c r="BP791" s="222">
        <v>8887060</v>
      </c>
      <c r="BQ791" s="222">
        <v>119883</v>
      </c>
      <c r="BR791" s="222" t="s">
        <v>873</v>
      </c>
      <c r="BS791" s="222" t="s">
        <v>231</v>
      </c>
      <c r="BT791" s="196" t="str">
        <f t="shared" si="58"/>
        <v>Maintained</v>
      </c>
      <c r="BU791" s="212">
        <v>0</v>
      </c>
      <c r="BV791" s="212">
        <v>236</v>
      </c>
      <c r="BW791" s="201">
        <f t="shared" si="60"/>
        <v>8</v>
      </c>
      <c r="BX791" s="197" t="str">
        <f t="shared" si="59"/>
        <v>8888</v>
      </c>
    </row>
    <row r="792" spans="66:76" ht="14.4" x14ac:dyDescent="0.3">
      <c r="BN792" s="222">
        <v>888</v>
      </c>
      <c r="BO792" s="222" t="s">
        <v>152</v>
      </c>
      <c r="BP792" s="222">
        <v>8887076</v>
      </c>
      <c r="BQ792" s="222">
        <v>119887</v>
      </c>
      <c r="BR792" s="222" t="s">
        <v>874</v>
      </c>
      <c r="BS792" s="222" t="s">
        <v>231</v>
      </c>
      <c r="BT792" s="196" t="str">
        <f t="shared" si="58"/>
        <v>Maintained</v>
      </c>
      <c r="BU792" s="212">
        <v>51</v>
      </c>
      <c r="BV792" s="212">
        <v>59</v>
      </c>
      <c r="BW792" s="201">
        <f t="shared" si="60"/>
        <v>9</v>
      </c>
      <c r="BX792" s="197" t="str">
        <f t="shared" si="59"/>
        <v>8889</v>
      </c>
    </row>
    <row r="793" spans="66:76" ht="14.4" x14ac:dyDescent="0.3">
      <c r="BN793" s="222">
        <v>888</v>
      </c>
      <c r="BO793" s="222" t="s">
        <v>152</v>
      </c>
      <c r="BP793" s="222">
        <v>8887089</v>
      </c>
      <c r="BQ793" s="222">
        <v>119889</v>
      </c>
      <c r="BR793" s="222" t="s">
        <v>371</v>
      </c>
      <c r="BS793" s="222" t="s">
        <v>231</v>
      </c>
      <c r="BT793" s="196" t="str">
        <f t="shared" si="58"/>
        <v>Maintained</v>
      </c>
      <c r="BU793" s="212">
        <v>50</v>
      </c>
      <c r="BV793" s="212">
        <v>80</v>
      </c>
      <c r="BW793" s="201">
        <f t="shared" si="60"/>
        <v>10</v>
      </c>
      <c r="BX793" s="197" t="str">
        <f t="shared" si="59"/>
        <v>88810</v>
      </c>
    </row>
    <row r="794" spans="66:76" ht="14.4" x14ac:dyDescent="0.3">
      <c r="BN794" s="222">
        <v>888</v>
      </c>
      <c r="BO794" s="222" t="s">
        <v>152</v>
      </c>
      <c r="BP794" s="222">
        <v>8887092</v>
      </c>
      <c r="BQ794" s="222">
        <v>143879</v>
      </c>
      <c r="BR794" s="222" t="s">
        <v>875</v>
      </c>
      <c r="BS794" s="222" t="s">
        <v>235</v>
      </c>
      <c r="BT794" s="196" t="str">
        <f t="shared" si="58"/>
        <v>Academy</v>
      </c>
      <c r="BU794" s="212">
        <v>82</v>
      </c>
      <c r="BV794" s="212">
        <v>177</v>
      </c>
      <c r="BW794" s="201">
        <f t="shared" si="60"/>
        <v>11</v>
      </c>
      <c r="BX794" s="197" t="str">
        <f t="shared" si="59"/>
        <v>88811</v>
      </c>
    </row>
    <row r="795" spans="66:76" ht="14.4" x14ac:dyDescent="0.3">
      <c r="BN795" s="222">
        <v>888</v>
      </c>
      <c r="BO795" s="222" t="s">
        <v>152</v>
      </c>
      <c r="BP795" s="222">
        <v>8887097</v>
      </c>
      <c r="BQ795" s="222">
        <v>119892</v>
      </c>
      <c r="BR795" s="222" t="s">
        <v>876</v>
      </c>
      <c r="BS795" s="222" t="s">
        <v>231</v>
      </c>
      <c r="BT795" s="196" t="str">
        <f t="shared" si="58"/>
        <v>Maintained</v>
      </c>
      <c r="BU795" s="212">
        <v>59</v>
      </c>
      <c r="BV795" s="212">
        <v>55</v>
      </c>
      <c r="BW795" s="201">
        <f t="shared" si="60"/>
        <v>12</v>
      </c>
      <c r="BX795" s="197" t="str">
        <f t="shared" si="59"/>
        <v>88812</v>
      </c>
    </row>
    <row r="796" spans="66:76" ht="14.4" x14ac:dyDescent="0.3">
      <c r="BN796" s="222">
        <v>888</v>
      </c>
      <c r="BO796" s="222" t="s">
        <v>152</v>
      </c>
      <c r="BP796" s="222">
        <v>8887098</v>
      </c>
      <c r="BQ796" s="222">
        <v>119893</v>
      </c>
      <c r="BR796" s="222" t="s">
        <v>877</v>
      </c>
      <c r="BS796" s="222" t="s">
        <v>231</v>
      </c>
      <c r="BT796" s="196" t="str">
        <f t="shared" si="58"/>
        <v>Maintained</v>
      </c>
      <c r="BU796" s="212">
        <v>25</v>
      </c>
      <c r="BV796" s="212">
        <v>41</v>
      </c>
      <c r="BW796" s="201">
        <f t="shared" si="60"/>
        <v>13</v>
      </c>
      <c r="BX796" s="197" t="str">
        <f t="shared" si="59"/>
        <v>88813</v>
      </c>
    </row>
    <row r="797" spans="66:76" ht="14.4" x14ac:dyDescent="0.3">
      <c r="BN797" s="222">
        <v>888</v>
      </c>
      <c r="BO797" s="222" t="s">
        <v>152</v>
      </c>
      <c r="BP797" s="222">
        <v>8887099</v>
      </c>
      <c r="BQ797" s="222">
        <v>119894</v>
      </c>
      <c r="BR797" s="222" t="s">
        <v>878</v>
      </c>
      <c r="BS797" s="222" t="s">
        <v>231</v>
      </c>
      <c r="BT797" s="196" t="str">
        <f t="shared" si="58"/>
        <v>Maintained</v>
      </c>
      <c r="BU797" s="212">
        <v>116</v>
      </c>
      <c r="BV797" s="212">
        <v>0</v>
      </c>
      <c r="BW797" s="201">
        <f t="shared" si="60"/>
        <v>14</v>
      </c>
      <c r="BX797" s="197" t="str">
        <f t="shared" si="59"/>
        <v>88814</v>
      </c>
    </row>
    <row r="798" spans="66:76" ht="14.4" x14ac:dyDescent="0.3">
      <c r="BN798" s="222">
        <v>888</v>
      </c>
      <c r="BO798" s="222" t="s">
        <v>152</v>
      </c>
      <c r="BP798" s="222">
        <v>8887100</v>
      </c>
      <c r="BQ798" s="222">
        <v>119895</v>
      </c>
      <c r="BR798" s="222" t="s">
        <v>879</v>
      </c>
      <c r="BS798" s="222" t="s">
        <v>231</v>
      </c>
      <c r="BT798" s="196" t="str">
        <f t="shared" si="58"/>
        <v>Maintained</v>
      </c>
      <c r="BU798" s="212">
        <v>0</v>
      </c>
      <c r="BV798" s="212">
        <v>82</v>
      </c>
      <c r="BW798" s="201">
        <f t="shared" si="60"/>
        <v>15</v>
      </c>
      <c r="BX798" s="197" t="str">
        <f t="shared" si="59"/>
        <v>88815</v>
      </c>
    </row>
    <row r="799" spans="66:76" ht="14.4" x14ac:dyDescent="0.3">
      <c r="BN799" s="222">
        <v>888</v>
      </c>
      <c r="BO799" s="222" t="s">
        <v>152</v>
      </c>
      <c r="BP799" s="222">
        <v>8887102</v>
      </c>
      <c r="BQ799" s="222">
        <v>119897</v>
      </c>
      <c r="BR799" s="222" t="s">
        <v>880</v>
      </c>
      <c r="BS799" s="222" t="s">
        <v>231</v>
      </c>
      <c r="BT799" s="196" t="str">
        <f t="shared" si="58"/>
        <v>Maintained</v>
      </c>
      <c r="BU799" s="212">
        <v>70</v>
      </c>
      <c r="BV799" s="212">
        <v>63</v>
      </c>
      <c r="BW799" s="201">
        <f t="shared" si="60"/>
        <v>16</v>
      </c>
      <c r="BX799" s="197" t="str">
        <f t="shared" si="59"/>
        <v>88816</v>
      </c>
    </row>
    <row r="800" spans="66:76" ht="14.4" x14ac:dyDescent="0.3">
      <c r="BN800" s="222">
        <v>888</v>
      </c>
      <c r="BO800" s="222" t="s">
        <v>152</v>
      </c>
      <c r="BP800" s="222">
        <v>8887104</v>
      </c>
      <c r="BQ800" s="222">
        <v>119898</v>
      </c>
      <c r="BR800" s="222" t="s">
        <v>881</v>
      </c>
      <c r="BS800" s="222" t="s">
        <v>231</v>
      </c>
      <c r="BT800" s="196" t="str">
        <f t="shared" si="58"/>
        <v>Maintained</v>
      </c>
      <c r="BU800" s="212">
        <v>0</v>
      </c>
      <c r="BV800" s="212">
        <v>113</v>
      </c>
      <c r="BW800" s="201">
        <f t="shared" si="60"/>
        <v>17</v>
      </c>
      <c r="BX800" s="197" t="str">
        <f t="shared" si="59"/>
        <v>88817</v>
      </c>
    </row>
    <row r="801" spans="66:76" ht="14.4" x14ac:dyDescent="0.3">
      <c r="BN801" s="222">
        <v>888</v>
      </c>
      <c r="BO801" s="222" t="s">
        <v>152</v>
      </c>
      <c r="BP801" s="222">
        <v>8887109</v>
      </c>
      <c r="BQ801" s="222">
        <v>131479</v>
      </c>
      <c r="BR801" s="222" t="s">
        <v>882</v>
      </c>
      <c r="BS801" s="222" t="s">
        <v>231</v>
      </c>
      <c r="BT801" s="196" t="str">
        <f t="shared" si="58"/>
        <v>Maintained</v>
      </c>
      <c r="BU801" s="212">
        <v>57</v>
      </c>
      <c r="BV801" s="212">
        <v>58</v>
      </c>
      <c r="BW801" s="201">
        <f t="shared" si="60"/>
        <v>18</v>
      </c>
      <c r="BX801" s="197" t="str">
        <f t="shared" si="59"/>
        <v>88818</v>
      </c>
    </row>
    <row r="802" spans="66:76" ht="14.4" x14ac:dyDescent="0.3">
      <c r="BN802" s="222">
        <v>888</v>
      </c>
      <c r="BO802" s="222" t="s">
        <v>152</v>
      </c>
      <c r="BP802" s="222">
        <v>8887110</v>
      </c>
      <c r="BQ802" s="222">
        <v>133688</v>
      </c>
      <c r="BR802" s="222" t="s">
        <v>883</v>
      </c>
      <c r="BS802" s="222" t="s">
        <v>231</v>
      </c>
      <c r="BT802" s="196" t="str">
        <f t="shared" si="58"/>
        <v>Maintained</v>
      </c>
      <c r="BU802" s="212">
        <v>31</v>
      </c>
      <c r="BV802" s="212">
        <v>0</v>
      </c>
      <c r="BW802" s="201">
        <f t="shared" si="60"/>
        <v>19</v>
      </c>
      <c r="BX802" s="197" t="str">
        <f t="shared" si="59"/>
        <v>88819</v>
      </c>
    </row>
    <row r="803" spans="66:76" ht="14.4" x14ac:dyDescent="0.3">
      <c r="BN803" s="222">
        <v>888</v>
      </c>
      <c r="BO803" s="222" t="s">
        <v>152</v>
      </c>
      <c r="BP803" s="222">
        <v>8887111</v>
      </c>
      <c r="BQ803" s="222">
        <v>134625</v>
      </c>
      <c r="BR803" s="222" t="s">
        <v>884</v>
      </c>
      <c r="BS803" s="222" t="s">
        <v>231</v>
      </c>
      <c r="BT803" s="196" t="str">
        <f t="shared" si="58"/>
        <v>Maintained</v>
      </c>
      <c r="BU803" s="212">
        <v>0</v>
      </c>
      <c r="BV803" s="212">
        <v>71</v>
      </c>
      <c r="BW803" s="201">
        <f t="shared" si="60"/>
        <v>20</v>
      </c>
      <c r="BX803" s="197" t="str">
        <f t="shared" si="59"/>
        <v>88820</v>
      </c>
    </row>
    <row r="804" spans="66:76" ht="14.4" x14ac:dyDescent="0.3">
      <c r="BN804" s="222">
        <v>888</v>
      </c>
      <c r="BO804" s="222" t="s">
        <v>152</v>
      </c>
      <c r="BP804" s="222">
        <v>8887112</v>
      </c>
      <c r="BQ804" s="222">
        <v>135012</v>
      </c>
      <c r="BR804" s="222" t="s">
        <v>885</v>
      </c>
      <c r="BS804" s="222" t="s">
        <v>231</v>
      </c>
      <c r="BT804" s="196" t="str">
        <f t="shared" si="58"/>
        <v>Maintained</v>
      </c>
      <c r="BU804" s="212">
        <v>133</v>
      </c>
      <c r="BV804" s="212">
        <v>0</v>
      </c>
      <c r="BW804" s="201">
        <f t="shared" si="60"/>
        <v>21</v>
      </c>
      <c r="BX804" s="197" t="str">
        <f t="shared" si="59"/>
        <v>88821</v>
      </c>
    </row>
    <row r="805" spans="66:76" ht="14.4" x14ac:dyDescent="0.3">
      <c r="BN805" s="222">
        <v>888</v>
      </c>
      <c r="BO805" s="222" t="s">
        <v>152</v>
      </c>
      <c r="BP805" s="222">
        <v>8887113</v>
      </c>
      <c r="BQ805" s="222">
        <v>135013</v>
      </c>
      <c r="BR805" s="222" t="s">
        <v>886</v>
      </c>
      <c r="BS805" s="222" t="s">
        <v>231</v>
      </c>
      <c r="BT805" s="196" t="str">
        <f t="shared" si="58"/>
        <v>Maintained</v>
      </c>
      <c r="BU805" s="212">
        <v>0</v>
      </c>
      <c r="BV805" s="212">
        <v>192</v>
      </c>
      <c r="BW805" s="201">
        <f t="shared" si="60"/>
        <v>22</v>
      </c>
      <c r="BX805" s="197" t="str">
        <f t="shared" si="59"/>
        <v>88822</v>
      </c>
    </row>
    <row r="806" spans="66:76" ht="14.4" x14ac:dyDescent="0.3">
      <c r="BN806" s="222">
        <v>888</v>
      </c>
      <c r="BO806" s="222" t="s">
        <v>152</v>
      </c>
      <c r="BP806" s="222">
        <v>8887114</v>
      </c>
      <c r="BQ806" s="222">
        <v>135014</v>
      </c>
      <c r="BR806" s="222" t="s">
        <v>887</v>
      </c>
      <c r="BS806" s="222" t="s">
        <v>231</v>
      </c>
      <c r="BT806" s="196" t="str">
        <f t="shared" si="58"/>
        <v>Maintained</v>
      </c>
      <c r="BU806" s="212">
        <v>134</v>
      </c>
      <c r="BV806" s="212">
        <v>0</v>
      </c>
      <c r="BW806" s="201">
        <f t="shared" si="60"/>
        <v>23</v>
      </c>
      <c r="BX806" s="197" t="str">
        <f t="shared" si="59"/>
        <v>88823</v>
      </c>
    </row>
    <row r="807" spans="66:76" ht="14.4" x14ac:dyDescent="0.3">
      <c r="BN807" s="222">
        <v>888</v>
      </c>
      <c r="BO807" s="222" t="s">
        <v>152</v>
      </c>
      <c r="BP807" s="222">
        <v>8887115</v>
      </c>
      <c r="BQ807" s="222">
        <v>135015</v>
      </c>
      <c r="BR807" s="222" t="s">
        <v>888</v>
      </c>
      <c r="BS807" s="222" t="s">
        <v>231</v>
      </c>
      <c r="BT807" s="196" t="str">
        <f t="shared" si="58"/>
        <v>Maintained</v>
      </c>
      <c r="BU807" s="212">
        <v>0</v>
      </c>
      <c r="BV807" s="212">
        <v>162</v>
      </c>
      <c r="BW807" s="201">
        <f t="shared" si="60"/>
        <v>24</v>
      </c>
      <c r="BX807" s="197" t="str">
        <f t="shared" si="59"/>
        <v>88824</v>
      </c>
    </row>
    <row r="808" spans="66:76" ht="14.4" x14ac:dyDescent="0.3">
      <c r="BN808" s="222">
        <v>888</v>
      </c>
      <c r="BO808" s="222" t="s">
        <v>152</v>
      </c>
      <c r="BP808" s="222">
        <v>8887116</v>
      </c>
      <c r="BQ808" s="222">
        <v>131258</v>
      </c>
      <c r="BR808" s="222" t="s">
        <v>889</v>
      </c>
      <c r="BS808" s="222" t="s">
        <v>231</v>
      </c>
      <c r="BT808" s="196" t="str">
        <f t="shared" si="58"/>
        <v>Maintained</v>
      </c>
      <c r="BU808" s="212">
        <v>0</v>
      </c>
      <c r="BV808" s="212">
        <v>162</v>
      </c>
      <c r="BW808" s="201">
        <f t="shared" si="60"/>
        <v>25</v>
      </c>
      <c r="BX808" s="197" t="str">
        <f t="shared" si="59"/>
        <v>88825</v>
      </c>
    </row>
    <row r="809" spans="66:76" ht="14.4" x14ac:dyDescent="0.3">
      <c r="BN809" s="222">
        <v>888</v>
      </c>
      <c r="BO809" s="222" t="s">
        <v>152</v>
      </c>
      <c r="BP809" s="222">
        <v>8887117</v>
      </c>
      <c r="BQ809" s="222">
        <v>131259</v>
      </c>
      <c r="BR809" s="222" t="s">
        <v>890</v>
      </c>
      <c r="BS809" s="222" t="s">
        <v>231</v>
      </c>
      <c r="BT809" s="196" t="str">
        <f t="shared" si="58"/>
        <v>Maintained</v>
      </c>
      <c r="BU809" s="212">
        <v>133</v>
      </c>
      <c r="BV809" s="212">
        <v>0</v>
      </c>
      <c r="BW809" s="201">
        <f t="shared" si="60"/>
        <v>26</v>
      </c>
      <c r="BX809" s="197" t="str">
        <f t="shared" si="59"/>
        <v>88826</v>
      </c>
    </row>
    <row r="810" spans="66:76" ht="14.4" x14ac:dyDescent="0.3">
      <c r="BN810" s="222">
        <v>888</v>
      </c>
      <c r="BO810" s="222" t="s">
        <v>152</v>
      </c>
      <c r="BP810" s="222">
        <v>8887118</v>
      </c>
      <c r="BQ810" s="222">
        <v>135346</v>
      </c>
      <c r="BR810" s="222" t="s">
        <v>891</v>
      </c>
      <c r="BS810" s="222" t="s">
        <v>231</v>
      </c>
      <c r="BT810" s="196" t="str">
        <f t="shared" si="58"/>
        <v>Maintained</v>
      </c>
      <c r="BU810" s="212">
        <v>0</v>
      </c>
      <c r="BV810" s="212">
        <v>237</v>
      </c>
      <c r="BW810" s="201">
        <f t="shared" si="60"/>
        <v>27</v>
      </c>
      <c r="BX810" s="197" t="str">
        <f t="shared" si="59"/>
        <v>88827</v>
      </c>
    </row>
    <row r="811" spans="66:76" ht="14.4" x14ac:dyDescent="0.3">
      <c r="BN811" s="222">
        <v>888</v>
      </c>
      <c r="BO811" s="222" t="s">
        <v>152</v>
      </c>
      <c r="BP811" s="222">
        <v>8887119</v>
      </c>
      <c r="BQ811" s="222">
        <v>135347</v>
      </c>
      <c r="BR811" s="222" t="s">
        <v>892</v>
      </c>
      <c r="BS811" s="222" t="s">
        <v>231</v>
      </c>
      <c r="BT811" s="196" t="str">
        <f t="shared" si="58"/>
        <v>Maintained</v>
      </c>
      <c r="BU811" s="212">
        <v>90</v>
      </c>
      <c r="BV811" s="212">
        <v>0</v>
      </c>
      <c r="BW811" s="201">
        <f t="shared" si="60"/>
        <v>28</v>
      </c>
      <c r="BX811" s="197" t="str">
        <f t="shared" si="59"/>
        <v>88828</v>
      </c>
    </row>
    <row r="812" spans="66:76" ht="14.4" x14ac:dyDescent="0.3">
      <c r="BN812" s="222">
        <v>888</v>
      </c>
      <c r="BO812" s="222" t="s">
        <v>152</v>
      </c>
      <c r="BP812" s="222">
        <v>8887120</v>
      </c>
      <c r="BQ812" s="222">
        <v>135457</v>
      </c>
      <c r="BR812" s="222" t="s">
        <v>893</v>
      </c>
      <c r="BS812" s="222" t="s">
        <v>231</v>
      </c>
      <c r="BT812" s="196" t="str">
        <f t="shared" si="58"/>
        <v>Maintained</v>
      </c>
      <c r="BU812" s="212">
        <v>151</v>
      </c>
      <c r="BV812" s="212">
        <v>0</v>
      </c>
      <c r="BW812" s="201">
        <f t="shared" si="60"/>
        <v>29</v>
      </c>
      <c r="BX812" s="197" t="str">
        <f t="shared" si="59"/>
        <v>88829</v>
      </c>
    </row>
    <row r="813" spans="66:76" ht="14.4" x14ac:dyDescent="0.3">
      <c r="BN813" s="222">
        <v>889</v>
      </c>
      <c r="BO813" s="222" t="s">
        <v>92</v>
      </c>
      <c r="BP813" s="222">
        <v>8897002</v>
      </c>
      <c r="BQ813" s="222">
        <v>141016</v>
      </c>
      <c r="BR813" s="222" t="s">
        <v>894</v>
      </c>
      <c r="BS813" s="222" t="s">
        <v>245</v>
      </c>
      <c r="BT813" s="196" t="str">
        <f t="shared" si="58"/>
        <v>Academy</v>
      </c>
      <c r="BU813" s="212">
        <v>5</v>
      </c>
      <c r="BV813" s="212">
        <v>53</v>
      </c>
      <c r="BW813" s="201">
        <f t="shared" si="60"/>
        <v>1</v>
      </c>
      <c r="BX813" s="197" t="str">
        <f t="shared" si="59"/>
        <v>8891</v>
      </c>
    </row>
    <row r="814" spans="66:76" ht="14.4" x14ac:dyDescent="0.3">
      <c r="BN814" s="222">
        <v>889</v>
      </c>
      <c r="BO814" s="222" t="s">
        <v>92</v>
      </c>
      <c r="BP814" s="222">
        <v>8897003</v>
      </c>
      <c r="BQ814" s="222">
        <v>146899</v>
      </c>
      <c r="BR814" s="222" t="s">
        <v>895</v>
      </c>
      <c r="BS814" s="222" t="s">
        <v>235</v>
      </c>
      <c r="BT814" s="196" t="str">
        <f t="shared" si="58"/>
        <v>Academy</v>
      </c>
      <c r="BU814" s="212">
        <v>26</v>
      </c>
      <c r="BV814" s="212">
        <v>150</v>
      </c>
      <c r="BW814" s="201">
        <f t="shared" si="60"/>
        <v>2</v>
      </c>
      <c r="BX814" s="197" t="str">
        <f t="shared" si="59"/>
        <v>8892</v>
      </c>
    </row>
    <row r="815" spans="66:76" ht="14.4" x14ac:dyDescent="0.3">
      <c r="BN815" s="222">
        <v>889</v>
      </c>
      <c r="BO815" s="222" t="s">
        <v>92</v>
      </c>
      <c r="BP815" s="222">
        <v>8897107</v>
      </c>
      <c r="BQ815" s="222">
        <v>132051</v>
      </c>
      <c r="BR815" s="222" t="s">
        <v>430</v>
      </c>
      <c r="BS815" s="222" t="s">
        <v>231</v>
      </c>
      <c r="BT815" s="196" t="str">
        <f t="shared" si="58"/>
        <v>Maintained</v>
      </c>
      <c r="BU815" s="212">
        <v>115</v>
      </c>
      <c r="BV815" s="212">
        <v>115</v>
      </c>
      <c r="BW815" s="201">
        <f t="shared" si="60"/>
        <v>3</v>
      </c>
      <c r="BX815" s="197" t="str">
        <f t="shared" si="59"/>
        <v>8893</v>
      </c>
    </row>
    <row r="816" spans="66:76" ht="14.4" x14ac:dyDescent="0.3">
      <c r="BN816" s="222">
        <v>890</v>
      </c>
      <c r="BO816" s="222" t="s">
        <v>93</v>
      </c>
      <c r="BP816" s="222">
        <v>8907001</v>
      </c>
      <c r="BQ816" s="222">
        <v>151301</v>
      </c>
      <c r="BR816" s="222" t="s">
        <v>1262</v>
      </c>
      <c r="BS816" s="222" t="s">
        <v>245</v>
      </c>
      <c r="BT816" s="196" t="str">
        <f t="shared" si="58"/>
        <v>Academy</v>
      </c>
      <c r="BU816" s="212">
        <v>0</v>
      </c>
      <c r="BV816" s="212">
        <v>35</v>
      </c>
      <c r="BW816" s="201">
        <f t="shared" si="60"/>
        <v>1</v>
      </c>
      <c r="BX816" s="197" t="str">
        <f t="shared" si="59"/>
        <v>8901</v>
      </c>
    </row>
    <row r="817" spans="66:76" ht="14.4" x14ac:dyDescent="0.3">
      <c r="BN817" s="222">
        <v>890</v>
      </c>
      <c r="BO817" s="222" t="s">
        <v>93</v>
      </c>
      <c r="BP817" s="222">
        <v>8907019</v>
      </c>
      <c r="BQ817" s="222">
        <v>140143</v>
      </c>
      <c r="BR817" s="222" t="s">
        <v>896</v>
      </c>
      <c r="BS817" s="222" t="s">
        <v>235</v>
      </c>
      <c r="BT817" s="196" t="str">
        <f t="shared" si="58"/>
        <v>Academy</v>
      </c>
      <c r="BU817" s="212">
        <v>131</v>
      </c>
      <c r="BV817" s="212">
        <v>195</v>
      </c>
      <c r="BW817" s="201">
        <f t="shared" si="60"/>
        <v>2</v>
      </c>
      <c r="BX817" s="197" t="str">
        <f t="shared" si="59"/>
        <v>8902</v>
      </c>
    </row>
    <row r="818" spans="66:76" ht="14.4" x14ac:dyDescent="0.3">
      <c r="BN818" s="222">
        <v>890</v>
      </c>
      <c r="BO818" s="222" t="s">
        <v>93</v>
      </c>
      <c r="BP818" s="222">
        <v>8907020</v>
      </c>
      <c r="BQ818" s="222">
        <v>150609</v>
      </c>
      <c r="BR818" s="222" t="s">
        <v>897</v>
      </c>
      <c r="BS818" s="222" t="s">
        <v>235</v>
      </c>
      <c r="BT818" s="196" t="str">
        <f t="shared" si="58"/>
        <v>Academy</v>
      </c>
      <c r="BU818" s="212">
        <v>72</v>
      </c>
      <c r="BV818" s="212">
        <v>49</v>
      </c>
      <c r="BW818" s="201">
        <f t="shared" si="60"/>
        <v>3</v>
      </c>
      <c r="BX818" s="197" t="str">
        <f t="shared" si="59"/>
        <v>8903</v>
      </c>
    </row>
    <row r="819" spans="66:76" ht="14.4" x14ac:dyDescent="0.3">
      <c r="BN819" s="222">
        <v>890</v>
      </c>
      <c r="BO819" s="222" t="s">
        <v>93</v>
      </c>
      <c r="BP819" s="222">
        <v>8907025</v>
      </c>
      <c r="BQ819" s="222">
        <v>119871</v>
      </c>
      <c r="BR819" s="222" t="s">
        <v>328</v>
      </c>
      <c r="BS819" s="222" t="s">
        <v>231</v>
      </c>
      <c r="BT819" s="196" t="str">
        <f t="shared" si="58"/>
        <v>Maintained</v>
      </c>
      <c r="BU819" s="212">
        <v>55</v>
      </c>
      <c r="BV819" s="212">
        <v>55</v>
      </c>
      <c r="BW819" s="201">
        <f t="shared" si="60"/>
        <v>4</v>
      </c>
      <c r="BX819" s="197" t="str">
        <f t="shared" si="59"/>
        <v>8904</v>
      </c>
    </row>
    <row r="820" spans="66:76" ht="14.4" x14ac:dyDescent="0.3">
      <c r="BN820" s="222">
        <v>891</v>
      </c>
      <c r="BO820" s="222" t="s">
        <v>174</v>
      </c>
      <c r="BP820" s="222">
        <v>8915950</v>
      </c>
      <c r="BQ820" s="222">
        <v>138661</v>
      </c>
      <c r="BR820" s="222" t="s">
        <v>898</v>
      </c>
      <c r="BS820" s="222" t="s">
        <v>235</v>
      </c>
      <c r="BT820" s="196" t="str">
        <f t="shared" si="58"/>
        <v>Academy</v>
      </c>
      <c r="BU820" s="212">
        <v>29</v>
      </c>
      <c r="BV820" s="212">
        <v>85</v>
      </c>
      <c r="BW820" s="201">
        <f t="shared" si="60"/>
        <v>1</v>
      </c>
      <c r="BX820" s="197" t="str">
        <f t="shared" si="59"/>
        <v>8911</v>
      </c>
    </row>
    <row r="821" spans="66:76" ht="14.4" x14ac:dyDescent="0.3">
      <c r="BN821" s="222">
        <v>891</v>
      </c>
      <c r="BO821" s="222" t="s">
        <v>174</v>
      </c>
      <c r="BP821" s="222">
        <v>8917000</v>
      </c>
      <c r="BQ821" s="222">
        <v>140854</v>
      </c>
      <c r="BR821" s="222" t="s">
        <v>899</v>
      </c>
      <c r="BS821" s="222" t="s">
        <v>275</v>
      </c>
      <c r="BT821" s="196" t="str">
        <f t="shared" si="58"/>
        <v>Academy</v>
      </c>
      <c r="BU821" s="212">
        <v>0</v>
      </c>
      <c r="BV821" s="212">
        <v>113</v>
      </c>
      <c r="BW821" s="201">
        <f t="shared" si="60"/>
        <v>2</v>
      </c>
      <c r="BX821" s="197" t="str">
        <f t="shared" si="59"/>
        <v>8912</v>
      </c>
    </row>
    <row r="822" spans="66:76" ht="14.4" x14ac:dyDescent="0.3">
      <c r="BN822" s="222">
        <v>891</v>
      </c>
      <c r="BO822" s="222" t="s">
        <v>174</v>
      </c>
      <c r="BP822" s="222">
        <v>8917001</v>
      </c>
      <c r="BQ822" s="222">
        <v>144024</v>
      </c>
      <c r="BR822" s="222" t="s">
        <v>900</v>
      </c>
      <c r="BS822" s="222" t="s">
        <v>275</v>
      </c>
      <c r="BT822" s="196" t="str">
        <f t="shared" si="58"/>
        <v>Academy</v>
      </c>
      <c r="BU822" s="212">
        <v>57</v>
      </c>
      <c r="BV822" s="212">
        <v>0</v>
      </c>
      <c r="BW822" s="201">
        <f t="shared" si="60"/>
        <v>3</v>
      </c>
      <c r="BX822" s="197" t="str">
        <f t="shared" si="59"/>
        <v>8913</v>
      </c>
    </row>
    <row r="823" spans="66:76" ht="14.4" x14ac:dyDescent="0.3">
      <c r="BN823" s="222">
        <v>891</v>
      </c>
      <c r="BO823" s="222" t="s">
        <v>174</v>
      </c>
      <c r="BP823" s="222">
        <v>8917004</v>
      </c>
      <c r="BQ823" s="222">
        <v>149430</v>
      </c>
      <c r="BR823" s="222" t="s">
        <v>1181</v>
      </c>
      <c r="BS823" s="222" t="s">
        <v>275</v>
      </c>
      <c r="BT823" s="196" t="str">
        <f t="shared" si="58"/>
        <v>Academy</v>
      </c>
      <c r="BU823" s="212">
        <v>53</v>
      </c>
      <c r="BV823" s="212">
        <v>35</v>
      </c>
      <c r="BW823" s="201">
        <f t="shared" si="60"/>
        <v>4</v>
      </c>
      <c r="BX823" s="197" t="str">
        <f t="shared" si="59"/>
        <v>8914</v>
      </c>
    </row>
    <row r="824" spans="66:76" ht="14.4" x14ac:dyDescent="0.3">
      <c r="BN824" s="222">
        <v>891</v>
      </c>
      <c r="BO824" s="222" t="s">
        <v>174</v>
      </c>
      <c r="BP824" s="222">
        <v>8917005</v>
      </c>
      <c r="BQ824" s="222">
        <v>150758</v>
      </c>
      <c r="BR824" s="222" t="s">
        <v>1263</v>
      </c>
      <c r="BS824" s="222" t="s">
        <v>275</v>
      </c>
      <c r="BT824" s="196" t="str">
        <f t="shared" si="58"/>
        <v>Academy</v>
      </c>
      <c r="BU824" s="212">
        <v>12</v>
      </c>
      <c r="BV824" s="212">
        <v>76</v>
      </c>
      <c r="BW824" s="201">
        <f t="shared" si="60"/>
        <v>5</v>
      </c>
      <c r="BX824" s="197" t="str">
        <f t="shared" si="59"/>
        <v>8915</v>
      </c>
    </row>
    <row r="825" spans="66:76" ht="14.4" x14ac:dyDescent="0.3">
      <c r="BN825" s="222">
        <v>891</v>
      </c>
      <c r="BO825" s="222" t="s">
        <v>174</v>
      </c>
      <c r="BP825" s="222">
        <v>8917018</v>
      </c>
      <c r="BQ825" s="222">
        <v>144643</v>
      </c>
      <c r="BR825" s="222" t="s">
        <v>901</v>
      </c>
      <c r="BS825" s="222" t="s">
        <v>235</v>
      </c>
      <c r="BT825" s="196" t="str">
        <f t="shared" si="58"/>
        <v>Academy</v>
      </c>
      <c r="BU825" s="212">
        <v>26</v>
      </c>
      <c r="BV825" s="212">
        <v>87</v>
      </c>
      <c r="BW825" s="201">
        <f t="shared" si="60"/>
        <v>6</v>
      </c>
      <c r="BX825" s="197" t="str">
        <f t="shared" si="59"/>
        <v>8916</v>
      </c>
    </row>
    <row r="826" spans="66:76" ht="14.4" x14ac:dyDescent="0.3">
      <c r="BN826" s="222">
        <v>891</v>
      </c>
      <c r="BO826" s="222" t="s">
        <v>174</v>
      </c>
      <c r="BP826" s="222">
        <v>8917019</v>
      </c>
      <c r="BQ826" s="222">
        <v>122953</v>
      </c>
      <c r="BR826" s="222" t="s">
        <v>902</v>
      </c>
      <c r="BS826" s="222" t="s">
        <v>231</v>
      </c>
      <c r="BT826" s="196" t="str">
        <f t="shared" si="58"/>
        <v>Maintained</v>
      </c>
      <c r="BU826" s="212">
        <v>36</v>
      </c>
      <c r="BV826" s="212">
        <v>58</v>
      </c>
      <c r="BW826" s="201">
        <f t="shared" si="60"/>
        <v>7</v>
      </c>
      <c r="BX826" s="197" t="str">
        <f t="shared" si="59"/>
        <v>8917</v>
      </c>
    </row>
    <row r="827" spans="66:76" ht="14.4" x14ac:dyDescent="0.3">
      <c r="BN827" s="222">
        <v>891</v>
      </c>
      <c r="BO827" s="222" t="s">
        <v>174</v>
      </c>
      <c r="BP827" s="222">
        <v>8917021</v>
      </c>
      <c r="BQ827" s="222">
        <v>122955</v>
      </c>
      <c r="BR827" s="222" t="s">
        <v>306</v>
      </c>
      <c r="BS827" s="222" t="s">
        <v>231</v>
      </c>
      <c r="BT827" s="196" t="str">
        <f t="shared" si="58"/>
        <v>Maintained</v>
      </c>
      <c r="BU827" s="212">
        <v>80</v>
      </c>
      <c r="BV827" s="212">
        <v>119</v>
      </c>
      <c r="BW827" s="201">
        <f t="shared" si="60"/>
        <v>8</v>
      </c>
      <c r="BX827" s="197" t="str">
        <f t="shared" si="59"/>
        <v>8918</v>
      </c>
    </row>
    <row r="828" spans="66:76" ht="14.4" x14ac:dyDescent="0.3">
      <c r="BN828" s="222">
        <v>891</v>
      </c>
      <c r="BO828" s="222" t="s">
        <v>174</v>
      </c>
      <c r="BP828" s="222">
        <v>8917023</v>
      </c>
      <c r="BQ828" s="222">
        <v>122957</v>
      </c>
      <c r="BR828" s="222" t="s">
        <v>903</v>
      </c>
      <c r="BS828" s="222" t="s">
        <v>231</v>
      </c>
      <c r="BT828" s="196" t="str">
        <f t="shared" si="58"/>
        <v>Maintained</v>
      </c>
      <c r="BU828" s="212">
        <v>29</v>
      </c>
      <c r="BV828" s="212">
        <v>70</v>
      </c>
      <c r="BW828" s="201">
        <f t="shared" si="60"/>
        <v>9</v>
      </c>
      <c r="BX828" s="197" t="str">
        <f t="shared" si="59"/>
        <v>8919</v>
      </c>
    </row>
    <row r="829" spans="66:76" ht="14.4" x14ac:dyDescent="0.3">
      <c r="BN829" s="222">
        <v>891</v>
      </c>
      <c r="BO829" s="222" t="s">
        <v>174</v>
      </c>
      <c r="BP829" s="222">
        <v>8917032</v>
      </c>
      <c r="BQ829" s="222">
        <v>149708</v>
      </c>
      <c r="BR829" s="222" t="s">
        <v>904</v>
      </c>
      <c r="BS829" s="222" t="s">
        <v>235</v>
      </c>
      <c r="BT829" s="196" t="str">
        <f t="shared" si="58"/>
        <v>Academy</v>
      </c>
      <c r="BU829" s="212">
        <v>72</v>
      </c>
      <c r="BV829" s="212">
        <v>101</v>
      </c>
      <c r="BW829" s="201">
        <f t="shared" si="60"/>
        <v>10</v>
      </c>
      <c r="BX829" s="197" t="str">
        <f t="shared" si="59"/>
        <v>89110</v>
      </c>
    </row>
    <row r="830" spans="66:76" ht="14.4" x14ac:dyDescent="0.3">
      <c r="BN830" s="222">
        <v>891</v>
      </c>
      <c r="BO830" s="222" t="s">
        <v>174</v>
      </c>
      <c r="BP830" s="222">
        <v>8917041</v>
      </c>
      <c r="BQ830" s="222">
        <v>130996</v>
      </c>
      <c r="BR830" s="222" t="s">
        <v>905</v>
      </c>
      <c r="BS830" s="222" t="s">
        <v>231</v>
      </c>
      <c r="BT830" s="196" t="str">
        <f t="shared" si="58"/>
        <v>Maintained</v>
      </c>
      <c r="BU830" s="212">
        <v>59</v>
      </c>
      <c r="BV830" s="212">
        <v>111</v>
      </c>
      <c r="BW830" s="201">
        <f t="shared" si="60"/>
        <v>11</v>
      </c>
      <c r="BX830" s="197" t="str">
        <f t="shared" si="59"/>
        <v>89111</v>
      </c>
    </row>
    <row r="831" spans="66:76" ht="14.4" x14ac:dyDescent="0.3">
      <c r="BN831" s="222">
        <v>892</v>
      </c>
      <c r="BO831" s="222" t="s">
        <v>173</v>
      </c>
      <c r="BP831" s="222">
        <v>8927026</v>
      </c>
      <c r="BQ831" s="222">
        <v>137915</v>
      </c>
      <c r="BR831" s="222" t="s">
        <v>906</v>
      </c>
      <c r="BS831" s="222" t="s">
        <v>235</v>
      </c>
      <c r="BT831" s="196" t="str">
        <f t="shared" si="58"/>
        <v>Academy</v>
      </c>
      <c r="BU831" s="212">
        <v>30</v>
      </c>
      <c r="BV831" s="212">
        <v>142</v>
      </c>
      <c r="BW831" s="201">
        <f t="shared" si="60"/>
        <v>1</v>
      </c>
      <c r="BX831" s="197" t="str">
        <f t="shared" si="59"/>
        <v>8921</v>
      </c>
    </row>
    <row r="832" spans="66:76" ht="14.4" x14ac:dyDescent="0.3">
      <c r="BN832" s="222">
        <v>892</v>
      </c>
      <c r="BO832" s="222" t="s">
        <v>173</v>
      </c>
      <c r="BP832" s="222">
        <v>8927033</v>
      </c>
      <c r="BQ832" s="222">
        <v>144321</v>
      </c>
      <c r="BR832" s="222" t="s">
        <v>907</v>
      </c>
      <c r="BS832" s="222" t="s">
        <v>235</v>
      </c>
      <c r="BT832" s="196" t="str">
        <f t="shared" si="58"/>
        <v>Academy</v>
      </c>
      <c r="BU832" s="212">
        <v>19</v>
      </c>
      <c r="BV832" s="212">
        <v>76</v>
      </c>
      <c r="BW832" s="201">
        <f t="shared" si="60"/>
        <v>2</v>
      </c>
      <c r="BX832" s="197" t="str">
        <f t="shared" si="59"/>
        <v>8922</v>
      </c>
    </row>
    <row r="833" spans="66:76" ht="14.4" x14ac:dyDescent="0.3">
      <c r="BN833" s="222">
        <v>892</v>
      </c>
      <c r="BO833" s="222" t="s">
        <v>173</v>
      </c>
      <c r="BP833" s="222">
        <v>8927035</v>
      </c>
      <c r="BQ833" s="222">
        <v>122964</v>
      </c>
      <c r="BR833" s="222" t="s">
        <v>908</v>
      </c>
      <c r="BS833" s="222" t="s">
        <v>231</v>
      </c>
      <c r="BT833" s="196" t="str">
        <f t="shared" si="58"/>
        <v>Maintained</v>
      </c>
      <c r="BU833" s="212">
        <v>31</v>
      </c>
      <c r="BV833" s="212">
        <v>88</v>
      </c>
      <c r="BW833" s="201">
        <f t="shared" si="60"/>
        <v>3</v>
      </c>
      <c r="BX833" s="197" t="str">
        <f t="shared" si="59"/>
        <v>8923</v>
      </c>
    </row>
    <row r="834" spans="66:76" ht="14.4" x14ac:dyDescent="0.3">
      <c r="BN834" s="222">
        <v>892</v>
      </c>
      <c r="BO834" s="222" t="s">
        <v>173</v>
      </c>
      <c r="BP834" s="222">
        <v>8927040</v>
      </c>
      <c r="BQ834" s="222">
        <v>144320</v>
      </c>
      <c r="BR834" s="222" t="s">
        <v>909</v>
      </c>
      <c r="BS834" s="222" t="s">
        <v>235</v>
      </c>
      <c r="BT834" s="196" t="str">
        <f t="shared" si="58"/>
        <v>Academy</v>
      </c>
      <c r="BU834" s="212">
        <v>27</v>
      </c>
      <c r="BV834" s="212">
        <v>86</v>
      </c>
      <c r="BW834" s="201">
        <f t="shared" si="60"/>
        <v>4</v>
      </c>
      <c r="BX834" s="197" t="str">
        <f t="shared" si="59"/>
        <v>8924</v>
      </c>
    </row>
    <row r="835" spans="66:76" ht="14.4" x14ac:dyDescent="0.3">
      <c r="BN835" s="222">
        <v>892</v>
      </c>
      <c r="BO835" s="222" t="s">
        <v>173</v>
      </c>
      <c r="BP835" s="222">
        <v>8927042</v>
      </c>
      <c r="BQ835" s="222">
        <v>135573</v>
      </c>
      <c r="BR835" s="222" t="s">
        <v>910</v>
      </c>
      <c r="BS835" s="222" t="s">
        <v>231</v>
      </c>
      <c r="BT835" s="196" t="str">
        <f t="shared" si="58"/>
        <v>Maintained</v>
      </c>
      <c r="BU835" s="212">
        <v>61</v>
      </c>
      <c r="BV835" s="212">
        <v>96</v>
      </c>
      <c r="BW835" s="201">
        <f t="shared" si="60"/>
        <v>5</v>
      </c>
      <c r="BX835" s="197" t="str">
        <f t="shared" si="59"/>
        <v>8925</v>
      </c>
    </row>
    <row r="836" spans="66:76" ht="14.4" x14ac:dyDescent="0.3">
      <c r="BN836" s="222">
        <v>893</v>
      </c>
      <c r="BO836" s="222" t="s">
        <v>191</v>
      </c>
      <c r="BP836" s="222">
        <v>8937001</v>
      </c>
      <c r="BQ836" s="222">
        <v>148437</v>
      </c>
      <c r="BR836" s="222" t="s">
        <v>328</v>
      </c>
      <c r="BS836" s="222" t="s">
        <v>275</v>
      </c>
      <c r="BT836" s="196" t="str">
        <f t="shared" si="58"/>
        <v>Academy</v>
      </c>
      <c r="BU836" s="212">
        <v>5</v>
      </c>
      <c r="BV836" s="212">
        <v>44</v>
      </c>
      <c r="BW836" s="201">
        <f t="shared" si="60"/>
        <v>1</v>
      </c>
      <c r="BX836" s="197" t="str">
        <f t="shared" si="59"/>
        <v>8931</v>
      </c>
    </row>
    <row r="837" spans="66:76" ht="14.4" x14ac:dyDescent="0.3">
      <c r="BN837" s="222">
        <v>893</v>
      </c>
      <c r="BO837" s="222" t="s">
        <v>191</v>
      </c>
      <c r="BP837" s="222">
        <v>8937002</v>
      </c>
      <c r="BQ837" s="222">
        <v>149086</v>
      </c>
      <c r="BR837" s="222" t="s">
        <v>1182</v>
      </c>
      <c r="BS837" s="222" t="s">
        <v>245</v>
      </c>
      <c r="BT837" s="196" t="str">
        <f t="shared" ref="BT837:BT900" si="61">IF(OR(LEFT(BS837,7)="Academy",LEFT(BS837,11)="Free School"),"Academy","Maintained")</f>
        <v>Academy</v>
      </c>
      <c r="BU837" s="212">
        <v>27</v>
      </c>
      <c r="BV837" s="212">
        <v>82.5</v>
      </c>
      <c r="BW837" s="201">
        <f t="shared" si="60"/>
        <v>2</v>
      </c>
      <c r="BX837" s="197" t="str">
        <f t="shared" si="59"/>
        <v>8932</v>
      </c>
    </row>
    <row r="838" spans="66:76" ht="14.4" x14ac:dyDescent="0.3">
      <c r="BN838" s="222">
        <v>893</v>
      </c>
      <c r="BO838" s="222" t="s">
        <v>191</v>
      </c>
      <c r="BP838" s="222">
        <v>8937016</v>
      </c>
      <c r="BQ838" s="222">
        <v>140531</v>
      </c>
      <c r="BR838" s="222" t="s">
        <v>911</v>
      </c>
      <c r="BS838" s="222" t="s">
        <v>235</v>
      </c>
      <c r="BT838" s="196" t="str">
        <f t="shared" si="61"/>
        <v>Academy</v>
      </c>
      <c r="BU838" s="212">
        <v>191.5</v>
      </c>
      <c r="BV838" s="212">
        <v>223</v>
      </c>
      <c r="BW838" s="201">
        <f t="shared" si="60"/>
        <v>3</v>
      </c>
      <c r="BX838" s="197" t="str">
        <f t="shared" ref="BX838:BX901" si="62">BN838&amp;BW838</f>
        <v>8933</v>
      </c>
    </row>
    <row r="839" spans="66:76" ht="14.4" x14ac:dyDescent="0.3">
      <c r="BN839" s="222">
        <v>894</v>
      </c>
      <c r="BO839" s="222" t="s">
        <v>210</v>
      </c>
      <c r="BP839" s="222">
        <v>8947000</v>
      </c>
      <c r="BQ839" s="222">
        <v>145494</v>
      </c>
      <c r="BR839" s="222" t="s">
        <v>912</v>
      </c>
      <c r="BS839" s="222" t="s">
        <v>275</v>
      </c>
      <c r="BT839" s="196" t="str">
        <f t="shared" si="61"/>
        <v>Academy</v>
      </c>
      <c r="BU839" s="212">
        <v>0</v>
      </c>
      <c r="BV839" s="212">
        <v>129</v>
      </c>
      <c r="BW839" s="201">
        <f t="shared" ref="BW839:BW902" si="63">IF(BN839=BN838,BW838+1,1)</f>
        <v>1</v>
      </c>
      <c r="BX839" s="197" t="str">
        <f t="shared" si="62"/>
        <v>8941</v>
      </c>
    </row>
    <row r="840" spans="66:76" ht="14.4" x14ac:dyDescent="0.3">
      <c r="BN840" s="222">
        <v>894</v>
      </c>
      <c r="BO840" s="222" t="s">
        <v>210</v>
      </c>
      <c r="BP840" s="222">
        <v>8947001</v>
      </c>
      <c r="BQ840" s="222">
        <v>123629</v>
      </c>
      <c r="BR840" s="222" t="s">
        <v>913</v>
      </c>
      <c r="BS840" s="222" t="s">
        <v>231</v>
      </c>
      <c r="BT840" s="196" t="str">
        <f t="shared" si="61"/>
        <v>Maintained</v>
      </c>
      <c r="BU840" s="212">
        <v>192</v>
      </c>
      <c r="BV840" s="212">
        <v>0</v>
      </c>
      <c r="BW840" s="201">
        <f t="shared" si="63"/>
        <v>2</v>
      </c>
      <c r="BX840" s="197" t="str">
        <f t="shared" si="62"/>
        <v>8942</v>
      </c>
    </row>
    <row r="841" spans="66:76" ht="14.4" x14ac:dyDescent="0.3">
      <c r="BN841" s="222">
        <v>894</v>
      </c>
      <c r="BO841" s="222" t="s">
        <v>210</v>
      </c>
      <c r="BP841" s="222">
        <v>8947012</v>
      </c>
      <c r="BQ841" s="222">
        <v>123631</v>
      </c>
      <c r="BR841" s="222" t="s">
        <v>914</v>
      </c>
      <c r="BS841" s="222" t="s">
        <v>231</v>
      </c>
      <c r="BT841" s="196" t="str">
        <f t="shared" si="61"/>
        <v>Maintained</v>
      </c>
      <c r="BU841" s="212">
        <v>0</v>
      </c>
      <c r="BV841" s="212">
        <v>209</v>
      </c>
      <c r="BW841" s="201">
        <f t="shared" si="63"/>
        <v>3</v>
      </c>
      <c r="BX841" s="197" t="str">
        <f t="shared" si="62"/>
        <v>8943</v>
      </c>
    </row>
    <row r="842" spans="66:76" ht="14.4" x14ac:dyDescent="0.3">
      <c r="BN842" s="222">
        <v>894</v>
      </c>
      <c r="BO842" s="222" t="s">
        <v>210</v>
      </c>
      <c r="BP842" s="222">
        <v>8947017</v>
      </c>
      <c r="BQ842" s="222">
        <v>123635</v>
      </c>
      <c r="BR842" s="222" t="s">
        <v>915</v>
      </c>
      <c r="BS842" s="222" t="s">
        <v>231</v>
      </c>
      <c r="BT842" s="196" t="str">
        <f t="shared" si="61"/>
        <v>Maintained</v>
      </c>
      <c r="BU842" s="212">
        <v>169</v>
      </c>
      <c r="BV842" s="212">
        <v>58</v>
      </c>
      <c r="BW842" s="201">
        <f t="shared" si="63"/>
        <v>4</v>
      </c>
      <c r="BX842" s="197" t="str">
        <f t="shared" si="62"/>
        <v>8944</v>
      </c>
    </row>
    <row r="843" spans="66:76" ht="14.4" x14ac:dyDescent="0.3">
      <c r="BN843" s="222">
        <v>895</v>
      </c>
      <c r="BO843" s="222" t="s">
        <v>111</v>
      </c>
      <c r="BP843" s="222">
        <v>8957001</v>
      </c>
      <c r="BQ843" s="222">
        <v>141559</v>
      </c>
      <c r="BR843" s="222" t="s">
        <v>1214</v>
      </c>
      <c r="BS843" s="222" t="s">
        <v>245</v>
      </c>
      <c r="BT843" s="196" t="str">
        <f t="shared" si="61"/>
        <v>Academy</v>
      </c>
      <c r="BU843" s="212">
        <v>17</v>
      </c>
      <c r="BV843" s="212">
        <v>61</v>
      </c>
      <c r="BW843" s="201">
        <f t="shared" si="63"/>
        <v>1</v>
      </c>
      <c r="BX843" s="197" t="str">
        <f t="shared" si="62"/>
        <v>8951</v>
      </c>
    </row>
    <row r="844" spans="66:76" ht="14.4" x14ac:dyDescent="0.3">
      <c r="BN844" s="222">
        <v>895</v>
      </c>
      <c r="BO844" s="222" t="s">
        <v>111</v>
      </c>
      <c r="BP844" s="222">
        <v>8957002</v>
      </c>
      <c r="BQ844" s="222">
        <v>147854</v>
      </c>
      <c r="BR844" s="222" t="s">
        <v>1101</v>
      </c>
      <c r="BS844" s="222" t="s">
        <v>245</v>
      </c>
      <c r="BT844" s="196" t="str">
        <f t="shared" si="61"/>
        <v>Academy</v>
      </c>
      <c r="BU844" s="212">
        <v>8</v>
      </c>
      <c r="BV844" s="212">
        <v>63</v>
      </c>
      <c r="BW844" s="201">
        <f t="shared" si="63"/>
        <v>2</v>
      </c>
      <c r="BX844" s="197" t="str">
        <f t="shared" si="62"/>
        <v>8952</v>
      </c>
    </row>
    <row r="845" spans="66:76" ht="14.4" x14ac:dyDescent="0.3">
      <c r="BN845" s="222">
        <v>895</v>
      </c>
      <c r="BO845" s="222" t="s">
        <v>111</v>
      </c>
      <c r="BP845" s="222">
        <v>8957004</v>
      </c>
      <c r="BQ845" s="222">
        <v>148641</v>
      </c>
      <c r="BR845" s="222" t="s">
        <v>916</v>
      </c>
      <c r="BS845" s="222" t="s">
        <v>275</v>
      </c>
      <c r="BT845" s="196" t="str">
        <f t="shared" si="61"/>
        <v>Academy</v>
      </c>
      <c r="BU845" s="212">
        <v>19</v>
      </c>
      <c r="BV845" s="212">
        <v>67</v>
      </c>
      <c r="BW845" s="201">
        <f t="shared" si="63"/>
        <v>3</v>
      </c>
      <c r="BX845" s="197" t="str">
        <f t="shared" si="62"/>
        <v>8953</v>
      </c>
    </row>
    <row r="846" spans="66:76" ht="14.4" x14ac:dyDescent="0.3">
      <c r="BN846" s="222">
        <v>895</v>
      </c>
      <c r="BO846" s="222" t="s">
        <v>111</v>
      </c>
      <c r="BP846" s="222">
        <v>8957111</v>
      </c>
      <c r="BQ846" s="222">
        <v>111507</v>
      </c>
      <c r="BR846" s="222" t="s">
        <v>740</v>
      </c>
      <c r="BS846" s="222" t="s">
        <v>231</v>
      </c>
      <c r="BT846" s="196" t="str">
        <f t="shared" si="61"/>
        <v>Maintained</v>
      </c>
      <c r="BU846" s="212">
        <v>135</v>
      </c>
      <c r="BV846" s="212">
        <v>120</v>
      </c>
      <c r="BW846" s="201">
        <f t="shared" si="63"/>
        <v>4</v>
      </c>
      <c r="BX846" s="197" t="str">
        <f t="shared" si="62"/>
        <v>8954</v>
      </c>
    </row>
    <row r="847" spans="66:76" ht="14.4" x14ac:dyDescent="0.3">
      <c r="BN847" s="222">
        <v>895</v>
      </c>
      <c r="BO847" s="222" t="s">
        <v>111</v>
      </c>
      <c r="BP847" s="222">
        <v>8957112</v>
      </c>
      <c r="BQ847" s="222">
        <v>111508</v>
      </c>
      <c r="BR847" s="222" t="s">
        <v>917</v>
      </c>
      <c r="BS847" s="222" t="s">
        <v>231</v>
      </c>
      <c r="BT847" s="196" t="str">
        <f t="shared" si="61"/>
        <v>Maintained</v>
      </c>
      <c r="BU847" s="212">
        <v>71</v>
      </c>
      <c r="BV847" s="212">
        <v>63</v>
      </c>
      <c r="BW847" s="201">
        <f t="shared" si="63"/>
        <v>5</v>
      </c>
      <c r="BX847" s="197" t="str">
        <f t="shared" si="62"/>
        <v>8955</v>
      </c>
    </row>
    <row r="848" spans="66:76" ht="14.4" x14ac:dyDescent="0.3">
      <c r="BN848" s="222">
        <v>895</v>
      </c>
      <c r="BO848" s="222" t="s">
        <v>111</v>
      </c>
      <c r="BP848" s="222">
        <v>8957209</v>
      </c>
      <c r="BQ848" s="222">
        <v>140457</v>
      </c>
      <c r="BR848" s="222" t="s">
        <v>918</v>
      </c>
      <c r="BS848" s="222" t="s">
        <v>235</v>
      </c>
      <c r="BT848" s="196" t="str">
        <f t="shared" si="61"/>
        <v>Academy</v>
      </c>
      <c r="BU848" s="212">
        <v>3</v>
      </c>
      <c r="BV848" s="212">
        <v>82</v>
      </c>
      <c r="BW848" s="201">
        <f t="shared" si="63"/>
        <v>6</v>
      </c>
      <c r="BX848" s="197" t="str">
        <f t="shared" si="62"/>
        <v>8956</v>
      </c>
    </row>
    <row r="849" spans="66:76" ht="14.4" x14ac:dyDescent="0.3">
      <c r="BN849" s="222">
        <v>896</v>
      </c>
      <c r="BO849" s="222" t="s">
        <v>112</v>
      </c>
      <c r="BP849" s="222">
        <v>8967000</v>
      </c>
      <c r="BQ849" s="222">
        <v>111494</v>
      </c>
      <c r="BR849" s="222" t="s">
        <v>919</v>
      </c>
      <c r="BS849" s="222" t="s">
        <v>231</v>
      </c>
      <c r="BT849" s="196" t="str">
        <f t="shared" si="61"/>
        <v>Maintained</v>
      </c>
      <c r="BU849" s="212">
        <v>75</v>
      </c>
      <c r="BV849" s="212">
        <v>64</v>
      </c>
      <c r="BW849" s="201">
        <f t="shared" si="63"/>
        <v>1</v>
      </c>
      <c r="BX849" s="197" t="str">
        <f t="shared" si="62"/>
        <v>8961</v>
      </c>
    </row>
    <row r="850" spans="66:76" ht="14.4" x14ac:dyDescent="0.3">
      <c r="BN850" s="222">
        <v>896</v>
      </c>
      <c r="BO850" s="222" t="s">
        <v>112</v>
      </c>
      <c r="BP850" s="222">
        <v>8967105</v>
      </c>
      <c r="BQ850" s="222">
        <v>140093</v>
      </c>
      <c r="BR850" s="222" t="s">
        <v>920</v>
      </c>
      <c r="BS850" s="222" t="s">
        <v>235</v>
      </c>
      <c r="BT850" s="196" t="str">
        <f t="shared" si="61"/>
        <v>Academy</v>
      </c>
      <c r="BU850" s="212">
        <v>15</v>
      </c>
      <c r="BV850" s="212">
        <v>101</v>
      </c>
      <c r="BW850" s="201">
        <f t="shared" si="63"/>
        <v>2</v>
      </c>
      <c r="BX850" s="197" t="str">
        <f t="shared" si="62"/>
        <v>8962</v>
      </c>
    </row>
    <row r="851" spans="66:76" ht="14.4" x14ac:dyDescent="0.3">
      <c r="BN851" s="222">
        <v>896</v>
      </c>
      <c r="BO851" s="222" t="s">
        <v>112</v>
      </c>
      <c r="BP851" s="222">
        <v>8967106</v>
      </c>
      <c r="BQ851" s="222">
        <v>111503</v>
      </c>
      <c r="BR851" s="222" t="s">
        <v>921</v>
      </c>
      <c r="BS851" s="222" t="s">
        <v>231</v>
      </c>
      <c r="BT851" s="196" t="str">
        <f t="shared" si="61"/>
        <v>Maintained</v>
      </c>
      <c r="BU851" s="212">
        <v>0</v>
      </c>
      <c r="BV851" s="212">
        <v>121</v>
      </c>
      <c r="BW851" s="201">
        <f t="shared" si="63"/>
        <v>3</v>
      </c>
      <c r="BX851" s="197" t="str">
        <f t="shared" si="62"/>
        <v>8963</v>
      </c>
    </row>
    <row r="852" spans="66:76" ht="14.4" x14ac:dyDescent="0.3">
      <c r="BN852" s="222">
        <v>896</v>
      </c>
      <c r="BO852" s="222" t="s">
        <v>112</v>
      </c>
      <c r="BP852" s="222">
        <v>8967108</v>
      </c>
      <c r="BQ852" s="222">
        <v>111504</v>
      </c>
      <c r="BR852" s="222" t="s">
        <v>338</v>
      </c>
      <c r="BS852" s="222" t="s">
        <v>231</v>
      </c>
      <c r="BT852" s="196" t="str">
        <f t="shared" si="61"/>
        <v>Maintained</v>
      </c>
      <c r="BU852" s="212">
        <v>0</v>
      </c>
      <c r="BV852" s="212">
        <v>173</v>
      </c>
      <c r="BW852" s="201">
        <f t="shared" si="63"/>
        <v>4</v>
      </c>
      <c r="BX852" s="197" t="str">
        <f t="shared" si="62"/>
        <v>8964</v>
      </c>
    </row>
    <row r="853" spans="66:76" ht="14.4" x14ac:dyDescent="0.3">
      <c r="BN853" s="222">
        <v>896</v>
      </c>
      <c r="BO853" s="222" t="s">
        <v>112</v>
      </c>
      <c r="BP853" s="222">
        <v>8967109</v>
      </c>
      <c r="BQ853" s="222">
        <v>111505</v>
      </c>
      <c r="BR853" s="222" t="s">
        <v>922</v>
      </c>
      <c r="BS853" s="222" t="s">
        <v>231</v>
      </c>
      <c r="BT853" s="196" t="str">
        <f t="shared" si="61"/>
        <v>Maintained</v>
      </c>
      <c r="BU853" s="212">
        <v>63</v>
      </c>
      <c r="BV853" s="212">
        <v>72</v>
      </c>
      <c r="BW853" s="201">
        <f t="shared" si="63"/>
        <v>5</v>
      </c>
      <c r="BX853" s="197" t="str">
        <f t="shared" si="62"/>
        <v>8965</v>
      </c>
    </row>
    <row r="854" spans="66:76" ht="14.4" x14ac:dyDescent="0.3">
      <c r="BN854" s="222">
        <v>896</v>
      </c>
      <c r="BO854" s="222" t="s">
        <v>112</v>
      </c>
      <c r="BP854" s="222">
        <v>8967110</v>
      </c>
      <c r="BQ854" s="222">
        <v>142302</v>
      </c>
      <c r="BR854" s="222" t="s">
        <v>923</v>
      </c>
      <c r="BS854" s="222" t="s">
        <v>235</v>
      </c>
      <c r="BT854" s="196" t="str">
        <f t="shared" si="61"/>
        <v>Academy</v>
      </c>
      <c r="BU854" s="212">
        <v>60</v>
      </c>
      <c r="BV854" s="212">
        <v>82</v>
      </c>
      <c r="BW854" s="201">
        <f t="shared" si="63"/>
        <v>6</v>
      </c>
      <c r="BX854" s="197" t="str">
        <f t="shared" si="62"/>
        <v>8966</v>
      </c>
    </row>
    <row r="855" spans="66:76" ht="14.4" x14ac:dyDescent="0.3">
      <c r="BN855" s="222">
        <v>896</v>
      </c>
      <c r="BO855" s="222" t="s">
        <v>112</v>
      </c>
      <c r="BP855" s="222">
        <v>8967115</v>
      </c>
      <c r="BQ855" s="222">
        <v>111510</v>
      </c>
      <c r="BR855" s="222" t="s">
        <v>924</v>
      </c>
      <c r="BS855" s="222" t="s">
        <v>231</v>
      </c>
      <c r="BT855" s="196" t="str">
        <f t="shared" si="61"/>
        <v>Maintained</v>
      </c>
      <c r="BU855" s="212">
        <v>52</v>
      </c>
      <c r="BV855" s="212">
        <v>0</v>
      </c>
      <c r="BW855" s="201">
        <f t="shared" si="63"/>
        <v>7</v>
      </c>
      <c r="BX855" s="197" t="str">
        <f t="shared" si="62"/>
        <v>8967</v>
      </c>
    </row>
    <row r="856" spans="66:76" ht="14.4" x14ac:dyDescent="0.3">
      <c r="BN856" s="222">
        <v>896</v>
      </c>
      <c r="BO856" s="222" t="s">
        <v>112</v>
      </c>
      <c r="BP856" s="222">
        <v>8967118</v>
      </c>
      <c r="BQ856" s="222">
        <v>111511</v>
      </c>
      <c r="BR856" s="222" t="s">
        <v>925</v>
      </c>
      <c r="BS856" s="222" t="s">
        <v>231</v>
      </c>
      <c r="BT856" s="196" t="str">
        <f t="shared" si="61"/>
        <v>Maintained</v>
      </c>
      <c r="BU856" s="212">
        <v>64</v>
      </c>
      <c r="BV856" s="212">
        <v>93</v>
      </c>
      <c r="BW856" s="201">
        <f t="shared" si="63"/>
        <v>8</v>
      </c>
      <c r="BX856" s="197" t="str">
        <f t="shared" si="62"/>
        <v>8968</v>
      </c>
    </row>
    <row r="857" spans="66:76" ht="14.4" x14ac:dyDescent="0.3">
      <c r="BN857" s="222">
        <v>896</v>
      </c>
      <c r="BO857" s="222" t="s">
        <v>112</v>
      </c>
      <c r="BP857" s="222">
        <v>8967120</v>
      </c>
      <c r="BQ857" s="222">
        <v>111513</v>
      </c>
      <c r="BR857" s="222" t="s">
        <v>926</v>
      </c>
      <c r="BS857" s="222" t="s">
        <v>231</v>
      </c>
      <c r="BT857" s="196" t="str">
        <f t="shared" si="61"/>
        <v>Maintained</v>
      </c>
      <c r="BU857" s="212">
        <v>50</v>
      </c>
      <c r="BV857" s="212">
        <v>0</v>
      </c>
      <c r="BW857" s="201">
        <f t="shared" si="63"/>
        <v>9</v>
      </c>
      <c r="BX857" s="197" t="str">
        <f t="shared" si="62"/>
        <v>8969</v>
      </c>
    </row>
    <row r="858" spans="66:76" ht="14.4" x14ac:dyDescent="0.3">
      <c r="BN858" s="222">
        <v>896</v>
      </c>
      <c r="BO858" s="222" t="s">
        <v>112</v>
      </c>
      <c r="BP858" s="222">
        <v>8967208</v>
      </c>
      <c r="BQ858" s="222">
        <v>111517</v>
      </c>
      <c r="BR858" s="222" t="s">
        <v>1146</v>
      </c>
      <c r="BS858" s="222" t="s">
        <v>231</v>
      </c>
      <c r="BT858" s="196" t="str">
        <f t="shared" si="61"/>
        <v>Maintained</v>
      </c>
      <c r="BU858" s="212">
        <v>11</v>
      </c>
      <c r="BV858" s="212">
        <v>83</v>
      </c>
      <c r="BW858" s="201">
        <f t="shared" si="63"/>
        <v>10</v>
      </c>
      <c r="BX858" s="197" t="str">
        <f t="shared" si="62"/>
        <v>89610</v>
      </c>
    </row>
    <row r="859" spans="66:76" ht="14.4" x14ac:dyDescent="0.3">
      <c r="BN859" s="222">
        <v>908</v>
      </c>
      <c r="BO859" s="222" t="s">
        <v>113</v>
      </c>
      <c r="BP859" s="222">
        <v>9087002</v>
      </c>
      <c r="BQ859" s="222">
        <v>137478</v>
      </c>
      <c r="BR859" s="222" t="s">
        <v>927</v>
      </c>
      <c r="BS859" s="222" t="s">
        <v>235</v>
      </c>
      <c r="BT859" s="196" t="str">
        <f t="shared" si="61"/>
        <v>Academy</v>
      </c>
      <c r="BU859" s="212">
        <v>24</v>
      </c>
      <c r="BV859" s="212">
        <v>176</v>
      </c>
      <c r="BW859" s="201">
        <f t="shared" si="63"/>
        <v>1</v>
      </c>
      <c r="BX859" s="197" t="str">
        <f t="shared" si="62"/>
        <v>9081</v>
      </c>
    </row>
    <row r="860" spans="66:76" ht="14.4" x14ac:dyDescent="0.3">
      <c r="BN860" s="222">
        <v>908</v>
      </c>
      <c r="BO860" s="222" t="s">
        <v>113</v>
      </c>
      <c r="BP860" s="222">
        <v>9087003</v>
      </c>
      <c r="BQ860" s="222">
        <v>143173</v>
      </c>
      <c r="BR860" s="222" t="s">
        <v>928</v>
      </c>
      <c r="BS860" s="222" t="s">
        <v>235</v>
      </c>
      <c r="BT860" s="196" t="str">
        <f t="shared" si="61"/>
        <v>Academy</v>
      </c>
      <c r="BU860" s="212">
        <v>58</v>
      </c>
      <c r="BV860" s="212">
        <v>50</v>
      </c>
      <c r="BW860" s="201">
        <f t="shared" si="63"/>
        <v>2</v>
      </c>
      <c r="BX860" s="197" t="str">
        <f t="shared" si="62"/>
        <v>9082</v>
      </c>
    </row>
    <row r="861" spans="66:76" ht="14.4" x14ac:dyDescent="0.3">
      <c r="BN861" s="222">
        <v>908</v>
      </c>
      <c r="BO861" s="222" t="s">
        <v>113</v>
      </c>
      <c r="BP861" s="222">
        <v>9087004</v>
      </c>
      <c r="BQ861" s="222">
        <v>143166</v>
      </c>
      <c r="BR861" s="222" t="s">
        <v>929</v>
      </c>
      <c r="BS861" s="222" t="s">
        <v>235</v>
      </c>
      <c r="BT861" s="196" t="str">
        <f t="shared" si="61"/>
        <v>Academy</v>
      </c>
      <c r="BU861" s="212">
        <v>46</v>
      </c>
      <c r="BV861" s="212">
        <v>58</v>
      </c>
      <c r="BW861" s="201">
        <f t="shared" si="63"/>
        <v>3</v>
      </c>
      <c r="BX861" s="197" t="str">
        <f t="shared" si="62"/>
        <v>9083</v>
      </c>
    </row>
    <row r="862" spans="66:76" ht="14.4" x14ac:dyDescent="0.3">
      <c r="BN862" s="222">
        <v>908</v>
      </c>
      <c r="BO862" s="222" t="s">
        <v>113</v>
      </c>
      <c r="BP862" s="222">
        <v>9087005</v>
      </c>
      <c r="BQ862" s="222">
        <v>143167</v>
      </c>
      <c r="BR862" s="222" t="s">
        <v>930</v>
      </c>
      <c r="BS862" s="222" t="s">
        <v>235</v>
      </c>
      <c r="BT862" s="196" t="str">
        <f t="shared" si="61"/>
        <v>Academy</v>
      </c>
      <c r="BU862" s="212">
        <v>49</v>
      </c>
      <c r="BV862" s="212">
        <v>51</v>
      </c>
      <c r="BW862" s="201">
        <f t="shared" si="63"/>
        <v>4</v>
      </c>
      <c r="BX862" s="197" t="str">
        <f t="shared" si="62"/>
        <v>9084</v>
      </c>
    </row>
    <row r="863" spans="66:76" ht="14.4" x14ac:dyDescent="0.3">
      <c r="BN863" s="222">
        <v>916</v>
      </c>
      <c r="BO863" s="222" t="s">
        <v>133</v>
      </c>
      <c r="BP863" s="222">
        <v>9167003</v>
      </c>
      <c r="BQ863" s="222">
        <v>138430</v>
      </c>
      <c r="BR863" s="222" t="s">
        <v>937</v>
      </c>
      <c r="BS863" s="222" t="s">
        <v>275</v>
      </c>
      <c r="BT863" s="196" t="str">
        <f t="shared" si="61"/>
        <v>Academy</v>
      </c>
      <c r="BU863" s="212">
        <v>67</v>
      </c>
      <c r="BV863" s="212">
        <v>0</v>
      </c>
      <c r="BW863" s="201">
        <f t="shared" si="63"/>
        <v>1</v>
      </c>
      <c r="BX863" s="197" t="str">
        <f t="shared" si="62"/>
        <v>9161</v>
      </c>
    </row>
    <row r="864" spans="66:76" ht="14.4" x14ac:dyDescent="0.3">
      <c r="BN864" s="222">
        <v>916</v>
      </c>
      <c r="BO864" s="222" t="s">
        <v>133</v>
      </c>
      <c r="BP864" s="222">
        <v>9167004</v>
      </c>
      <c r="BQ864" s="222">
        <v>147158</v>
      </c>
      <c r="BR864" s="222" t="s">
        <v>938</v>
      </c>
      <c r="BS864" s="222" t="s">
        <v>275</v>
      </c>
      <c r="BT864" s="196" t="str">
        <f t="shared" si="61"/>
        <v>Academy</v>
      </c>
      <c r="BU864" s="212">
        <v>31</v>
      </c>
      <c r="BV864" s="212">
        <v>35</v>
      </c>
      <c r="BW864" s="201">
        <f t="shared" si="63"/>
        <v>2</v>
      </c>
      <c r="BX864" s="197" t="str">
        <f t="shared" si="62"/>
        <v>9162</v>
      </c>
    </row>
    <row r="865" spans="66:76" ht="14.4" x14ac:dyDescent="0.3">
      <c r="BN865" s="222">
        <v>916</v>
      </c>
      <c r="BO865" s="222" t="s">
        <v>133</v>
      </c>
      <c r="BP865" s="222">
        <v>9167007</v>
      </c>
      <c r="BQ865" s="222">
        <v>149073</v>
      </c>
      <c r="BR865" s="222" t="s">
        <v>1183</v>
      </c>
      <c r="BS865" s="222" t="s">
        <v>245</v>
      </c>
      <c r="BT865" s="196" t="str">
        <f t="shared" si="61"/>
        <v>Academy</v>
      </c>
      <c r="BU865" s="212">
        <v>0</v>
      </c>
      <c r="BV865" s="212">
        <v>64</v>
      </c>
      <c r="BW865" s="201">
        <f t="shared" si="63"/>
        <v>3</v>
      </c>
      <c r="BX865" s="197" t="str">
        <f t="shared" si="62"/>
        <v>9163</v>
      </c>
    </row>
    <row r="866" spans="66:76" ht="14.4" x14ac:dyDescent="0.3">
      <c r="BN866" s="222">
        <v>916</v>
      </c>
      <c r="BO866" s="222" t="s">
        <v>133</v>
      </c>
      <c r="BP866" s="222">
        <v>9167015</v>
      </c>
      <c r="BQ866" s="222">
        <v>115821</v>
      </c>
      <c r="BR866" s="222" t="s">
        <v>939</v>
      </c>
      <c r="BS866" s="222" t="s">
        <v>231</v>
      </c>
      <c r="BT866" s="196" t="str">
        <f t="shared" si="61"/>
        <v>Maintained</v>
      </c>
      <c r="BU866" s="212">
        <v>59</v>
      </c>
      <c r="BV866" s="212">
        <v>83</v>
      </c>
      <c r="BW866" s="201">
        <f t="shared" si="63"/>
        <v>4</v>
      </c>
      <c r="BX866" s="197" t="str">
        <f t="shared" si="62"/>
        <v>9164</v>
      </c>
    </row>
    <row r="867" spans="66:76" ht="14.4" x14ac:dyDescent="0.3">
      <c r="BN867" s="222">
        <v>916</v>
      </c>
      <c r="BO867" s="222" t="s">
        <v>133</v>
      </c>
      <c r="BP867" s="222">
        <v>9167017</v>
      </c>
      <c r="BQ867" s="222">
        <v>115823</v>
      </c>
      <c r="BR867" s="222" t="s">
        <v>940</v>
      </c>
      <c r="BS867" s="222" t="s">
        <v>231</v>
      </c>
      <c r="BT867" s="196" t="str">
        <f t="shared" si="61"/>
        <v>Maintained</v>
      </c>
      <c r="BU867" s="212">
        <v>60</v>
      </c>
      <c r="BV867" s="212">
        <v>78</v>
      </c>
      <c r="BW867" s="201">
        <f t="shared" si="63"/>
        <v>5</v>
      </c>
      <c r="BX867" s="197" t="str">
        <f t="shared" si="62"/>
        <v>9165</v>
      </c>
    </row>
    <row r="868" spans="66:76" ht="14.4" x14ac:dyDescent="0.3">
      <c r="BN868" s="222">
        <v>916</v>
      </c>
      <c r="BO868" s="222" t="s">
        <v>133</v>
      </c>
      <c r="BP868" s="222">
        <v>9167019</v>
      </c>
      <c r="BQ868" s="222">
        <v>115825</v>
      </c>
      <c r="BR868" s="222" t="s">
        <v>941</v>
      </c>
      <c r="BS868" s="222" t="s">
        <v>231</v>
      </c>
      <c r="BT868" s="196" t="str">
        <f t="shared" si="61"/>
        <v>Maintained</v>
      </c>
      <c r="BU868" s="212">
        <v>26</v>
      </c>
      <c r="BV868" s="212">
        <v>210</v>
      </c>
      <c r="BW868" s="201">
        <f t="shared" si="63"/>
        <v>6</v>
      </c>
      <c r="BX868" s="197" t="str">
        <f t="shared" si="62"/>
        <v>9166</v>
      </c>
    </row>
    <row r="869" spans="66:76" ht="14.4" x14ac:dyDescent="0.3">
      <c r="BN869" s="222">
        <v>916</v>
      </c>
      <c r="BO869" s="222" t="s">
        <v>133</v>
      </c>
      <c r="BP869" s="222">
        <v>9167022</v>
      </c>
      <c r="BQ869" s="222">
        <v>147562</v>
      </c>
      <c r="BR869" s="222" t="s">
        <v>942</v>
      </c>
      <c r="BS869" s="222" t="s">
        <v>235</v>
      </c>
      <c r="BT869" s="196" t="str">
        <f t="shared" si="61"/>
        <v>Academy</v>
      </c>
      <c r="BU869" s="212">
        <v>69</v>
      </c>
      <c r="BV869" s="212">
        <v>0</v>
      </c>
      <c r="BW869" s="201">
        <f t="shared" si="63"/>
        <v>7</v>
      </c>
      <c r="BX869" s="197" t="str">
        <f t="shared" si="62"/>
        <v>9167</v>
      </c>
    </row>
    <row r="870" spans="66:76" ht="14.4" x14ac:dyDescent="0.3">
      <c r="BN870" s="222">
        <v>916</v>
      </c>
      <c r="BO870" s="222" t="s">
        <v>133</v>
      </c>
      <c r="BP870" s="222">
        <v>9167023</v>
      </c>
      <c r="BQ870" s="222">
        <v>147577</v>
      </c>
      <c r="BR870" s="222" t="s">
        <v>943</v>
      </c>
      <c r="BS870" s="222" t="s">
        <v>235</v>
      </c>
      <c r="BT870" s="196" t="str">
        <f t="shared" si="61"/>
        <v>Academy</v>
      </c>
      <c r="BU870" s="212">
        <v>57</v>
      </c>
      <c r="BV870" s="212">
        <v>125</v>
      </c>
      <c r="BW870" s="201">
        <f t="shared" si="63"/>
        <v>8</v>
      </c>
      <c r="BX870" s="197" t="str">
        <f t="shared" si="62"/>
        <v>9168</v>
      </c>
    </row>
    <row r="871" spans="66:76" ht="14.4" x14ac:dyDescent="0.3">
      <c r="BN871" s="222">
        <v>916</v>
      </c>
      <c r="BO871" s="222" t="s">
        <v>133</v>
      </c>
      <c r="BP871" s="222">
        <v>9167024</v>
      </c>
      <c r="BQ871" s="222">
        <v>147116</v>
      </c>
      <c r="BR871" s="222" t="s">
        <v>944</v>
      </c>
      <c r="BS871" s="222" t="s">
        <v>235</v>
      </c>
      <c r="BT871" s="196" t="str">
        <f t="shared" si="61"/>
        <v>Academy</v>
      </c>
      <c r="BU871" s="212">
        <v>137</v>
      </c>
      <c r="BV871" s="212">
        <v>180</v>
      </c>
      <c r="BW871" s="201">
        <f t="shared" si="63"/>
        <v>9</v>
      </c>
      <c r="BX871" s="197" t="str">
        <f t="shared" si="62"/>
        <v>9169</v>
      </c>
    </row>
    <row r="872" spans="66:76" ht="14.4" x14ac:dyDescent="0.3">
      <c r="BN872" s="222">
        <v>916</v>
      </c>
      <c r="BO872" s="222" t="s">
        <v>133</v>
      </c>
      <c r="BP872" s="222">
        <v>9167025</v>
      </c>
      <c r="BQ872" s="222">
        <v>134190</v>
      </c>
      <c r="BR872" s="222" t="s">
        <v>945</v>
      </c>
      <c r="BS872" s="222" t="s">
        <v>231</v>
      </c>
      <c r="BT872" s="196" t="str">
        <f t="shared" si="61"/>
        <v>Maintained</v>
      </c>
      <c r="BU872" s="212">
        <v>71</v>
      </c>
      <c r="BV872" s="212">
        <v>72</v>
      </c>
      <c r="BW872" s="201">
        <f t="shared" si="63"/>
        <v>10</v>
      </c>
      <c r="BX872" s="197" t="str">
        <f t="shared" si="62"/>
        <v>91610</v>
      </c>
    </row>
    <row r="873" spans="66:76" ht="14.4" x14ac:dyDescent="0.3">
      <c r="BN873" s="222">
        <v>916</v>
      </c>
      <c r="BO873" s="222" t="s">
        <v>133</v>
      </c>
      <c r="BP873" s="222">
        <v>9167026</v>
      </c>
      <c r="BQ873" s="222">
        <v>149396</v>
      </c>
      <c r="BR873" s="222" t="s">
        <v>936</v>
      </c>
      <c r="BS873" s="222" t="s">
        <v>275</v>
      </c>
      <c r="BT873" s="196" t="str">
        <f t="shared" si="61"/>
        <v>Academy</v>
      </c>
      <c r="BU873" s="212">
        <v>0</v>
      </c>
      <c r="BV873" s="212">
        <v>60</v>
      </c>
      <c r="BW873" s="201">
        <f t="shared" si="63"/>
        <v>11</v>
      </c>
      <c r="BX873" s="197" t="str">
        <f t="shared" si="62"/>
        <v>91611</v>
      </c>
    </row>
    <row r="874" spans="66:76" ht="14.4" x14ac:dyDescent="0.3">
      <c r="BN874" s="222">
        <v>916</v>
      </c>
      <c r="BO874" s="222" t="s">
        <v>133</v>
      </c>
      <c r="BP874" s="222">
        <v>9167027</v>
      </c>
      <c r="BQ874" s="222">
        <v>149763</v>
      </c>
      <c r="BR874" s="222" t="s">
        <v>1215</v>
      </c>
      <c r="BS874" s="222" t="s">
        <v>245</v>
      </c>
      <c r="BT874" s="196" t="str">
        <f t="shared" si="61"/>
        <v>Academy</v>
      </c>
      <c r="BU874" s="212">
        <v>53</v>
      </c>
      <c r="BV874" s="212">
        <v>0</v>
      </c>
      <c r="BW874" s="201">
        <f t="shared" si="63"/>
        <v>12</v>
      </c>
      <c r="BX874" s="197" t="str">
        <f t="shared" si="62"/>
        <v>91612</v>
      </c>
    </row>
    <row r="875" spans="66:76" ht="14.4" x14ac:dyDescent="0.3">
      <c r="BN875" s="222">
        <v>919</v>
      </c>
      <c r="BO875" s="222" t="s">
        <v>143</v>
      </c>
      <c r="BP875" s="222">
        <v>9197003</v>
      </c>
      <c r="BQ875" s="222">
        <v>147679</v>
      </c>
      <c r="BR875" s="222" t="s">
        <v>967</v>
      </c>
      <c r="BS875" s="222" t="s">
        <v>275</v>
      </c>
      <c r="BT875" s="196" t="str">
        <f t="shared" si="61"/>
        <v>Academy</v>
      </c>
      <c r="BU875" s="212">
        <v>0</v>
      </c>
      <c r="BV875" s="212">
        <v>68</v>
      </c>
      <c r="BW875" s="201">
        <f t="shared" si="63"/>
        <v>1</v>
      </c>
      <c r="BX875" s="197" t="str">
        <f t="shared" si="62"/>
        <v>9191</v>
      </c>
    </row>
    <row r="876" spans="66:76" ht="14.4" x14ac:dyDescent="0.3">
      <c r="BN876" s="222">
        <v>919</v>
      </c>
      <c r="BO876" s="222" t="s">
        <v>143</v>
      </c>
      <c r="BP876" s="222">
        <v>9197004</v>
      </c>
      <c r="BQ876" s="222">
        <v>141251</v>
      </c>
      <c r="BR876" s="222" t="s">
        <v>946</v>
      </c>
      <c r="BS876" s="222" t="s">
        <v>235</v>
      </c>
      <c r="BT876" s="196" t="str">
        <f t="shared" si="61"/>
        <v>Academy</v>
      </c>
      <c r="BU876" s="212">
        <v>0</v>
      </c>
      <c r="BV876" s="212">
        <v>209</v>
      </c>
      <c r="BW876" s="201">
        <f t="shared" si="63"/>
        <v>2</v>
      </c>
      <c r="BX876" s="197" t="str">
        <f t="shared" si="62"/>
        <v>9192</v>
      </c>
    </row>
    <row r="877" spans="66:76" ht="14.4" x14ac:dyDescent="0.3">
      <c r="BN877" s="222">
        <v>919</v>
      </c>
      <c r="BO877" s="222" t="s">
        <v>143</v>
      </c>
      <c r="BP877" s="222">
        <v>9197007</v>
      </c>
      <c r="BQ877" s="222">
        <v>138485</v>
      </c>
      <c r="BR877" s="222" t="s">
        <v>947</v>
      </c>
      <c r="BS877" s="222" t="s">
        <v>235</v>
      </c>
      <c r="BT877" s="196" t="str">
        <f t="shared" si="61"/>
        <v>Academy</v>
      </c>
      <c r="BU877" s="212">
        <v>8</v>
      </c>
      <c r="BV877" s="212">
        <v>65</v>
      </c>
      <c r="BW877" s="201">
        <f t="shared" si="63"/>
        <v>3</v>
      </c>
      <c r="BX877" s="197" t="str">
        <f t="shared" si="62"/>
        <v>9193</v>
      </c>
    </row>
    <row r="878" spans="66:76" ht="14.4" x14ac:dyDescent="0.3">
      <c r="BN878" s="222">
        <v>919</v>
      </c>
      <c r="BO878" s="222" t="s">
        <v>143</v>
      </c>
      <c r="BP878" s="222">
        <v>9197008</v>
      </c>
      <c r="BQ878" s="222">
        <v>117667</v>
      </c>
      <c r="BR878" s="222" t="s">
        <v>948</v>
      </c>
      <c r="BS878" s="222" t="s">
        <v>231</v>
      </c>
      <c r="BT878" s="196" t="str">
        <f t="shared" si="61"/>
        <v>Maintained</v>
      </c>
      <c r="BU878" s="212">
        <v>0</v>
      </c>
      <c r="BV878" s="212">
        <v>161</v>
      </c>
      <c r="BW878" s="201">
        <f t="shared" si="63"/>
        <v>4</v>
      </c>
      <c r="BX878" s="197" t="str">
        <f t="shared" si="62"/>
        <v>9194</v>
      </c>
    </row>
    <row r="879" spans="66:76" ht="14.4" x14ac:dyDescent="0.3">
      <c r="BN879" s="222">
        <v>919</v>
      </c>
      <c r="BO879" s="222" t="s">
        <v>143</v>
      </c>
      <c r="BP879" s="222">
        <v>9197010</v>
      </c>
      <c r="BQ879" s="222">
        <v>117669</v>
      </c>
      <c r="BR879" s="222" t="s">
        <v>949</v>
      </c>
      <c r="BS879" s="222" t="s">
        <v>231</v>
      </c>
      <c r="BT879" s="196" t="str">
        <f t="shared" si="61"/>
        <v>Maintained</v>
      </c>
      <c r="BU879" s="212">
        <v>0</v>
      </c>
      <c r="BV879" s="212">
        <v>189</v>
      </c>
      <c r="BW879" s="201">
        <f t="shared" si="63"/>
        <v>5</v>
      </c>
      <c r="BX879" s="197" t="str">
        <f t="shared" si="62"/>
        <v>9195</v>
      </c>
    </row>
    <row r="880" spans="66:76" ht="14.4" x14ac:dyDescent="0.3">
      <c r="BN880" s="222">
        <v>919</v>
      </c>
      <c r="BO880" s="222" t="s">
        <v>143</v>
      </c>
      <c r="BP880" s="222">
        <v>9197011</v>
      </c>
      <c r="BQ880" s="222">
        <v>117670</v>
      </c>
      <c r="BR880" s="222" t="s">
        <v>950</v>
      </c>
      <c r="BS880" s="222" t="s">
        <v>231</v>
      </c>
      <c r="BT880" s="196" t="str">
        <f t="shared" si="61"/>
        <v>Maintained</v>
      </c>
      <c r="BU880" s="212">
        <v>130</v>
      </c>
      <c r="BV880" s="212">
        <v>0</v>
      </c>
      <c r="BW880" s="201">
        <f t="shared" si="63"/>
        <v>6</v>
      </c>
      <c r="BX880" s="197" t="str">
        <f t="shared" si="62"/>
        <v>9196</v>
      </c>
    </row>
    <row r="881" spans="66:76" ht="14.4" x14ac:dyDescent="0.3">
      <c r="BN881" s="222">
        <v>919</v>
      </c>
      <c r="BO881" s="222" t="s">
        <v>143</v>
      </c>
      <c r="BP881" s="222">
        <v>9197012</v>
      </c>
      <c r="BQ881" s="222">
        <v>117671</v>
      </c>
      <c r="BR881" s="222" t="s">
        <v>951</v>
      </c>
      <c r="BS881" s="222" t="s">
        <v>253</v>
      </c>
      <c r="BT881" s="196" t="str">
        <f t="shared" si="61"/>
        <v>Maintained</v>
      </c>
      <c r="BU881" s="212">
        <v>16</v>
      </c>
      <c r="BV881" s="212">
        <v>166</v>
      </c>
      <c r="BW881" s="201">
        <f t="shared" si="63"/>
        <v>7</v>
      </c>
      <c r="BX881" s="197" t="str">
        <f t="shared" si="62"/>
        <v>9197</v>
      </c>
    </row>
    <row r="882" spans="66:76" ht="14.4" x14ac:dyDescent="0.3">
      <c r="BN882" s="222">
        <v>919</v>
      </c>
      <c r="BO882" s="222" t="s">
        <v>143</v>
      </c>
      <c r="BP882" s="222">
        <v>9197013</v>
      </c>
      <c r="BQ882" s="222">
        <v>117672</v>
      </c>
      <c r="BR882" s="222" t="s">
        <v>952</v>
      </c>
      <c r="BS882" s="222" t="s">
        <v>231</v>
      </c>
      <c r="BT882" s="196" t="str">
        <f t="shared" si="61"/>
        <v>Maintained</v>
      </c>
      <c r="BU882" s="212">
        <v>44</v>
      </c>
      <c r="BV882" s="212">
        <v>81</v>
      </c>
      <c r="BW882" s="201">
        <f t="shared" si="63"/>
        <v>8</v>
      </c>
      <c r="BX882" s="197" t="str">
        <f t="shared" si="62"/>
        <v>9198</v>
      </c>
    </row>
    <row r="883" spans="66:76" ht="14.4" x14ac:dyDescent="0.3">
      <c r="BN883" s="222">
        <v>919</v>
      </c>
      <c r="BO883" s="222" t="s">
        <v>143</v>
      </c>
      <c r="BP883" s="222">
        <v>9197014</v>
      </c>
      <c r="BQ883" s="222">
        <v>142257</v>
      </c>
      <c r="BR883" s="222" t="s">
        <v>953</v>
      </c>
      <c r="BS883" s="222" t="s">
        <v>235</v>
      </c>
      <c r="BT883" s="196" t="str">
        <f t="shared" si="61"/>
        <v>Academy</v>
      </c>
      <c r="BU883" s="212">
        <v>0</v>
      </c>
      <c r="BV883" s="212">
        <v>82</v>
      </c>
      <c r="BW883" s="201">
        <f t="shared" si="63"/>
        <v>9</v>
      </c>
      <c r="BX883" s="197" t="str">
        <f t="shared" si="62"/>
        <v>9199</v>
      </c>
    </row>
    <row r="884" spans="66:76" ht="14.4" x14ac:dyDescent="0.3">
      <c r="BN884" s="222">
        <v>919</v>
      </c>
      <c r="BO884" s="222" t="s">
        <v>143</v>
      </c>
      <c r="BP884" s="222">
        <v>9197016</v>
      </c>
      <c r="BQ884" s="222">
        <v>117674</v>
      </c>
      <c r="BR884" s="222" t="s">
        <v>954</v>
      </c>
      <c r="BS884" s="222" t="s">
        <v>231</v>
      </c>
      <c r="BT884" s="196" t="str">
        <f t="shared" si="61"/>
        <v>Maintained</v>
      </c>
      <c r="BU884" s="212">
        <v>0</v>
      </c>
      <c r="BV884" s="212">
        <v>110</v>
      </c>
      <c r="BW884" s="201">
        <f t="shared" si="63"/>
        <v>10</v>
      </c>
      <c r="BX884" s="197" t="str">
        <f t="shared" si="62"/>
        <v>91910</v>
      </c>
    </row>
    <row r="885" spans="66:76" ht="14.4" x14ac:dyDescent="0.3">
      <c r="BN885" s="222">
        <v>919</v>
      </c>
      <c r="BO885" s="222" t="s">
        <v>143</v>
      </c>
      <c r="BP885" s="222">
        <v>9197019</v>
      </c>
      <c r="BQ885" s="222">
        <v>117676</v>
      </c>
      <c r="BR885" s="222" t="s">
        <v>955</v>
      </c>
      <c r="BS885" s="222" t="s">
        <v>231</v>
      </c>
      <c r="BT885" s="196" t="str">
        <f t="shared" si="61"/>
        <v>Maintained</v>
      </c>
      <c r="BU885" s="212">
        <v>111</v>
      </c>
      <c r="BV885" s="212">
        <v>0</v>
      </c>
      <c r="BW885" s="201">
        <f t="shared" si="63"/>
        <v>11</v>
      </c>
      <c r="BX885" s="197" t="str">
        <f t="shared" si="62"/>
        <v>91911</v>
      </c>
    </row>
    <row r="886" spans="66:76" ht="14.4" x14ac:dyDescent="0.3">
      <c r="BN886" s="222">
        <v>919</v>
      </c>
      <c r="BO886" s="222" t="s">
        <v>143</v>
      </c>
      <c r="BP886" s="222">
        <v>9197022</v>
      </c>
      <c r="BQ886" s="222">
        <v>117679</v>
      </c>
      <c r="BR886" s="222" t="s">
        <v>956</v>
      </c>
      <c r="BS886" s="222" t="s">
        <v>231</v>
      </c>
      <c r="BT886" s="196" t="str">
        <f t="shared" si="61"/>
        <v>Maintained</v>
      </c>
      <c r="BU886" s="212">
        <v>41</v>
      </c>
      <c r="BV886" s="212">
        <v>79</v>
      </c>
      <c r="BW886" s="201">
        <f t="shared" si="63"/>
        <v>12</v>
      </c>
      <c r="BX886" s="197" t="str">
        <f t="shared" si="62"/>
        <v>91912</v>
      </c>
    </row>
    <row r="887" spans="66:76" ht="14.4" x14ac:dyDescent="0.3">
      <c r="BN887" s="222">
        <v>919</v>
      </c>
      <c r="BO887" s="222" t="s">
        <v>143</v>
      </c>
      <c r="BP887" s="222">
        <v>9197023</v>
      </c>
      <c r="BQ887" s="222">
        <v>117680</v>
      </c>
      <c r="BR887" s="222" t="s">
        <v>693</v>
      </c>
      <c r="BS887" s="222" t="s">
        <v>231</v>
      </c>
      <c r="BT887" s="196" t="str">
        <f t="shared" si="61"/>
        <v>Maintained</v>
      </c>
      <c r="BU887" s="212">
        <v>53</v>
      </c>
      <c r="BV887" s="212">
        <v>59</v>
      </c>
      <c r="BW887" s="201">
        <f t="shared" si="63"/>
        <v>13</v>
      </c>
      <c r="BX887" s="197" t="str">
        <f t="shared" si="62"/>
        <v>91913</v>
      </c>
    </row>
    <row r="888" spans="66:76" ht="14.4" x14ac:dyDescent="0.3">
      <c r="BN888" s="222">
        <v>919</v>
      </c>
      <c r="BO888" s="222" t="s">
        <v>143</v>
      </c>
      <c r="BP888" s="222">
        <v>9197024</v>
      </c>
      <c r="BQ888" s="222">
        <v>117681</v>
      </c>
      <c r="BR888" s="222" t="s">
        <v>957</v>
      </c>
      <c r="BS888" s="222" t="s">
        <v>231</v>
      </c>
      <c r="BT888" s="196" t="str">
        <f t="shared" si="61"/>
        <v>Maintained</v>
      </c>
      <c r="BU888" s="212">
        <v>55</v>
      </c>
      <c r="BV888" s="212">
        <v>84</v>
      </c>
      <c r="BW888" s="201">
        <f t="shared" si="63"/>
        <v>14</v>
      </c>
      <c r="BX888" s="197" t="str">
        <f t="shared" si="62"/>
        <v>91914</v>
      </c>
    </row>
    <row r="889" spans="66:76" ht="14.4" x14ac:dyDescent="0.3">
      <c r="BN889" s="222">
        <v>919</v>
      </c>
      <c r="BO889" s="222" t="s">
        <v>143</v>
      </c>
      <c r="BP889" s="222">
        <v>9197025</v>
      </c>
      <c r="BQ889" s="222">
        <v>117682</v>
      </c>
      <c r="BR889" s="222" t="s">
        <v>297</v>
      </c>
      <c r="BS889" s="222" t="s">
        <v>231</v>
      </c>
      <c r="BT889" s="196" t="str">
        <f t="shared" si="61"/>
        <v>Maintained</v>
      </c>
      <c r="BU889" s="212">
        <v>41</v>
      </c>
      <c r="BV889" s="212">
        <v>83</v>
      </c>
      <c r="BW889" s="201">
        <f t="shared" si="63"/>
        <v>15</v>
      </c>
      <c r="BX889" s="197" t="str">
        <f t="shared" si="62"/>
        <v>91915</v>
      </c>
    </row>
    <row r="890" spans="66:76" ht="14.4" x14ac:dyDescent="0.3">
      <c r="BN890" s="222">
        <v>919</v>
      </c>
      <c r="BO890" s="222" t="s">
        <v>143</v>
      </c>
      <c r="BP890" s="222">
        <v>9197026</v>
      </c>
      <c r="BQ890" s="222">
        <v>117683</v>
      </c>
      <c r="BR890" s="222" t="s">
        <v>958</v>
      </c>
      <c r="BS890" s="222" t="s">
        <v>231</v>
      </c>
      <c r="BT890" s="196" t="str">
        <f t="shared" si="61"/>
        <v>Maintained</v>
      </c>
      <c r="BU890" s="212">
        <v>55</v>
      </c>
      <c r="BV890" s="212">
        <v>54</v>
      </c>
      <c r="BW890" s="201">
        <f t="shared" si="63"/>
        <v>16</v>
      </c>
      <c r="BX890" s="197" t="str">
        <f t="shared" si="62"/>
        <v>91916</v>
      </c>
    </row>
    <row r="891" spans="66:76" ht="14.4" x14ac:dyDescent="0.3">
      <c r="BN891" s="222">
        <v>919</v>
      </c>
      <c r="BO891" s="222" t="s">
        <v>143</v>
      </c>
      <c r="BP891" s="222">
        <v>9197028</v>
      </c>
      <c r="BQ891" s="222">
        <v>117684</v>
      </c>
      <c r="BR891" s="222" t="s">
        <v>959</v>
      </c>
      <c r="BS891" s="222" t="s">
        <v>231</v>
      </c>
      <c r="BT891" s="196" t="str">
        <f t="shared" si="61"/>
        <v>Maintained</v>
      </c>
      <c r="BU891" s="212">
        <v>93</v>
      </c>
      <c r="BV891" s="212">
        <v>81</v>
      </c>
      <c r="BW891" s="201">
        <f t="shared" si="63"/>
        <v>17</v>
      </c>
      <c r="BX891" s="197" t="str">
        <f t="shared" si="62"/>
        <v>91917</v>
      </c>
    </row>
    <row r="892" spans="66:76" ht="14.4" x14ac:dyDescent="0.3">
      <c r="BN892" s="222">
        <v>919</v>
      </c>
      <c r="BO892" s="222" t="s">
        <v>143</v>
      </c>
      <c r="BP892" s="222">
        <v>9197030</v>
      </c>
      <c r="BQ892" s="222">
        <v>149736</v>
      </c>
      <c r="BR892" s="222" t="s">
        <v>1216</v>
      </c>
      <c r="BS892" s="222" t="s">
        <v>245</v>
      </c>
      <c r="BT892" s="196" t="str">
        <f t="shared" si="61"/>
        <v>Academy</v>
      </c>
      <c r="BU892" s="212">
        <v>0</v>
      </c>
      <c r="BV892" s="212">
        <v>48.5</v>
      </c>
      <c r="BW892" s="201">
        <f t="shared" si="63"/>
        <v>18</v>
      </c>
      <c r="BX892" s="197" t="str">
        <f t="shared" si="62"/>
        <v>91918</v>
      </c>
    </row>
    <row r="893" spans="66:76" ht="14.4" x14ac:dyDescent="0.3">
      <c r="BN893" s="222">
        <v>919</v>
      </c>
      <c r="BO893" s="222" t="s">
        <v>143</v>
      </c>
      <c r="BP893" s="222">
        <v>9197032</v>
      </c>
      <c r="BQ893" s="222">
        <v>117685</v>
      </c>
      <c r="BR893" s="222" t="s">
        <v>960</v>
      </c>
      <c r="BS893" s="222" t="s">
        <v>231</v>
      </c>
      <c r="BT893" s="196" t="str">
        <f t="shared" si="61"/>
        <v>Maintained</v>
      </c>
      <c r="BU893" s="212">
        <v>73</v>
      </c>
      <c r="BV893" s="212">
        <v>75</v>
      </c>
      <c r="BW893" s="201">
        <f t="shared" si="63"/>
        <v>19</v>
      </c>
      <c r="BX893" s="197" t="str">
        <f t="shared" si="62"/>
        <v>91919</v>
      </c>
    </row>
    <row r="894" spans="66:76" ht="14.4" x14ac:dyDescent="0.3">
      <c r="BN894" s="222">
        <v>919</v>
      </c>
      <c r="BO894" s="222" t="s">
        <v>143</v>
      </c>
      <c r="BP894" s="222">
        <v>9197033</v>
      </c>
      <c r="BQ894" s="222">
        <v>117686</v>
      </c>
      <c r="BR894" s="222" t="s">
        <v>961</v>
      </c>
      <c r="BS894" s="222" t="s">
        <v>231</v>
      </c>
      <c r="BT894" s="196" t="str">
        <f t="shared" si="61"/>
        <v>Maintained</v>
      </c>
      <c r="BU894" s="212">
        <v>0</v>
      </c>
      <c r="BV894" s="212">
        <v>69</v>
      </c>
      <c r="BW894" s="201">
        <f t="shared" si="63"/>
        <v>20</v>
      </c>
      <c r="BX894" s="197" t="str">
        <f t="shared" si="62"/>
        <v>91920</v>
      </c>
    </row>
    <row r="895" spans="66:76" ht="14.4" x14ac:dyDescent="0.3">
      <c r="BN895" s="222">
        <v>919</v>
      </c>
      <c r="BO895" s="222" t="s">
        <v>143</v>
      </c>
      <c r="BP895" s="222">
        <v>9197034</v>
      </c>
      <c r="BQ895" s="222">
        <v>143604</v>
      </c>
      <c r="BR895" s="222" t="s">
        <v>962</v>
      </c>
      <c r="BS895" s="222" t="s">
        <v>235</v>
      </c>
      <c r="BT895" s="196" t="str">
        <f t="shared" si="61"/>
        <v>Academy</v>
      </c>
      <c r="BU895" s="212">
        <v>101</v>
      </c>
      <c r="BV895" s="212">
        <v>0</v>
      </c>
      <c r="BW895" s="201">
        <f t="shared" si="63"/>
        <v>21</v>
      </c>
      <c r="BX895" s="197" t="str">
        <f t="shared" si="62"/>
        <v>91921</v>
      </c>
    </row>
    <row r="896" spans="66:76" ht="14.4" x14ac:dyDescent="0.3">
      <c r="BN896" s="222">
        <v>919</v>
      </c>
      <c r="BO896" s="222" t="s">
        <v>143</v>
      </c>
      <c r="BP896" s="222">
        <v>9197041</v>
      </c>
      <c r="BQ896" s="222">
        <v>137997</v>
      </c>
      <c r="BR896" s="222" t="s">
        <v>963</v>
      </c>
      <c r="BS896" s="222" t="s">
        <v>235</v>
      </c>
      <c r="BT896" s="196" t="str">
        <f t="shared" si="61"/>
        <v>Academy</v>
      </c>
      <c r="BU896" s="212">
        <v>126</v>
      </c>
      <c r="BV896" s="212">
        <v>0</v>
      </c>
      <c r="BW896" s="201">
        <f t="shared" si="63"/>
        <v>22</v>
      </c>
      <c r="BX896" s="197" t="str">
        <f t="shared" si="62"/>
        <v>91922</v>
      </c>
    </row>
    <row r="897" spans="66:76" ht="14.4" x14ac:dyDescent="0.3">
      <c r="BN897" s="222">
        <v>919</v>
      </c>
      <c r="BO897" s="222" t="s">
        <v>143</v>
      </c>
      <c r="BP897" s="222">
        <v>9197042</v>
      </c>
      <c r="BQ897" s="222">
        <v>117690</v>
      </c>
      <c r="BR897" s="222" t="s">
        <v>964</v>
      </c>
      <c r="BS897" s="222" t="s">
        <v>231</v>
      </c>
      <c r="BT897" s="196" t="str">
        <f t="shared" si="61"/>
        <v>Maintained</v>
      </c>
      <c r="BU897" s="212">
        <v>75</v>
      </c>
      <c r="BV897" s="212">
        <v>112</v>
      </c>
      <c r="BW897" s="201">
        <f t="shared" si="63"/>
        <v>23</v>
      </c>
      <c r="BX897" s="197" t="str">
        <f t="shared" si="62"/>
        <v>91923</v>
      </c>
    </row>
    <row r="898" spans="66:76" ht="14.4" x14ac:dyDescent="0.3">
      <c r="BN898" s="222">
        <v>919</v>
      </c>
      <c r="BO898" s="222" t="s">
        <v>143</v>
      </c>
      <c r="BP898" s="222">
        <v>9197043</v>
      </c>
      <c r="BQ898" s="222">
        <v>117691</v>
      </c>
      <c r="BR898" s="222" t="s">
        <v>965</v>
      </c>
      <c r="BS898" s="222" t="s">
        <v>231</v>
      </c>
      <c r="BT898" s="196" t="str">
        <f t="shared" si="61"/>
        <v>Maintained</v>
      </c>
      <c r="BU898" s="212">
        <v>32</v>
      </c>
      <c r="BV898" s="212">
        <v>3</v>
      </c>
      <c r="BW898" s="201">
        <f t="shared" si="63"/>
        <v>24</v>
      </c>
      <c r="BX898" s="197" t="str">
        <f t="shared" si="62"/>
        <v>91924</v>
      </c>
    </row>
    <row r="899" spans="66:76" ht="14.4" x14ac:dyDescent="0.3">
      <c r="BN899" s="222">
        <v>919</v>
      </c>
      <c r="BO899" s="222" t="s">
        <v>143</v>
      </c>
      <c r="BP899" s="222">
        <v>9197044</v>
      </c>
      <c r="BQ899" s="222">
        <v>130362</v>
      </c>
      <c r="BR899" s="222" t="s">
        <v>966</v>
      </c>
      <c r="BS899" s="222" t="s">
        <v>231</v>
      </c>
      <c r="BT899" s="196" t="str">
        <f t="shared" si="61"/>
        <v>Maintained</v>
      </c>
      <c r="BU899" s="212">
        <v>99</v>
      </c>
      <c r="BV899" s="212">
        <v>0</v>
      </c>
      <c r="BW899" s="201">
        <f t="shared" si="63"/>
        <v>25</v>
      </c>
      <c r="BX899" s="197" t="str">
        <f t="shared" si="62"/>
        <v>91925</v>
      </c>
    </row>
    <row r="900" spans="66:76" ht="14.4" x14ac:dyDescent="0.3">
      <c r="BN900" s="222">
        <v>919</v>
      </c>
      <c r="BO900" s="222" t="s">
        <v>143</v>
      </c>
      <c r="BP900" s="222">
        <v>9197047</v>
      </c>
      <c r="BQ900" s="222">
        <v>131319</v>
      </c>
      <c r="BR900" s="222" t="s">
        <v>968</v>
      </c>
      <c r="BS900" s="222" t="s">
        <v>231</v>
      </c>
      <c r="BT900" s="196" t="str">
        <f t="shared" si="61"/>
        <v>Maintained</v>
      </c>
      <c r="BU900" s="212">
        <v>60</v>
      </c>
      <c r="BV900" s="212">
        <v>0</v>
      </c>
      <c r="BW900" s="201">
        <f t="shared" si="63"/>
        <v>26</v>
      </c>
      <c r="BX900" s="197" t="str">
        <f t="shared" si="62"/>
        <v>91926</v>
      </c>
    </row>
    <row r="901" spans="66:76" ht="14.4" x14ac:dyDescent="0.3">
      <c r="BN901" s="222">
        <v>921</v>
      </c>
      <c r="BO901" s="222" t="s">
        <v>146</v>
      </c>
      <c r="BP901" s="222">
        <v>9217001</v>
      </c>
      <c r="BQ901" s="222">
        <v>118227</v>
      </c>
      <c r="BR901" s="222" t="s">
        <v>969</v>
      </c>
      <c r="BS901" s="222" t="s">
        <v>231</v>
      </c>
      <c r="BT901" s="196" t="str">
        <f t="shared" ref="BT901:BT964" si="64">IF(OR(LEFT(BS901,7)="Academy",LEFT(BS901,11)="Free School"),"Academy","Maintained")</f>
        <v>Maintained</v>
      </c>
      <c r="BU901" s="212">
        <v>0</v>
      </c>
      <c r="BV901" s="212">
        <v>213</v>
      </c>
      <c r="BW901" s="201">
        <f t="shared" si="63"/>
        <v>1</v>
      </c>
      <c r="BX901" s="197" t="str">
        <f t="shared" si="62"/>
        <v>9211</v>
      </c>
    </row>
    <row r="902" spans="66:76" ht="14.4" x14ac:dyDescent="0.3">
      <c r="BN902" s="222">
        <v>921</v>
      </c>
      <c r="BO902" s="222" t="s">
        <v>146</v>
      </c>
      <c r="BP902" s="222">
        <v>9217003</v>
      </c>
      <c r="BQ902" s="222">
        <v>118228</v>
      </c>
      <c r="BR902" s="222" t="s">
        <v>970</v>
      </c>
      <c r="BS902" s="222" t="s">
        <v>231</v>
      </c>
      <c r="BT902" s="196" t="str">
        <f t="shared" si="64"/>
        <v>Maintained</v>
      </c>
      <c r="BU902" s="212">
        <v>113</v>
      </c>
      <c r="BV902" s="212">
        <v>0</v>
      </c>
      <c r="BW902" s="201">
        <f t="shared" si="63"/>
        <v>2</v>
      </c>
      <c r="BX902" s="197" t="str">
        <f t="shared" ref="BX902:BX965" si="65">BN902&amp;BW902</f>
        <v>9212</v>
      </c>
    </row>
    <row r="903" spans="66:76" ht="14.4" x14ac:dyDescent="0.3">
      <c r="BN903" s="222">
        <v>925</v>
      </c>
      <c r="BO903" s="222" t="s">
        <v>156</v>
      </c>
      <c r="BP903" s="222">
        <v>9257005</v>
      </c>
      <c r="BQ903" s="222">
        <v>141254</v>
      </c>
      <c r="BR903" s="222" t="s">
        <v>1264</v>
      </c>
      <c r="BS903" s="222" t="s">
        <v>235</v>
      </c>
      <c r="BT903" s="196" t="str">
        <f t="shared" si="64"/>
        <v>Academy</v>
      </c>
      <c r="BU903" s="212">
        <v>81</v>
      </c>
      <c r="BV903" s="212">
        <v>177</v>
      </c>
      <c r="BW903" s="201">
        <f t="shared" ref="BW903:BW966" si="66">IF(BN903=BN902,BW902+1,1)</f>
        <v>1</v>
      </c>
      <c r="BX903" s="197" t="str">
        <f t="shared" si="65"/>
        <v>9251</v>
      </c>
    </row>
    <row r="904" spans="66:76" ht="14.4" x14ac:dyDescent="0.3">
      <c r="BN904" s="222">
        <v>925</v>
      </c>
      <c r="BO904" s="222" t="s">
        <v>156</v>
      </c>
      <c r="BP904" s="222">
        <v>9257008</v>
      </c>
      <c r="BQ904" s="222">
        <v>143257</v>
      </c>
      <c r="BR904" s="222" t="s">
        <v>971</v>
      </c>
      <c r="BS904" s="222" t="s">
        <v>235</v>
      </c>
      <c r="BT904" s="196" t="str">
        <f t="shared" si="64"/>
        <v>Academy</v>
      </c>
      <c r="BU904" s="212">
        <v>100</v>
      </c>
      <c r="BV904" s="212">
        <v>0</v>
      </c>
      <c r="BW904" s="201">
        <f t="shared" si="66"/>
        <v>2</v>
      </c>
      <c r="BX904" s="197" t="str">
        <f t="shared" si="65"/>
        <v>9252</v>
      </c>
    </row>
    <row r="905" spans="66:76" ht="14.4" x14ac:dyDescent="0.3">
      <c r="BN905" s="222">
        <v>925</v>
      </c>
      <c r="BO905" s="222" t="s">
        <v>156</v>
      </c>
      <c r="BP905" s="222">
        <v>9257009</v>
      </c>
      <c r="BQ905" s="222">
        <v>142667</v>
      </c>
      <c r="BR905" s="222" t="s">
        <v>1184</v>
      </c>
      <c r="BS905" s="222" t="s">
        <v>235</v>
      </c>
      <c r="BT905" s="196" t="str">
        <f t="shared" si="64"/>
        <v>Academy</v>
      </c>
      <c r="BU905" s="212">
        <v>26</v>
      </c>
      <c r="BV905" s="212">
        <v>190</v>
      </c>
      <c r="BW905" s="201">
        <f t="shared" si="66"/>
        <v>3</v>
      </c>
      <c r="BX905" s="197" t="str">
        <f t="shared" si="65"/>
        <v>9253</v>
      </c>
    </row>
    <row r="906" spans="66:76" ht="14.4" x14ac:dyDescent="0.3">
      <c r="BN906" s="222">
        <v>925</v>
      </c>
      <c r="BO906" s="222" t="s">
        <v>156</v>
      </c>
      <c r="BP906" s="222">
        <v>9257010</v>
      </c>
      <c r="BQ906" s="222">
        <v>142666</v>
      </c>
      <c r="BR906" s="222" t="s">
        <v>1147</v>
      </c>
      <c r="BS906" s="222" t="s">
        <v>235</v>
      </c>
      <c r="BT906" s="196" t="str">
        <f t="shared" si="64"/>
        <v>Academy</v>
      </c>
      <c r="BU906" s="212">
        <v>76</v>
      </c>
      <c r="BV906" s="212">
        <v>82</v>
      </c>
      <c r="BW906" s="201">
        <f t="shared" si="66"/>
        <v>4</v>
      </c>
      <c r="BX906" s="197" t="str">
        <f t="shared" si="65"/>
        <v>9254</v>
      </c>
    </row>
    <row r="907" spans="66:76" ht="14.4" x14ac:dyDescent="0.3">
      <c r="BN907" s="222">
        <v>925</v>
      </c>
      <c r="BO907" s="222" t="s">
        <v>156</v>
      </c>
      <c r="BP907" s="222">
        <v>9257012</v>
      </c>
      <c r="BQ907" s="222">
        <v>120753</v>
      </c>
      <c r="BR907" s="222" t="s">
        <v>972</v>
      </c>
      <c r="BS907" s="222" t="s">
        <v>231</v>
      </c>
      <c r="BT907" s="196" t="str">
        <f t="shared" si="64"/>
        <v>Maintained</v>
      </c>
      <c r="BU907" s="212">
        <v>0</v>
      </c>
      <c r="BV907" s="212">
        <v>5</v>
      </c>
      <c r="BW907" s="201">
        <f t="shared" si="66"/>
        <v>5</v>
      </c>
      <c r="BX907" s="197" t="str">
        <f t="shared" si="65"/>
        <v>9255</v>
      </c>
    </row>
    <row r="908" spans="66:76" ht="14.4" x14ac:dyDescent="0.3">
      <c r="BN908" s="222">
        <v>925</v>
      </c>
      <c r="BO908" s="222" t="s">
        <v>156</v>
      </c>
      <c r="BP908" s="222">
        <v>9257015</v>
      </c>
      <c r="BQ908" s="222">
        <v>120754</v>
      </c>
      <c r="BR908" s="222" t="s">
        <v>973</v>
      </c>
      <c r="BS908" s="222" t="s">
        <v>231</v>
      </c>
      <c r="BT908" s="196" t="str">
        <f t="shared" si="64"/>
        <v>Maintained</v>
      </c>
      <c r="BU908" s="212">
        <v>118</v>
      </c>
      <c r="BV908" s="212">
        <v>187</v>
      </c>
      <c r="BW908" s="201">
        <f t="shared" si="66"/>
        <v>6</v>
      </c>
      <c r="BX908" s="197" t="str">
        <f t="shared" si="65"/>
        <v>9256</v>
      </c>
    </row>
    <row r="909" spans="66:76" ht="14.4" x14ac:dyDescent="0.3">
      <c r="BN909" s="222">
        <v>925</v>
      </c>
      <c r="BO909" s="222" t="s">
        <v>156</v>
      </c>
      <c r="BP909" s="222">
        <v>9257016</v>
      </c>
      <c r="BQ909" s="222">
        <v>120755</v>
      </c>
      <c r="BR909" s="222" t="s">
        <v>974</v>
      </c>
      <c r="BS909" s="222" t="s">
        <v>231</v>
      </c>
      <c r="BT909" s="196" t="str">
        <f t="shared" si="64"/>
        <v>Maintained</v>
      </c>
      <c r="BU909" s="212">
        <v>73</v>
      </c>
      <c r="BV909" s="212">
        <v>101</v>
      </c>
      <c r="BW909" s="201">
        <f t="shared" si="66"/>
        <v>7</v>
      </c>
      <c r="BX909" s="197" t="str">
        <f t="shared" si="65"/>
        <v>9257</v>
      </c>
    </row>
    <row r="910" spans="66:76" ht="14.4" x14ac:dyDescent="0.3">
      <c r="BN910" s="222">
        <v>925</v>
      </c>
      <c r="BO910" s="222" t="s">
        <v>156</v>
      </c>
      <c r="BP910" s="222">
        <v>9257021</v>
      </c>
      <c r="BQ910" s="222">
        <v>142308</v>
      </c>
      <c r="BR910" s="222" t="s">
        <v>1148</v>
      </c>
      <c r="BS910" s="222" t="s">
        <v>235</v>
      </c>
      <c r="BT910" s="196" t="str">
        <f t="shared" si="64"/>
        <v>Academy</v>
      </c>
      <c r="BU910" s="212">
        <v>49</v>
      </c>
      <c r="BV910" s="212">
        <v>129</v>
      </c>
      <c r="BW910" s="201">
        <f t="shared" si="66"/>
        <v>8</v>
      </c>
      <c r="BX910" s="197" t="str">
        <f t="shared" si="65"/>
        <v>9258</v>
      </c>
    </row>
    <row r="911" spans="66:76" ht="14.4" x14ac:dyDescent="0.3">
      <c r="BN911" s="222">
        <v>925</v>
      </c>
      <c r="BO911" s="222" t="s">
        <v>156</v>
      </c>
      <c r="BP911" s="222">
        <v>9257024</v>
      </c>
      <c r="BQ911" s="222">
        <v>139625</v>
      </c>
      <c r="BR911" s="222" t="s">
        <v>975</v>
      </c>
      <c r="BS911" s="222" t="s">
        <v>235</v>
      </c>
      <c r="BT911" s="196" t="str">
        <f t="shared" si="64"/>
        <v>Academy</v>
      </c>
      <c r="BU911" s="212">
        <v>49</v>
      </c>
      <c r="BV911" s="212">
        <v>53</v>
      </c>
      <c r="BW911" s="201">
        <f t="shared" si="66"/>
        <v>9</v>
      </c>
      <c r="BX911" s="197" t="str">
        <f t="shared" si="65"/>
        <v>9259</v>
      </c>
    </row>
    <row r="912" spans="66:76" ht="14.4" x14ac:dyDescent="0.3">
      <c r="BN912" s="222">
        <v>925</v>
      </c>
      <c r="BO912" s="222" t="s">
        <v>156</v>
      </c>
      <c r="BP912" s="222">
        <v>9257025</v>
      </c>
      <c r="BQ912" s="222">
        <v>142309</v>
      </c>
      <c r="BR912" s="222" t="s">
        <v>1149</v>
      </c>
      <c r="BS912" s="222" t="s">
        <v>235</v>
      </c>
      <c r="BT912" s="196" t="str">
        <f t="shared" si="64"/>
        <v>Academy</v>
      </c>
      <c r="BU912" s="212">
        <v>47</v>
      </c>
      <c r="BV912" s="212">
        <v>63</v>
      </c>
      <c r="BW912" s="201">
        <f t="shared" si="66"/>
        <v>10</v>
      </c>
      <c r="BX912" s="197" t="str">
        <f t="shared" si="65"/>
        <v>92510</v>
      </c>
    </row>
    <row r="913" spans="66:76" ht="14.4" x14ac:dyDescent="0.3">
      <c r="BN913" s="222">
        <v>925</v>
      </c>
      <c r="BO913" s="222" t="s">
        <v>156</v>
      </c>
      <c r="BP913" s="222">
        <v>9257028</v>
      </c>
      <c r="BQ913" s="222">
        <v>147414</v>
      </c>
      <c r="BR913" s="222" t="s">
        <v>976</v>
      </c>
      <c r="BS913" s="222" t="s">
        <v>235</v>
      </c>
      <c r="BT913" s="196" t="str">
        <f t="shared" si="64"/>
        <v>Academy</v>
      </c>
      <c r="BU913" s="212">
        <v>62</v>
      </c>
      <c r="BV913" s="212">
        <v>83</v>
      </c>
      <c r="BW913" s="201">
        <f t="shared" si="66"/>
        <v>11</v>
      </c>
      <c r="BX913" s="197" t="str">
        <f t="shared" si="65"/>
        <v>92511</v>
      </c>
    </row>
    <row r="914" spans="66:76" ht="14.4" x14ac:dyDescent="0.3">
      <c r="BN914" s="222">
        <v>925</v>
      </c>
      <c r="BO914" s="222" t="s">
        <v>156</v>
      </c>
      <c r="BP914" s="222">
        <v>9257029</v>
      </c>
      <c r="BQ914" s="222">
        <v>139316</v>
      </c>
      <c r="BR914" s="222" t="s">
        <v>977</v>
      </c>
      <c r="BS914" s="222" t="s">
        <v>235</v>
      </c>
      <c r="BT914" s="196" t="str">
        <f t="shared" si="64"/>
        <v>Academy</v>
      </c>
      <c r="BU914" s="212">
        <v>18</v>
      </c>
      <c r="BV914" s="212">
        <v>64</v>
      </c>
      <c r="BW914" s="201">
        <f t="shared" si="66"/>
        <v>12</v>
      </c>
      <c r="BX914" s="197" t="str">
        <f t="shared" si="65"/>
        <v>92512</v>
      </c>
    </row>
    <row r="915" spans="66:76" ht="14.4" x14ac:dyDescent="0.3">
      <c r="BN915" s="222">
        <v>925</v>
      </c>
      <c r="BO915" s="222" t="s">
        <v>156</v>
      </c>
      <c r="BP915" s="222">
        <v>9257030</v>
      </c>
      <c r="BQ915" s="222">
        <v>142510</v>
      </c>
      <c r="BR915" s="222" t="s">
        <v>907</v>
      </c>
      <c r="BS915" s="222" t="s">
        <v>235</v>
      </c>
      <c r="BT915" s="196" t="str">
        <f t="shared" si="64"/>
        <v>Academy</v>
      </c>
      <c r="BU915" s="212">
        <v>0</v>
      </c>
      <c r="BV915" s="212">
        <v>81</v>
      </c>
      <c r="BW915" s="201">
        <f t="shared" si="66"/>
        <v>13</v>
      </c>
      <c r="BX915" s="197" t="str">
        <f t="shared" si="65"/>
        <v>92513</v>
      </c>
    </row>
    <row r="916" spans="66:76" ht="14.4" x14ac:dyDescent="0.3">
      <c r="BN916" s="222">
        <v>925</v>
      </c>
      <c r="BO916" s="222" t="s">
        <v>156</v>
      </c>
      <c r="BP916" s="222">
        <v>9257031</v>
      </c>
      <c r="BQ916" s="222">
        <v>134229</v>
      </c>
      <c r="BR916" s="222" t="s">
        <v>978</v>
      </c>
      <c r="BS916" s="222" t="s">
        <v>231</v>
      </c>
      <c r="BT916" s="196" t="str">
        <f t="shared" si="64"/>
        <v>Maintained</v>
      </c>
      <c r="BU916" s="212">
        <v>80</v>
      </c>
      <c r="BV916" s="212">
        <v>0</v>
      </c>
      <c r="BW916" s="201">
        <f t="shared" si="66"/>
        <v>14</v>
      </c>
      <c r="BX916" s="197" t="str">
        <f t="shared" si="65"/>
        <v>92514</v>
      </c>
    </row>
    <row r="917" spans="66:76" ht="14.4" x14ac:dyDescent="0.3">
      <c r="BN917" s="222">
        <v>925</v>
      </c>
      <c r="BO917" s="222" t="s">
        <v>156</v>
      </c>
      <c r="BP917" s="222">
        <v>9257032</v>
      </c>
      <c r="BQ917" s="222">
        <v>131277</v>
      </c>
      <c r="BR917" s="222" t="s">
        <v>979</v>
      </c>
      <c r="BS917" s="222" t="s">
        <v>231</v>
      </c>
      <c r="BT917" s="196" t="str">
        <f t="shared" si="64"/>
        <v>Maintained</v>
      </c>
      <c r="BU917" s="212">
        <v>0</v>
      </c>
      <c r="BV917" s="212">
        <v>117</v>
      </c>
      <c r="BW917" s="201">
        <f t="shared" si="66"/>
        <v>15</v>
      </c>
      <c r="BX917" s="197" t="str">
        <f t="shared" si="65"/>
        <v>92515</v>
      </c>
    </row>
    <row r="918" spans="66:76" ht="14.4" x14ac:dyDescent="0.3">
      <c r="BN918" s="222">
        <v>925</v>
      </c>
      <c r="BO918" s="222" t="s">
        <v>156</v>
      </c>
      <c r="BP918" s="222">
        <v>9257033</v>
      </c>
      <c r="BQ918" s="222">
        <v>142168</v>
      </c>
      <c r="BR918" s="222" t="s">
        <v>980</v>
      </c>
      <c r="BS918" s="222" t="s">
        <v>235</v>
      </c>
      <c r="BT918" s="196" t="str">
        <f t="shared" si="64"/>
        <v>Academy</v>
      </c>
      <c r="BU918" s="212">
        <v>119</v>
      </c>
      <c r="BV918" s="212">
        <v>0</v>
      </c>
      <c r="BW918" s="201">
        <f t="shared" si="66"/>
        <v>16</v>
      </c>
      <c r="BX918" s="197" t="str">
        <f t="shared" si="65"/>
        <v>92516</v>
      </c>
    </row>
    <row r="919" spans="66:76" ht="14.4" x14ac:dyDescent="0.3">
      <c r="BN919" s="222">
        <v>925</v>
      </c>
      <c r="BO919" s="222" t="s">
        <v>156</v>
      </c>
      <c r="BP919" s="222">
        <v>9257034</v>
      </c>
      <c r="BQ919" s="222">
        <v>142136</v>
      </c>
      <c r="BR919" s="222" t="s">
        <v>981</v>
      </c>
      <c r="BS919" s="222" t="s">
        <v>235</v>
      </c>
      <c r="BT919" s="196" t="str">
        <f t="shared" si="64"/>
        <v>Academy</v>
      </c>
      <c r="BU919" s="212">
        <v>0</v>
      </c>
      <c r="BV919" s="212">
        <v>141</v>
      </c>
      <c r="BW919" s="201">
        <f t="shared" si="66"/>
        <v>17</v>
      </c>
      <c r="BX919" s="197" t="str">
        <f t="shared" si="65"/>
        <v>92517</v>
      </c>
    </row>
    <row r="920" spans="66:76" ht="14.4" x14ac:dyDescent="0.3">
      <c r="BN920" s="222">
        <v>926</v>
      </c>
      <c r="BO920" s="222" t="s">
        <v>166</v>
      </c>
      <c r="BP920" s="222">
        <v>9267001</v>
      </c>
      <c r="BQ920" s="222">
        <v>121254</v>
      </c>
      <c r="BR920" s="222" t="s">
        <v>982</v>
      </c>
      <c r="BS920" s="222" t="s">
        <v>253</v>
      </c>
      <c r="BT920" s="196" t="str">
        <f t="shared" si="64"/>
        <v>Maintained</v>
      </c>
      <c r="BU920" s="212">
        <v>38</v>
      </c>
      <c r="BV920" s="212">
        <v>155</v>
      </c>
      <c r="BW920" s="201">
        <f t="shared" si="66"/>
        <v>1</v>
      </c>
      <c r="BX920" s="197" t="str">
        <f t="shared" si="65"/>
        <v>9261</v>
      </c>
    </row>
    <row r="921" spans="66:76" ht="14.4" x14ac:dyDescent="0.3">
      <c r="BN921" s="222">
        <v>926</v>
      </c>
      <c r="BO921" s="222" t="s">
        <v>166</v>
      </c>
      <c r="BP921" s="222">
        <v>9267002</v>
      </c>
      <c r="BQ921" s="222">
        <v>144769</v>
      </c>
      <c r="BR921" s="222" t="s">
        <v>983</v>
      </c>
      <c r="BS921" s="222" t="s">
        <v>245</v>
      </c>
      <c r="BT921" s="196" t="str">
        <f t="shared" si="64"/>
        <v>Academy</v>
      </c>
      <c r="BU921" s="212">
        <v>28</v>
      </c>
      <c r="BV921" s="212">
        <v>101</v>
      </c>
      <c r="BW921" s="201">
        <f t="shared" si="66"/>
        <v>2</v>
      </c>
      <c r="BX921" s="197" t="str">
        <f t="shared" si="65"/>
        <v>9262</v>
      </c>
    </row>
    <row r="922" spans="66:76" ht="14.4" x14ac:dyDescent="0.3">
      <c r="BN922" s="222">
        <v>926</v>
      </c>
      <c r="BO922" s="222" t="s">
        <v>166</v>
      </c>
      <c r="BP922" s="222">
        <v>9267004</v>
      </c>
      <c r="BQ922" s="222">
        <v>121256</v>
      </c>
      <c r="BR922" s="222" t="s">
        <v>984</v>
      </c>
      <c r="BS922" s="222" t="s">
        <v>253</v>
      </c>
      <c r="BT922" s="196" t="str">
        <f t="shared" si="64"/>
        <v>Maintained</v>
      </c>
      <c r="BU922" s="212">
        <v>50</v>
      </c>
      <c r="BV922" s="212">
        <v>146</v>
      </c>
      <c r="BW922" s="201">
        <f t="shared" si="66"/>
        <v>3</v>
      </c>
      <c r="BX922" s="197" t="str">
        <f t="shared" si="65"/>
        <v>9263</v>
      </c>
    </row>
    <row r="923" spans="66:76" ht="14.4" x14ac:dyDescent="0.3">
      <c r="BN923" s="222">
        <v>926</v>
      </c>
      <c r="BO923" s="222" t="s">
        <v>166</v>
      </c>
      <c r="BP923" s="222">
        <v>9267005</v>
      </c>
      <c r="BQ923" s="222">
        <v>148572</v>
      </c>
      <c r="BR923" s="222" t="s">
        <v>1150</v>
      </c>
      <c r="BS923" s="222" t="s">
        <v>245</v>
      </c>
      <c r="BT923" s="196" t="str">
        <f t="shared" si="64"/>
        <v>Academy</v>
      </c>
      <c r="BU923" s="212">
        <v>28</v>
      </c>
      <c r="BV923" s="212">
        <v>48</v>
      </c>
      <c r="BW923" s="201">
        <f t="shared" si="66"/>
        <v>4</v>
      </c>
      <c r="BX923" s="197" t="str">
        <f t="shared" si="65"/>
        <v>9264</v>
      </c>
    </row>
    <row r="924" spans="66:76" ht="14.4" x14ac:dyDescent="0.3">
      <c r="BN924" s="222">
        <v>926</v>
      </c>
      <c r="BO924" s="222" t="s">
        <v>166</v>
      </c>
      <c r="BP924" s="222">
        <v>9267006</v>
      </c>
      <c r="BQ924" s="222">
        <v>121257</v>
      </c>
      <c r="BR924" s="222" t="s">
        <v>985</v>
      </c>
      <c r="BS924" s="222" t="s">
        <v>253</v>
      </c>
      <c r="BT924" s="196" t="str">
        <f t="shared" si="64"/>
        <v>Maintained</v>
      </c>
      <c r="BU924" s="212">
        <v>40</v>
      </c>
      <c r="BV924" s="212">
        <v>57</v>
      </c>
      <c r="BW924" s="201">
        <f t="shared" si="66"/>
        <v>5</v>
      </c>
      <c r="BX924" s="197" t="str">
        <f t="shared" si="65"/>
        <v>9265</v>
      </c>
    </row>
    <row r="925" spans="66:76" ht="14.4" x14ac:dyDescent="0.3">
      <c r="BN925" s="222">
        <v>926</v>
      </c>
      <c r="BO925" s="222" t="s">
        <v>166</v>
      </c>
      <c r="BP925" s="222">
        <v>9267007</v>
      </c>
      <c r="BQ925" s="222">
        <v>121258</v>
      </c>
      <c r="BR925" s="222" t="s">
        <v>986</v>
      </c>
      <c r="BS925" s="222" t="s">
        <v>253</v>
      </c>
      <c r="BT925" s="196" t="str">
        <f t="shared" si="64"/>
        <v>Maintained</v>
      </c>
      <c r="BU925" s="212">
        <v>65</v>
      </c>
      <c r="BV925" s="212">
        <v>92</v>
      </c>
      <c r="BW925" s="201">
        <f t="shared" si="66"/>
        <v>6</v>
      </c>
      <c r="BX925" s="197" t="str">
        <f t="shared" si="65"/>
        <v>9266</v>
      </c>
    </row>
    <row r="926" spans="66:76" ht="14.4" x14ac:dyDescent="0.3">
      <c r="BN926" s="222">
        <v>926</v>
      </c>
      <c r="BO926" s="222" t="s">
        <v>166</v>
      </c>
      <c r="BP926" s="222">
        <v>9267008</v>
      </c>
      <c r="BQ926" s="222">
        <v>148618</v>
      </c>
      <c r="BR926" s="222" t="s">
        <v>1217</v>
      </c>
      <c r="BS926" s="222" t="s">
        <v>245</v>
      </c>
      <c r="BT926" s="196" t="str">
        <f t="shared" si="64"/>
        <v>Academy</v>
      </c>
      <c r="BU926" s="212">
        <v>101</v>
      </c>
      <c r="BV926" s="212">
        <v>38</v>
      </c>
      <c r="BW926" s="201">
        <f t="shared" si="66"/>
        <v>7</v>
      </c>
      <c r="BX926" s="197" t="str">
        <f t="shared" si="65"/>
        <v>9267</v>
      </c>
    </row>
    <row r="927" spans="66:76" ht="14.4" x14ac:dyDescent="0.3">
      <c r="BN927" s="222">
        <v>926</v>
      </c>
      <c r="BO927" s="222" t="s">
        <v>166</v>
      </c>
      <c r="BP927" s="222">
        <v>9267010</v>
      </c>
      <c r="BQ927" s="222">
        <v>121260</v>
      </c>
      <c r="BR927" s="222" t="s">
        <v>987</v>
      </c>
      <c r="BS927" s="222" t="s">
        <v>253</v>
      </c>
      <c r="BT927" s="196" t="str">
        <f t="shared" si="64"/>
        <v>Maintained</v>
      </c>
      <c r="BU927" s="212">
        <v>75</v>
      </c>
      <c r="BV927" s="212">
        <v>102</v>
      </c>
      <c r="BW927" s="201">
        <f t="shared" si="66"/>
        <v>8</v>
      </c>
      <c r="BX927" s="197" t="str">
        <f t="shared" si="65"/>
        <v>9268</v>
      </c>
    </row>
    <row r="928" spans="66:76" ht="14.4" x14ac:dyDescent="0.3">
      <c r="BN928" s="222">
        <v>926</v>
      </c>
      <c r="BO928" s="222" t="s">
        <v>166</v>
      </c>
      <c r="BP928" s="222">
        <v>9267011</v>
      </c>
      <c r="BQ928" s="222">
        <v>148859</v>
      </c>
      <c r="BR928" s="222" t="s">
        <v>1185</v>
      </c>
      <c r="BS928" s="222" t="s">
        <v>245</v>
      </c>
      <c r="BT928" s="196" t="str">
        <f t="shared" si="64"/>
        <v>Academy</v>
      </c>
      <c r="BU928" s="212">
        <v>30</v>
      </c>
      <c r="BV928" s="212">
        <v>73</v>
      </c>
      <c r="BW928" s="201">
        <f t="shared" si="66"/>
        <v>9</v>
      </c>
      <c r="BX928" s="197" t="str">
        <f t="shared" si="65"/>
        <v>9269</v>
      </c>
    </row>
    <row r="929" spans="66:76" ht="14.4" x14ac:dyDescent="0.3">
      <c r="BN929" s="222">
        <v>926</v>
      </c>
      <c r="BO929" s="222" t="s">
        <v>166</v>
      </c>
      <c r="BP929" s="222">
        <v>9267012</v>
      </c>
      <c r="BQ929" s="222">
        <v>150265</v>
      </c>
      <c r="BR929" s="222" t="s">
        <v>1265</v>
      </c>
      <c r="BS929" s="222" t="s">
        <v>275</v>
      </c>
      <c r="BT929" s="196" t="str">
        <f t="shared" si="64"/>
        <v>Academy</v>
      </c>
      <c r="BU929" s="212">
        <v>30</v>
      </c>
      <c r="BV929" s="212">
        <v>52</v>
      </c>
      <c r="BW929" s="201">
        <f t="shared" si="66"/>
        <v>10</v>
      </c>
      <c r="BX929" s="197" t="str">
        <f t="shared" si="65"/>
        <v>92610</v>
      </c>
    </row>
    <row r="930" spans="66:76" ht="14.4" x14ac:dyDescent="0.3">
      <c r="BN930" s="222">
        <v>926</v>
      </c>
      <c r="BO930" s="222" t="s">
        <v>166</v>
      </c>
      <c r="BP930" s="222">
        <v>9267013</v>
      </c>
      <c r="BQ930" s="222">
        <v>121261</v>
      </c>
      <c r="BR930" s="222" t="s">
        <v>988</v>
      </c>
      <c r="BS930" s="222" t="s">
        <v>253</v>
      </c>
      <c r="BT930" s="196" t="str">
        <f t="shared" si="64"/>
        <v>Maintained</v>
      </c>
      <c r="BU930" s="212">
        <v>67</v>
      </c>
      <c r="BV930" s="212">
        <v>60</v>
      </c>
      <c r="BW930" s="201">
        <f t="shared" si="66"/>
        <v>11</v>
      </c>
      <c r="BX930" s="197" t="str">
        <f t="shared" si="65"/>
        <v>92611</v>
      </c>
    </row>
    <row r="931" spans="66:76" ht="14.4" x14ac:dyDescent="0.3">
      <c r="BN931" s="222">
        <v>926</v>
      </c>
      <c r="BO931" s="222" t="s">
        <v>166</v>
      </c>
      <c r="BP931" s="222">
        <v>9267014</v>
      </c>
      <c r="BQ931" s="222">
        <v>121262</v>
      </c>
      <c r="BR931" s="222" t="s">
        <v>989</v>
      </c>
      <c r="BS931" s="222" t="s">
        <v>253</v>
      </c>
      <c r="BT931" s="196" t="str">
        <f t="shared" si="64"/>
        <v>Maintained</v>
      </c>
      <c r="BU931" s="212">
        <v>56</v>
      </c>
      <c r="BV931" s="212">
        <v>133</v>
      </c>
      <c r="BW931" s="201">
        <f t="shared" si="66"/>
        <v>12</v>
      </c>
      <c r="BX931" s="197" t="str">
        <f t="shared" si="65"/>
        <v>92612</v>
      </c>
    </row>
    <row r="932" spans="66:76" ht="14.4" x14ac:dyDescent="0.3">
      <c r="BN932" s="222">
        <v>926</v>
      </c>
      <c r="BO932" s="222" t="s">
        <v>166</v>
      </c>
      <c r="BP932" s="222">
        <v>9267015</v>
      </c>
      <c r="BQ932" s="222">
        <v>139099</v>
      </c>
      <c r="BR932" s="222" t="s">
        <v>990</v>
      </c>
      <c r="BS932" s="222" t="s">
        <v>235</v>
      </c>
      <c r="BT932" s="196" t="str">
        <f t="shared" si="64"/>
        <v>Academy</v>
      </c>
      <c r="BU932" s="212">
        <v>24</v>
      </c>
      <c r="BV932" s="212">
        <v>31</v>
      </c>
      <c r="BW932" s="201">
        <f t="shared" si="66"/>
        <v>13</v>
      </c>
      <c r="BX932" s="197" t="str">
        <f t="shared" si="65"/>
        <v>92613</v>
      </c>
    </row>
    <row r="933" spans="66:76" ht="14.4" x14ac:dyDescent="0.3">
      <c r="BN933" s="222">
        <v>926</v>
      </c>
      <c r="BO933" s="222" t="s">
        <v>166</v>
      </c>
      <c r="BP933" s="222">
        <v>9267016</v>
      </c>
      <c r="BQ933" s="222">
        <v>121264</v>
      </c>
      <c r="BR933" s="222" t="s">
        <v>991</v>
      </c>
      <c r="BS933" s="222" t="s">
        <v>253</v>
      </c>
      <c r="BT933" s="196" t="str">
        <f t="shared" si="64"/>
        <v>Maintained</v>
      </c>
      <c r="BU933" s="212">
        <v>53</v>
      </c>
      <c r="BV933" s="212">
        <v>52</v>
      </c>
      <c r="BW933" s="201">
        <f t="shared" si="66"/>
        <v>14</v>
      </c>
      <c r="BX933" s="197" t="str">
        <f t="shared" si="65"/>
        <v>92614</v>
      </c>
    </row>
    <row r="934" spans="66:76" ht="14.4" x14ac:dyDescent="0.3">
      <c r="BN934" s="222">
        <v>926</v>
      </c>
      <c r="BO934" s="222" t="s">
        <v>166</v>
      </c>
      <c r="BP934" s="222">
        <v>9267020</v>
      </c>
      <c r="BQ934" s="222">
        <v>121265</v>
      </c>
      <c r="BR934" s="222" t="s">
        <v>992</v>
      </c>
      <c r="BS934" s="222" t="s">
        <v>253</v>
      </c>
      <c r="BT934" s="196" t="str">
        <f t="shared" si="64"/>
        <v>Maintained</v>
      </c>
      <c r="BU934" s="212">
        <v>100</v>
      </c>
      <c r="BV934" s="212">
        <v>94</v>
      </c>
      <c r="BW934" s="201">
        <f t="shared" si="66"/>
        <v>15</v>
      </c>
      <c r="BX934" s="197" t="str">
        <f t="shared" si="65"/>
        <v>92615</v>
      </c>
    </row>
    <row r="935" spans="66:76" ht="14.4" x14ac:dyDescent="0.3">
      <c r="BN935" s="222">
        <v>926</v>
      </c>
      <c r="BO935" s="222" t="s">
        <v>166</v>
      </c>
      <c r="BP935" s="222">
        <v>9267021</v>
      </c>
      <c r="BQ935" s="222">
        <v>145529</v>
      </c>
      <c r="BR935" s="222" t="s">
        <v>993</v>
      </c>
      <c r="BS935" s="222" t="s">
        <v>235</v>
      </c>
      <c r="BT935" s="196" t="str">
        <f t="shared" si="64"/>
        <v>Academy</v>
      </c>
      <c r="BU935" s="212">
        <v>116</v>
      </c>
      <c r="BV935" s="212">
        <v>114</v>
      </c>
      <c r="BW935" s="201">
        <f t="shared" si="66"/>
        <v>16</v>
      </c>
      <c r="BX935" s="197" t="str">
        <f t="shared" si="65"/>
        <v>92616</v>
      </c>
    </row>
    <row r="936" spans="66:76" ht="14.4" x14ac:dyDescent="0.3">
      <c r="BN936" s="222">
        <v>929</v>
      </c>
      <c r="BO936" s="222" t="s">
        <v>172</v>
      </c>
      <c r="BP936" s="222">
        <v>9295950</v>
      </c>
      <c r="BQ936" s="222">
        <v>145957</v>
      </c>
      <c r="BR936" s="222" t="s">
        <v>1005</v>
      </c>
      <c r="BS936" s="222" t="s">
        <v>235</v>
      </c>
      <c r="BT936" s="196" t="str">
        <f t="shared" si="64"/>
        <v>Academy</v>
      </c>
      <c r="BU936" s="212">
        <v>105</v>
      </c>
      <c r="BV936" s="212">
        <v>53</v>
      </c>
      <c r="BW936" s="201">
        <f t="shared" si="66"/>
        <v>1</v>
      </c>
      <c r="BX936" s="197" t="str">
        <f t="shared" si="65"/>
        <v>9291</v>
      </c>
    </row>
    <row r="937" spans="66:76" ht="14.4" x14ac:dyDescent="0.3">
      <c r="BN937" s="222">
        <v>929</v>
      </c>
      <c r="BO937" s="222" t="s">
        <v>172</v>
      </c>
      <c r="BP937" s="222">
        <v>9297000</v>
      </c>
      <c r="BQ937" s="222">
        <v>149842</v>
      </c>
      <c r="BR937" s="222" t="s">
        <v>1218</v>
      </c>
      <c r="BS937" s="222" t="s">
        <v>245</v>
      </c>
      <c r="BT937" s="196" t="str">
        <f t="shared" si="64"/>
        <v>Academy</v>
      </c>
      <c r="BU937" s="212">
        <v>0</v>
      </c>
      <c r="BV937" s="212">
        <v>50</v>
      </c>
      <c r="BW937" s="201">
        <f t="shared" si="66"/>
        <v>2</v>
      </c>
      <c r="BX937" s="197" t="str">
        <f t="shared" si="65"/>
        <v>9292</v>
      </c>
    </row>
    <row r="938" spans="66:76" ht="14.4" x14ac:dyDescent="0.3">
      <c r="BN938" s="222">
        <v>929</v>
      </c>
      <c r="BO938" s="222" t="s">
        <v>172</v>
      </c>
      <c r="BP938" s="222">
        <v>9297003</v>
      </c>
      <c r="BQ938" s="222">
        <v>122382</v>
      </c>
      <c r="BR938" s="222" t="s">
        <v>1006</v>
      </c>
      <c r="BS938" s="222" t="s">
        <v>231</v>
      </c>
      <c r="BT938" s="196" t="str">
        <f t="shared" si="64"/>
        <v>Maintained</v>
      </c>
      <c r="BU938" s="212">
        <v>93</v>
      </c>
      <c r="BV938" s="212">
        <v>160</v>
      </c>
      <c r="BW938" s="201">
        <f t="shared" si="66"/>
        <v>3</v>
      </c>
      <c r="BX938" s="197" t="str">
        <f t="shared" si="65"/>
        <v>9293</v>
      </c>
    </row>
    <row r="939" spans="66:76" ht="14.4" x14ac:dyDescent="0.3">
      <c r="BN939" s="222">
        <v>929</v>
      </c>
      <c r="BO939" s="222" t="s">
        <v>172</v>
      </c>
      <c r="BP939" s="222">
        <v>9297006</v>
      </c>
      <c r="BQ939" s="222">
        <v>122383</v>
      </c>
      <c r="BR939" s="222" t="s">
        <v>1007</v>
      </c>
      <c r="BS939" s="222" t="s">
        <v>231</v>
      </c>
      <c r="BT939" s="196" t="str">
        <f t="shared" si="64"/>
        <v>Maintained</v>
      </c>
      <c r="BU939" s="212">
        <v>0</v>
      </c>
      <c r="BV939" s="212">
        <v>114</v>
      </c>
      <c r="BW939" s="201">
        <f t="shared" si="66"/>
        <v>4</v>
      </c>
      <c r="BX939" s="197" t="str">
        <f t="shared" si="65"/>
        <v>9294</v>
      </c>
    </row>
    <row r="940" spans="66:76" ht="14.4" x14ac:dyDescent="0.3">
      <c r="BN940" s="222">
        <v>929</v>
      </c>
      <c r="BO940" s="222" t="s">
        <v>172</v>
      </c>
      <c r="BP940" s="222">
        <v>9297010</v>
      </c>
      <c r="BQ940" s="222">
        <v>122384</v>
      </c>
      <c r="BR940" s="222" t="s">
        <v>1266</v>
      </c>
      <c r="BS940" s="222" t="s">
        <v>231</v>
      </c>
      <c r="BT940" s="196" t="str">
        <f t="shared" si="64"/>
        <v>Maintained</v>
      </c>
      <c r="BU940" s="212">
        <v>39</v>
      </c>
      <c r="BV940" s="212">
        <v>46</v>
      </c>
      <c r="BW940" s="201">
        <f t="shared" si="66"/>
        <v>5</v>
      </c>
      <c r="BX940" s="197" t="str">
        <f t="shared" si="65"/>
        <v>9295</v>
      </c>
    </row>
    <row r="941" spans="66:76" ht="14.4" x14ac:dyDescent="0.3">
      <c r="BN941" s="222">
        <v>929</v>
      </c>
      <c r="BO941" s="222" t="s">
        <v>172</v>
      </c>
      <c r="BP941" s="222">
        <v>9297012</v>
      </c>
      <c r="BQ941" s="222">
        <v>122385</v>
      </c>
      <c r="BR941" s="222" t="s">
        <v>1008</v>
      </c>
      <c r="BS941" s="222" t="s">
        <v>231</v>
      </c>
      <c r="BT941" s="196" t="str">
        <f t="shared" si="64"/>
        <v>Maintained</v>
      </c>
      <c r="BU941" s="212">
        <v>22</v>
      </c>
      <c r="BV941" s="212">
        <v>31</v>
      </c>
      <c r="BW941" s="201">
        <f t="shared" si="66"/>
        <v>6</v>
      </c>
      <c r="BX941" s="197" t="str">
        <f t="shared" si="65"/>
        <v>9296</v>
      </c>
    </row>
    <row r="942" spans="66:76" ht="14.4" x14ac:dyDescent="0.3">
      <c r="BN942" s="222">
        <v>929</v>
      </c>
      <c r="BO942" s="222" t="s">
        <v>172</v>
      </c>
      <c r="BP942" s="222">
        <v>9297018</v>
      </c>
      <c r="BQ942" s="222">
        <v>146121</v>
      </c>
      <c r="BR942" s="222" t="s">
        <v>1009</v>
      </c>
      <c r="BS942" s="222" t="s">
        <v>235</v>
      </c>
      <c r="BT942" s="196" t="str">
        <f t="shared" si="64"/>
        <v>Academy</v>
      </c>
      <c r="BU942" s="212">
        <v>62</v>
      </c>
      <c r="BV942" s="212">
        <v>59</v>
      </c>
      <c r="BW942" s="201">
        <f t="shared" si="66"/>
        <v>7</v>
      </c>
      <c r="BX942" s="197" t="str">
        <f t="shared" si="65"/>
        <v>9297</v>
      </c>
    </row>
    <row r="943" spans="66:76" ht="14.4" x14ac:dyDescent="0.3">
      <c r="BN943" s="222">
        <v>929</v>
      </c>
      <c r="BO943" s="222" t="s">
        <v>172</v>
      </c>
      <c r="BP943" s="222">
        <v>9297021</v>
      </c>
      <c r="BQ943" s="222">
        <v>122388</v>
      </c>
      <c r="BR943" s="222" t="s">
        <v>611</v>
      </c>
      <c r="BS943" s="222" t="s">
        <v>231</v>
      </c>
      <c r="BT943" s="196" t="str">
        <f t="shared" si="64"/>
        <v>Maintained</v>
      </c>
      <c r="BU943" s="212">
        <v>212</v>
      </c>
      <c r="BV943" s="212">
        <v>0</v>
      </c>
      <c r="BW943" s="201">
        <f t="shared" si="66"/>
        <v>8</v>
      </c>
      <c r="BX943" s="197" t="str">
        <f t="shared" si="65"/>
        <v>9298</v>
      </c>
    </row>
    <row r="944" spans="66:76" ht="14.4" x14ac:dyDescent="0.3">
      <c r="BN944" s="222">
        <v>929</v>
      </c>
      <c r="BO944" s="222" t="s">
        <v>172</v>
      </c>
      <c r="BP944" s="222">
        <v>9297022</v>
      </c>
      <c r="BQ944" s="222">
        <v>122389</v>
      </c>
      <c r="BR944" s="222" t="s">
        <v>1010</v>
      </c>
      <c r="BS944" s="222" t="s">
        <v>231</v>
      </c>
      <c r="BT944" s="196" t="str">
        <f t="shared" si="64"/>
        <v>Maintained</v>
      </c>
      <c r="BU944" s="212">
        <v>39</v>
      </c>
      <c r="BV944" s="212">
        <v>252</v>
      </c>
      <c r="BW944" s="201">
        <f t="shared" si="66"/>
        <v>9</v>
      </c>
      <c r="BX944" s="197" t="str">
        <f t="shared" si="65"/>
        <v>9299</v>
      </c>
    </row>
    <row r="945" spans="66:76" ht="14.4" x14ac:dyDescent="0.3">
      <c r="BN945" s="222">
        <v>929</v>
      </c>
      <c r="BO945" s="222" t="s">
        <v>172</v>
      </c>
      <c r="BP945" s="222">
        <v>9297024</v>
      </c>
      <c r="BQ945" s="222">
        <v>132771</v>
      </c>
      <c r="BR945" s="222" t="s">
        <v>1186</v>
      </c>
      <c r="BS945" s="222" t="s">
        <v>231</v>
      </c>
      <c r="BT945" s="196" t="str">
        <f t="shared" si="64"/>
        <v>Maintained</v>
      </c>
      <c r="BU945" s="212">
        <v>0</v>
      </c>
      <c r="BV945" s="212">
        <v>94</v>
      </c>
      <c r="BW945" s="201">
        <f t="shared" si="66"/>
        <v>10</v>
      </c>
      <c r="BX945" s="197" t="str">
        <f t="shared" si="65"/>
        <v>92910</v>
      </c>
    </row>
    <row r="946" spans="66:76" ht="14.4" x14ac:dyDescent="0.3">
      <c r="BN946" s="222">
        <v>931</v>
      </c>
      <c r="BO946" s="222" t="s">
        <v>176</v>
      </c>
      <c r="BP946" s="222">
        <v>9315950</v>
      </c>
      <c r="BQ946" s="222">
        <v>147784</v>
      </c>
      <c r="BR946" s="222" t="s">
        <v>1103</v>
      </c>
      <c r="BS946" s="222" t="s">
        <v>235</v>
      </c>
      <c r="BT946" s="196" t="str">
        <f t="shared" si="64"/>
        <v>Academy</v>
      </c>
      <c r="BU946" s="212">
        <v>83</v>
      </c>
      <c r="BV946" s="212">
        <v>0</v>
      </c>
      <c r="BW946" s="201">
        <f t="shared" si="66"/>
        <v>1</v>
      </c>
      <c r="BX946" s="197" t="str">
        <f t="shared" si="65"/>
        <v>9311</v>
      </c>
    </row>
    <row r="947" spans="66:76" ht="14.4" x14ac:dyDescent="0.3">
      <c r="BN947" s="222">
        <v>931</v>
      </c>
      <c r="BO947" s="222" t="s">
        <v>176</v>
      </c>
      <c r="BP947" s="222">
        <v>9317000</v>
      </c>
      <c r="BQ947" s="222">
        <v>139079</v>
      </c>
      <c r="BR947" s="222" t="s">
        <v>833</v>
      </c>
      <c r="BS947" s="222" t="s">
        <v>275</v>
      </c>
      <c r="BT947" s="196" t="str">
        <f t="shared" si="64"/>
        <v>Academy</v>
      </c>
      <c r="BU947" s="212">
        <v>51</v>
      </c>
      <c r="BV947" s="212">
        <v>66</v>
      </c>
      <c r="BW947" s="201">
        <f t="shared" si="66"/>
        <v>2</v>
      </c>
      <c r="BX947" s="197" t="str">
        <f t="shared" si="65"/>
        <v>9312</v>
      </c>
    </row>
    <row r="948" spans="66:76" ht="14.4" x14ac:dyDescent="0.3">
      <c r="BN948" s="222">
        <v>931</v>
      </c>
      <c r="BO948" s="222" t="s">
        <v>176</v>
      </c>
      <c r="BP948" s="222">
        <v>9317002</v>
      </c>
      <c r="BQ948" s="222">
        <v>123329</v>
      </c>
      <c r="BR948" s="222" t="s">
        <v>1011</v>
      </c>
      <c r="BS948" s="222" t="s">
        <v>253</v>
      </c>
      <c r="BT948" s="196" t="str">
        <f t="shared" si="64"/>
        <v>Maintained</v>
      </c>
      <c r="BU948" s="212">
        <v>0</v>
      </c>
      <c r="BV948" s="212">
        <v>79</v>
      </c>
      <c r="BW948" s="201">
        <f t="shared" si="66"/>
        <v>3</v>
      </c>
      <c r="BX948" s="197" t="str">
        <f t="shared" si="65"/>
        <v>9313</v>
      </c>
    </row>
    <row r="949" spans="66:76" ht="14.4" x14ac:dyDescent="0.3">
      <c r="BN949" s="222">
        <v>931</v>
      </c>
      <c r="BO949" s="222" t="s">
        <v>176</v>
      </c>
      <c r="BP949" s="222">
        <v>9317003</v>
      </c>
      <c r="BQ949" s="222">
        <v>140217</v>
      </c>
      <c r="BR949" s="222" t="s">
        <v>1012</v>
      </c>
      <c r="BS949" s="222" t="s">
        <v>275</v>
      </c>
      <c r="BT949" s="196" t="str">
        <f t="shared" si="64"/>
        <v>Academy</v>
      </c>
      <c r="BU949" s="212">
        <v>6</v>
      </c>
      <c r="BV949" s="212">
        <v>27</v>
      </c>
      <c r="BW949" s="201">
        <f t="shared" si="66"/>
        <v>4</v>
      </c>
      <c r="BX949" s="197" t="str">
        <f t="shared" si="65"/>
        <v>9314</v>
      </c>
    </row>
    <row r="950" spans="66:76" ht="14.4" x14ac:dyDescent="0.3">
      <c r="BN950" s="222">
        <v>931</v>
      </c>
      <c r="BO950" s="222" t="s">
        <v>176</v>
      </c>
      <c r="BP950" s="222">
        <v>9317004</v>
      </c>
      <c r="BQ950" s="222">
        <v>147728</v>
      </c>
      <c r="BR950" s="222" t="s">
        <v>1104</v>
      </c>
      <c r="BS950" s="222" t="s">
        <v>275</v>
      </c>
      <c r="BT950" s="196" t="str">
        <f t="shared" si="64"/>
        <v>Academy</v>
      </c>
      <c r="BU950" s="212">
        <v>0</v>
      </c>
      <c r="BV950" s="212">
        <v>74</v>
      </c>
      <c r="BW950" s="201">
        <f t="shared" si="66"/>
        <v>5</v>
      </c>
      <c r="BX950" s="197" t="str">
        <f t="shared" si="65"/>
        <v>9315</v>
      </c>
    </row>
    <row r="951" spans="66:76" ht="14.4" x14ac:dyDescent="0.3">
      <c r="BN951" s="222">
        <v>931</v>
      </c>
      <c r="BO951" s="222" t="s">
        <v>176</v>
      </c>
      <c r="BP951" s="222">
        <v>9317008</v>
      </c>
      <c r="BQ951" s="222">
        <v>149322</v>
      </c>
      <c r="BR951" s="222" t="s">
        <v>1019</v>
      </c>
      <c r="BS951" s="222" t="s">
        <v>275</v>
      </c>
      <c r="BT951" s="196" t="str">
        <f t="shared" si="64"/>
        <v>Academy</v>
      </c>
      <c r="BU951" s="212">
        <v>39</v>
      </c>
      <c r="BV951" s="212">
        <v>36</v>
      </c>
      <c r="BW951" s="201">
        <f t="shared" si="66"/>
        <v>6</v>
      </c>
      <c r="BX951" s="197" t="str">
        <f t="shared" si="65"/>
        <v>9316</v>
      </c>
    </row>
    <row r="952" spans="66:76" ht="14.4" x14ac:dyDescent="0.3">
      <c r="BN952" s="222">
        <v>931</v>
      </c>
      <c r="BO952" s="222" t="s">
        <v>176</v>
      </c>
      <c r="BP952" s="222">
        <v>9317009</v>
      </c>
      <c r="BQ952" s="222">
        <v>149826</v>
      </c>
      <c r="BR952" s="222" t="s">
        <v>1267</v>
      </c>
      <c r="BS952" s="222" t="s">
        <v>245</v>
      </c>
      <c r="BT952" s="196" t="str">
        <f t="shared" si="64"/>
        <v>Academy</v>
      </c>
      <c r="BU952" s="212">
        <v>10</v>
      </c>
      <c r="BV952" s="212">
        <v>65</v>
      </c>
      <c r="BW952" s="201">
        <f t="shared" si="66"/>
        <v>7</v>
      </c>
      <c r="BX952" s="197" t="str">
        <f t="shared" si="65"/>
        <v>9317</v>
      </c>
    </row>
    <row r="953" spans="66:76" ht="14.4" x14ac:dyDescent="0.3">
      <c r="BN953" s="222">
        <v>931</v>
      </c>
      <c r="BO953" s="222" t="s">
        <v>176</v>
      </c>
      <c r="BP953" s="222">
        <v>9317010</v>
      </c>
      <c r="BQ953" s="222">
        <v>123332</v>
      </c>
      <c r="BR953" s="222" t="s">
        <v>1013</v>
      </c>
      <c r="BS953" s="222" t="s">
        <v>231</v>
      </c>
      <c r="BT953" s="196" t="str">
        <f t="shared" si="64"/>
        <v>Maintained</v>
      </c>
      <c r="BU953" s="212">
        <v>65</v>
      </c>
      <c r="BV953" s="212">
        <v>57</v>
      </c>
      <c r="BW953" s="201">
        <f t="shared" si="66"/>
        <v>8</v>
      </c>
      <c r="BX953" s="197" t="str">
        <f t="shared" si="65"/>
        <v>9318</v>
      </c>
    </row>
    <row r="954" spans="66:76" ht="14.4" x14ac:dyDescent="0.3">
      <c r="BN954" s="222">
        <v>931</v>
      </c>
      <c r="BO954" s="222" t="s">
        <v>176</v>
      </c>
      <c r="BP954" s="222">
        <v>9317011</v>
      </c>
      <c r="BQ954" s="222">
        <v>123333</v>
      </c>
      <c r="BR954" s="222" t="s">
        <v>1014</v>
      </c>
      <c r="BS954" s="222" t="s">
        <v>231</v>
      </c>
      <c r="BT954" s="196" t="str">
        <f t="shared" si="64"/>
        <v>Maintained</v>
      </c>
      <c r="BU954" s="212">
        <v>59</v>
      </c>
      <c r="BV954" s="212">
        <v>53</v>
      </c>
      <c r="BW954" s="201">
        <f t="shared" si="66"/>
        <v>9</v>
      </c>
      <c r="BX954" s="197" t="str">
        <f t="shared" si="65"/>
        <v>9319</v>
      </c>
    </row>
    <row r="955" spans="66:76" ht="14.4" x14ac:dyDescent="0.3">
      <c r="BN955" s="222">
        <v>931</v>
      </c>
      <c r="BO955" s="222" t="s">
        <v>176</v>
      </c>
      <c r="BP955" s="222">
        <v>9317012</v>
      </c>
      <c r="BQ955" s="222">
        <v>147127</v>
      </c>
      <c r="BR955" s="222" t="s">
        <v>740</v>
      </c>
      <c r="BS955" s="222" t="s">
        <v>235</v>
      </c>
      <c r="BT955" s="196" t="str">
        <f t="shared" si="64"/>
        <v>Academy</v>
      </c>
      <c r="BU955" s="212">
        <v>70</v>
      </c>
      <c r="BV955" s="212">
        <v>47</v>
      </c>
      <c r="BW955" s="201">
        <f t="shared" si="66"/>
        <v>10</v>
      </c>
      <c r="BX955" s="197" t="str">
        <f t="shared" si="65"/>
        <v>93110</v>
      </c>
    </row>
    <row r="956" spans="66:76" ht="14.4" x14ac:dyDescent="0.3">
      <c r="BN956" s="222">
        <v>931</v>
      </c>
      <c r="BO956" s="222" t="s">
        <v>176</v>
      </c>
      <c r="BP956" s="222">
        <v>9317018</v>
      </c>
      <c r="BQ956" s="222">
        <v>139312</v>
      </c>
      <c r="BR956" s="222" t="s">
        <v>1015</v>
      </c>
      <c r="BS956" s="222" t="s">
        <v>235</v>
      </c>
      <c r="BT956" s="196" t="str">
        <f t="shared" si="64"/>
        <v>Academy</v>
      </c>
      <c r="BU956" s="212">
        <v>0</v>
      </c>
      <c r="BV956" s="212">
        <v>178</v>
      </c>
      <c r="BW956" s="201">
        <f t="shared" si="66"/>
        <v>11</v>
      </c>
      <c r="BX956" s="197" t="str">
        <f t="shared" si="65"/>
        <v>93111</v>
      </c>
    </row>
    <row r="957" spans="66:76" ht="14.4" x14ac:dyDescent="0.3">
      <c r="BN957" s="222">
        <v>931</v>
      </c>
      <c r="BO957" s="222" t="s">
        <v>176</v>
      </c>
      <c r="BP957" s="222">
        <v>9317020</v>
      </c>
      <c r="BQ957" s="222">
        <v>147821</v>
      </c>
      <c r="BR957" s="222" t="s">
        <v>1016</v>
      </c>
      <c r="BS957" s="222" t="s">
        <v>235</v>
      </c>
      <c r="BT957" s="196" t="str">
        <f t="shared" si="64"/>
        <v>Academy</v>
      </c>
      <c r="BU957" s="212">
        <v>62</v>
      </c>
      <c r="BV957" s="212">
        <v>57</v>
      </c>
      <c r="BW957" s="201">
        <f t="shared" si="66"/>
        <v>12</v>
      </c>
      <c r="BX957" s="197" t="str">
        <f t="shared" si="65"/>
        <v>93112</v>
      </c>
    </row>
    <row r="958" spans="66:76" ht="14.4" x14ac:dyDescent="0.3">
      <c r="BN958" s="222">
        <v>931</v>
      </c>
      <c r="BO958" s="222" t="s">
        <v>176</v>
      </c>
      <c r="BP958" s="222">
        <v>9317027</v>
      </c>
      <c r="BQ958" s="222">
        <v>139322</v>
      </c>
      <c r="BR958" s="222" t="s">
        <v>1017</v>
      </c>
      <c r="BS958" s="222" t="s">
        <v>235</v>
      </c>
      <c r="BT958" s="196" t="str">
        <f t="shared" si="64"/>
        <v>Academy</v>
      </c>
      <c r="BU958" s="212">
        <v>42</v>
      </c>
      <c r="BV958" s="212">
        <v>82</v>
      </c>
      <c r="BW958" s="201">
        <f t="shared" si="66"/>
        <v>13</v>
      </c>
      <c r="BX958" s="197" t="str">
        <f t="shared" si="65"/>
        <v>93113</v>
      </c>
    </row>
    <row r="959" spans="66:76" ht="14.4" x14ac:dyDescent="0.3">
      <c r="BN959" s="222">
        <v>931</v>
      </c>
      <c r="BO959" s="222" t="s">
        <v>176</v>
      </c>
      <c r="BP959" s="222">
        <v>9317029</v>
      </c>
      <c r="BQ959" s="222">
        <v>146683</v>
      </c>
      <c r="BR959" s="222" t="s">
        <v>1018</v>
      </c>
      <c r="BS959" s="222" t="s">
        <v>235</v>
      </c>
      <c r="BT959" s="196" t="str">
        <f t="shared" si="64"/>
        <v>Academy</v>
      </c>
      <c r="BU959" s="212">
        <v>52</v>
      </c>
      <c r="BV959" s="212">
        <v>65</v>
      </c>
      <c r="BW959" s="201">
        <f t="shared" si="66"/>
        <v>14</v>
      </c>
      <c r="BX959" s="197" t="str">
        <f t="shared" si="65"/>
        <v>93114</v>
      </c>
    </row>
    <row r="960" spans="66:76" ht="14.4" x14ac:dyDescent="0.3">
      <c r="BN960" s="222">
        <v>933</v>
      </c>
      <c r="BO960" s="222" t="s">
        <v>194</v>
      </c>
      <c r="BP960" s="222">
        <v>9335950</v>
      </c>
      <c r="BQ960" s="222">
        <v>150134</v>
      </c>
      <c r="BR960" s="222" t="s">
        <v>1152</v>
      </c>
      <c r="BS960" s="222" t="s">
        <v>235</v>
      </c>
      <c r="BT960" s="196" t="str">
        <f t="shared" si="64"/>
        <v>Academy</v>
      </c>
      <c r="BU960" s="212">
        <v>9</v>
      </c>
      <c r="BV960" s="212">
        <v>93</v>
      </c>
      <c r="BW960" s="201">
        <f t="shared" si="66"/>
        <v>1</v>
      </c>
      <c r="BX960" s="197" t="str">
        <f t="shared" si="65"/>
        <v>9331</v>
      </c>
    </row>
    <row r="961" spans="66:76" ht="14.4" x14ac:dyDescent="0.3">
      <c r="BN961" s="222">
        <v>933</v>
      </c>
      <c r="BO961" s="222" t="s">
        <v>194</v>
      </c>
      <c r="BP961" s="222">
        <v>9337000</v>
      </c>
      <c r="BQ961" s="222">
        <v>142118</v>
      </c>
      <c r="BR961" s="222" t="s">
        <v>1020</v>
      </c>
      <c r="BS961" s="222" t="s">
        <v>245</v>
      </c>
      <c r="BT961" s="196" t="str">
        <f t="shared" si="64"/>
        <v>Academy</v>
      </c>
      <c r="BU961" s="212">
        <v>74</v>
      </c>
      <c r="BV961" s="212">
        <v>68</v>
      </c>
      <c r="BW961" s="201">
        <f t="shared" si="66"/>
        <v>2</v>
      </c>
      <c r="BX961" s="197" t="str">
        <f t="shared" si="65"/>
        <v>9332</v>
      </c>
    </row>
    <row r="962" spans="66:76" ht="14.4" x14ac:dyDescent="0.3">
      <c r="BN962" s="222">
        <v>933</v>
      </c>
      <c r="BO962" s="222" t="s">
        <v>194</v>
      </c>
      <c r="BP962" s="222">
        <v>9337001</v>
      </c>
      <c r="BQ962" s="222">
        <v>150778</v>
      </c>
      <c r="BR962" s="222" t="s">
        <v>1268</v>
      </c>
      <c r="BS962" s="222" t="s">
        <v>245</v>
      </c>
      <c r="BT962" s="196" t="str">
        <f t="shared" si="64"/>
        <v>Academy</v>
      </c>
      <c r="BU962" s="212">
        <v>28</v>
      </c>
      <c r="BV962" s="212">
        <v>27</v>
      </c>
      <c r="BW962" s="201">
        <f t="shared" si="66"/>
        <v>3</v>
      </c>
      <c r="BX962" s="197" t="str">
        <f t="shared" si="65"/>
        <v>9333</v>
      </c>
    </row>
    <row r="963" spans="66:76" ht="14.4" x14ac:dyDescent="0.3">
      <c r="BN963" s="222">
        <v>933</v>
      </c>
      <c r="BO963" s="222" t="s">
        <v>194</v>
      </c>
      <c r="BP963" s="222">
        <v>9337003</v>
      </c>
      <c r="BQ963" s="222">
        <v>123938</v>
      </c>
      <c r="BR963" s="222" t="s">
        <v>1151</v>
      </c>
      <c r="BS963" s="222" t="s">
        <v>253</v>
      </c>
      <c r="BT963" s="196" t="str">
        <f t="shared" si="64"/>
        <v>Maintained</v>
      </c>
      <c r="BU963" s="212">
        <v>115</v>
      </c>
      <c r="BV963" s="212">
        <v>134</v>
      </c>
      <c r="BW963" s="201">
        <f t="shared" si="66"/>
        <v>4</v>
      </c>
      <c r="BX963" s="197" t="str">
        <f t="shared" si="65"/>
        <v>9334</v>
      </c>
    </row>
    <row r="964" spans="66:76" ht="14.4" x14ac:dyDescent="0.3">
      <c r="BN964" s="222">
        <v>933</v>
      </c>
      <c r="BO964" s="222" t="s">
        <v>194</v>
      </c>
      <c r="BP964" s="222">
        <v>9337007</v>
      </c>
      <c r="BQ964" s="222">
        <v>123940</v>
      </c>
      <c r="BR964" s="222" t="s">
        <v>1021</v>
      </c>
      <c r="BS964" s="222" t="s">
        <v>231</v>
      </c>
      <c r="BT964" s="196" t="str">
        <f t="shared" si="64"/>
        <v>Maintained</v>
      </c>
      <c r="BU964" s="212">
        <v>68</v>
      </c>
      <c r="BV964" s="212">
        <v>84</v>
      </c>
      <c r="BW964" s="201">
        <f t="shared" si="66"/>
        <v>5</v>
      </c>
      <c r="BX964" s="197" t="str">
        <f t="shared" si="65"/>
        <v>9335</v>
      </c>
    </row>
    <row r="965" spans="66:76" ht="14.4" x14ac:dyDescent="0.3">
      <c r="BN965" s="222">
        <v>933</v>
      </c>
      <c r="BO965" s="222" t="s">
        <v>194</v>
      </c>
      <c r="BP965" s="222">
        <v>9337014</v>
      </c>
      <c r="BQ965" s="222">
        <v>146698</v>
      </c>
      <c r="BR965" s="222" t="s">
        <v>1022</v>
      </c>
      <c r="BS965" s="222" t="s">
        <v>235</v>
      </c>
      <c r="BT965" s="196" t="str">
        <f t="shared" ref="BT965:BT1028" si="67">IF(OR(LEFT(BS965,7)="Academy",LEFT(BS965,11)="Free School"),"Academy","Maintained")</f>
        <v>Academy</v>
      </c>
      <c r="BU965" s="212">
        <v>89</v>
      </c>
      <c r="BV965" s="212">
        <v>120</v>
      </c>
      <c r="BW965" s="201">
        <f t="shared" si="66"/>
        <v>6</v>
      </c>
      <c r="BX965" s="197" t="str">
        <f t="shared" si="65"/>
        <v>9336</v>
      </c>
    </row>
    <row r="966" spans="66:76" ht="14.4" x14ac:dyDescent="0.3">
      <c r="BN966" s="222">
        <v>933</v>
      </c>
      <c r="BO966" s="222" t="s">
        <v>194</v>
      </c>
      <c r="BP966" s="222">
        <v>9337016</v>
      </c>
      <c r="BQ966" s="222">
        <v>123944</v>
      </c>
      <c r="BR966" s="222" t="s">
        <v>1023</v>
      </c>
      <c r="BS966" s="222" t="s">
        <v>231</v>
      </c>
      <c r="BT966" s="196" t="str">
        <f t="shared" si="67"/>
        <v>Maintained</v>
      </c>
      <c r="BU966" s="212">
        <v>46</v>
      </c>
      <c r="BV966" s="212">
        <v>54</v>
      </c>
      <c r="BW966" s="201">
        <f t="shared" si="66"/>
        <v>7</v>
      </c>
      <c r="BX966" s="197" t="str">
        <f t="shared" ref="BX966:BX1029" si="68">BN966&amp;BW966</f>
        <v>9337</v>
      </c>
    </row>
    <row r="967" spans="66:76" ht="14.4" x14ac:dyDescent="0.3">
      <c r="BN967" s="222">
        <v>933</v>
      </c>
      <c r="BO967" s="222" t="s">
        <v>194</v>
      </c>
      <c r="BP967" s="222">
        <v>9337018</v>
      </c>
      <c r="BQ967" s="222">
        <v>123945</v>
      </c>
      <c r="BR967" s="222" t="s">
        <v>1024</v>
      </c>
      <c r="BS967" s="222" t="s">
        <v>231</v>
      </c>
      <c r="BT967" s="196" t="str">
        <f t="shared" si="67"/>
        <v>Maintained</v>
      </c>
      <c r="BU967" s="212">
        <v>0</v>
      </c>
      <c r="BV967" s="212">
        <v>70</v>
      </c>
      <c r="BW967" s="201">
        <f t="shared" ref="BW967:BW1030" si="69">IF(BN967=BN966,BW966+1,1)</f>
        <v>8</v>
      </c>
      <c r="BX967" s="197" t="str">
        <f t="shared" si="68"/>
        <v>9338</v>
      </c>
    </row>
    <row r="968" spans="66:76" ht="14.4" x14ac:dyDescent="0.3">
      <c r="BN968" s="222">
        <v>933</v>
      </c>
      <c r="BO968" s="222" t="s">
        <v>194</v>
      </c>
      <c r="BP968" s="222">
        <v>9337019</v>
      </c>
      <c r="BQ968" s="222">
        <v>147126</v>
      </c>
      <c r="BR968" s="222" t="s">
        <v>1025</v>
      </c>
      <c r="BS968" s="222" t="s">
        <v>235</v>
      </c>
      <c r="BT968" s="196" t="str">
        <f t="shared" si="67"/>
        <v>Academy</v>
      </c>
      <c r="BU968" s="212">
        <v>59</v>
      </c>
      <c r="BV968" s="212">
        <v>37</v>
      </c>
      <c r="BW968" s="201">
        <f t="shared" si="69"/>
        <v>9</v>
      </c>
      <c r="BX968" s="197" t="str">
        <f t="shared" si="68"/>
        <v>9339</v>
      </c>
    </row>
    <row r="969" spans="66:76" ht="14.4" x14ac:dyDescent="0.3">
      <c r="BN969" s="222">
        <v>935</v>
      </c>
      <c r="BO969" s="222" t="s">
        <v>204</v>
      </c>
      <c r="BP969" s="222">
        <v>9357000</v>
      </c>
      <c r="BQ969" s="222">
        <v>137433</v>
      </c>
      <c r="BR969" s="222" t="s">
        <v>309</v>
      </c>
      <c r="BS969" s="222" t="s">
        <v>235</v>
      </c>
      <c r="BT969" s="196" t="str">
        <f t="shared" si="67"/>
        <v>Academy</v>
      </c>
      <c r="BU969" s="212">
        <v>38</v>
      </c>
      <c r="BV969" s="212">
        <v>180.5</v>
      </c>
      <c r="BW969" s="201">
        <f t="shared" si="69"/>
        <v>1</v>
      </c>
      <c r="BX969" s="197" t="str">
        <f t="shared" si="68"/>
        <v>9351</v>
      </c>
    </row>
    <row r="970" spans="66:76" ht="14.4" x14ac:dyDescent="0.3">
      <c r="BN970" s="222">
        <v>935</v>
      </c>
      <c r="BO970" s="222" t="s">
        <v>204</v>
      </c>
      <c r="BP970" s="222">
        <v>9357001</v>
      </c>
      <c r="BQ970" s="222">
        <v>146418</v>
      </c>
      <c r="BR970" s="222" t="s">
        <v>1026</v>
      </c>
      <c r="BS970" s="222" t="s">
        <v>235</v>
      </c>
      <c r="BT970" s="196" t="str">
        <f t="shared" si="67"/>
        <v>Academy</v>
      </c>
      <c r="BU970" s="212">
        <v>122</v>
      </c>
      <c r="BV970" s="212">
        <v>97</v>
      </c>
      <c r="BW970" s="201">
        <f t="shared" si="69"/>
        <v>2</v>
      </c>
      <c r="BX970" s="197" t="str">
        <f t="shared" si="68"/>
        <v>9352</v>
      </c>
    </row>
    <row r="971" spans="66:76" ht="14.4" x14ac:dyDescent="0.3">
      <c r="BN971" s="222">
        <v>935</v>
      </c>
      <c r="BO971" s="222" t="s">
        <v>204</v>
      </c>
      <c r="BP971" s="222">
        <v>9357002</v>
      </c>
      <c r="BQ971" s="222">
        <v>124903</v>
      </c>
      <c r="BR971" s="222" t="s">
        <v>1027</v>
      </c>
      <c r="BS971" s="222" t="s">
        <v>231</v>
      </c>
      <c r="BT971" s="196" t="str">
        <f t="shared" si="67"/>
        <v>Maintained</v>
      </c>
      <c r="BU971" s="212">
        <v>45</v>
      </c>
      <c r="BV971" s="212">
        <v>41</v>
      </c>
      <c r="BW971" s="201">
        <f t="shared" si="69"/>
        <v>3</v>
      </c>
      <c r="BX971" s="197" t="str">
        <f t="shared" si="68"/>
        <v>9353</v>
      </c>
    </row>
    <row r="972" spans="66:76" ht="14.4" x14ac:dyDescent="0.3">
      <c r="BN972" s="222">
        <v>935</v>
      </c>
      <c r="BO972" s="222" t="s">
        <v>204</v>
      </c>
      <c r="BP972" s="222">
        <v>9357003</v>
      </c>
      <c r="BQ972" s="222">
        <v>137459</v>
      </c>
      <c r="BR972" s="222" t="s">
        <v>1028</v>
      </c>
      <c r="BS972" s="222" t="s">
        <v>235</v>
      </c>
      <c r="BT972" s="196" t="str">
        <f t="shared" si="67"/>
        <v>Academy</v>
      </c>
      <c r="BU972" s="212">
        <v>60</v>
      </c>
      <c r="BV972" s="212">
        <v>128</v>
      </c>
      <c r="BW972" s="201">
        <f t="shared" si="69"/>
        <v>4</v>
      </c>
      <c r="BX972" s="197" t="str">
        <f t="shared" si="68"/>
        <v>9354</v>
      </c>
    </row>
    <row r="973" spans="66:76" ht="14.4" x14ac:dyDescent="0.3">
      <c r="BN973" s="222">
        <v>935</v>
      </c>
      <c r="BO973" s="222" t="s">
        <v>204</v>
      </c>
      <c r="BP973" s="222">
        <v>9357006</v>
      </c>
      <c r="BQ973" s="222">
        <v>137838</v>
      </c>
      <c r="BR973" s="222" t="s">
        <v>1029</v>
      </c>
      <c r="BS973" s="222" t="s">
        <v>235</v>
      </c>
      <c r="BT973" s="196" t="str">
        <f t="shared" si="67"/>
        <v>Academy</v>
      </c>
      <c r="BU973" s="212">
        <v>53</v>
      </c>
      <c r="BV973" s="212">
        <v>47</v>
      </c>
      <c r="BW973" s="201">
        <f t="shared" si="69"/>
        <v>5</v>
      </c>
      <c r="BX973" s="197" t="str">
        <f t="shared" si="68"/>
        <v>9355</v>
      </c>
    </row>
    <row r="974" spans="66:76" ht="14.4" x14ac:dyDescent="0.3">
      <c r="BN974" s="222">
        <v>935</v>
      </c>
      <c r="BO974" s="222" t="s">
        <v>204</v>
      </c>
      <c r="BP974" s="222">
        <v>9357009</v>
      </c>
      <c r="BQ974" s="222">
        <v>139732</v>
      </c>
      <c r="BR974" s="222" t="s">
        <v>1030</v>
      </c>
      <c r="BS974" s="222" t="s">
        <v>245</v>
      </c>
      <c r="BT974" s="196" t="str">
        <f t="shared" si="67"/>
        <v>Academy</v>
      </c>
      <c r="BU974" s="212">
        <v>12</v>
      </c>
      <c r="BV974" s="212">
        <v>58</v>
      </c>
      <c r="BW974" s="201">
        <f t="shared" si="69"/>
        <v>6</v>
      </c>
      <c r="BX974" s="197" t="str">
        <f t="shared" si="68"/>
        <v>9356</v>
      </c>
    </row>
    <row r="975" spans="66:76" ht="14.4" x14ac:dyDescent="0.3">
      <c r="BN975" s="222">
        <v>935</v>
      </c>
      <c r="BO975" s="222" t="s">
        <v>204</v>
      </c>
      <c r="BP975" s="222">
        <v>9357011</v>
      </c>
      <c r="BQ975" s="222">
        <v>141407</v>
      </c>
      <c r="BR975" s="222" t="s">
        <v>1031</v>
      </c>
      <c r="BS975" s="222" t="s">
        <v>275</v>
      </c>
      <c r="BT975" s="196" t="str">
        <f t="shared" si="67"/>
        <v>Academy</v>
      </c>
      <c r="BU975" s="212">
        <v>41</v>
      </c>
      <c r="BV975" s="212">
        <v>132</v>
      </c>
      <c r="BW975" s="201">
        <f t="shared" si="69"/>
        <v>7</v>
      </c>
      <c r="BX975" s="197" t="str">
        <f t="shared" si="68"/>
        <v>9357</v>
      </c>
    </row>
    <row r="976" spans="66:76" ht="14.4" x14ac:dyDescent="0.3">
      <c r="BN976" s="222">
        <v>935</v>
      </c>
      <c r="BO976" s="222" t="s">
        <v>204</v>
      </c>
      <c r="BP976" s="222">
        <v>9357014</v>
      </c>
      <c r="BQ976" s="222">
        <v>146431</v>
      </c>
      <c r="BR976" s="222" t="s">
        <v>1032</v>
      </c>
      <c r="BS976" s="222" t="s">
        <v>275</v>
      </c>
      <c r="BT976" s="196" t="str">
        <f t="shared" si="67"/>
        <v>Academy</v>
      </c>
      <c r="BU976" s="212">
        <v>71</v>
      </c>
      <c r="BV976" s="212">
        <v>64</v>
      </c>
      <c r="BW976" s="201">
        <f t="shared" si="69"/>
        <v>8</v>
      </c>
      <c r="BX976" s="197" t="str">
        <f t="shared" si="68"/>
        <v>9358</v>
      </c>
    </row>
    <row r="977" spans="66:76" ht="14.4" x14ac:dyDescent="0.3">
      <c r="BN977" s="222">
        <v>935</v>
      </c>
      <c r="BO977" s="222" t="s">
        <v>204</v>
      </c>
      <c r="BP977" s="222">
        <v>9357015</v>
      </c>
      <c r="BQ977" s="222">
        <v>147162</v>
      </c>
      <c r="BR977" s="222" t="s">
        <v>249</v>
      </c>
      <c r="BS977" s="222" t="s">
        <v>275</v>
      </c>
      <c r="BT977" s="196" t="str">
        <f t="shared" si="67"/>
        <v>Academy</v>
      </c>
      <c r="BU977" s="212">
        <v>146</v>
      </c>
      <c r="BV977" s="212">
        <v>69</v>
      </c>
      <c r="BW977" s="201">
        <f t="shared" si="69"/>
        <v>9</v>
      </c>
      <c r="BX977" s="197" t="str">
        <f t="shared" si="68"/>
        <v>9359</v>
      </c>
    </row>
    <row r="978" spans="66:76" ht="14.4" x14ac:dyDescent="0.3">
      <c r="BN978" s="222">
        <v>935</v>
      </c>
      <c r="BO978" s="222" t="s">
        <v>204</v>
      </c>
      <c r="BP978" s="222">
        <v>9357016</v>
      </c>
      <c r="BQ978" s="222">
        <v>147849</v>
      </c>
      <c r="BR978" s="222" t="s">
        <v>1105</v>
      </c>
      <c r="BS978" s="222" t="s">
        <v>245</v>
      </c>
      <c r="BT978" s="196" t="str">
        <f t="shared" si="67"/>
        <v>Academy</v>
      </c>
      <c r="BU978" s="212">
        <v>9</v>
      </c>
      <c r="BV978" s="212">
        <v>54</v>
      </c>
      <c r="BW978" s="201">
        <f t="shared" si="69"/>
        <v>10</v>
      </c>
      <c r="BX978" s="197" t="str">
        <f t="shared" si="68"/>
        <v>93510</v>
      </c>
    </row>
    <row r="979" spans="66:76" ht="14.4" x14ac:dyDescent="0.3">
      <c r="BN979" s="222">
        <v>935</v>
      </c>
      <c r="BO979" s="222" t="s">
        <v>204</v>
      </c>
      <c r="BP979" s="222">
        <v>9357017</v>
      </c>
      <c r="BQ979" s="222">
        <v>148541</v>
      </c>
      <c r="BR979" s="222" t="s">
        <v>1269</v>
      </c>
      <c r="BS979" s="222" t="s">
        <v>245</v>
      </c>
      <c r="BT979" s="196" t="str">
        <f t="shared" si="67"/>
        <v>Academy</v>
      </c>
      <c r="BU979" s="212">
        <v>19</v>
      </c>
      <c r="BV979" s="212">
        <v>96</v>
      </c>
      <c r="BW979" s="201">
        <f t="shared" si="69"/>
        <v>11</v>
      </c>
      <c r="BX979" s="197" t="str">
        <f t="shared" si="68"/>
        <v>93511</v>
      </c>
    </row>
    <row r="980" spans="66:76" ht="14.4" x14ac:dyDescent="0.3">
      <c r="BN980" s="222">
        <v>935</v>
      </c>
      <c r="BO980" s="222" t="s">
        <v>204</v>
      </c>
      <c r="BP980" s="222">
        <v>9357018</v>
      </c>
      <c r="BQ980" s="222">
        <v>149072</v>
      </c>
      <c r="BR980" s="222" t="s">
        <v>1187</v>
      </c>
      <c r="BS980" s="222" t="s">
        <v>245</v>
      </c>
      <c r="BT980" s="196" t="str">
        <f t="shared" si="67"/>
        <v>Academy</v>
      </c>
      <c r="BU980" s="212">
        <v>5</v>
      </c>
      <c r="BV980" s="212">
        <v>68</v>
      </c>
      <c r="BW980" s="201">
        <f t="shared" si="69"/>
        <v>12</v>
      </c>
      <c r="BX980" s="197" t="str">
        <f t="shared" si="68"/>
        <v>93512</v>
      </c>
    </row>
    <row r="981" spans="66:76" ht="14.4" x14ac:dyDescent="0.3">
      <c r="BN981" s="222">
        <v>935</v>
      </c>
      <c r="BO981" s="222" t="s">
        <v>204</v>
      </c>
      <c r="BP981" s="222">
        <v>9357019</v>
      </c>
      <c r="BQ981" s="222">
        <v>149108</v>
      </c>
      <c r="BR981" s="222" t="s">
        <v>1188</v>
      </c>
      <c r="BS981" s="222" t="s">
        <v>245</v>
      </c>
      <c r="BT981" s="196" t="str">
        <f t="shared" si="67"/>
        <v>Academy</v>
      </c>
      <c r="BU981" s="212">
        <v>9</v>
      </c>
      <c r="BV981" s="212">
        <v>50</v>
      </c>
      <c r="BW981" s="201">
        <f t="shared" si="69"/>
        <v>13</v>
      </c>
      <c r="BX981" s="197" t="str">
        <f t="shared" si="68"/>
        <v>93513</v>
      </c>
    </row>
    <row r="982" spans="66:76" ht="14.4" x14ac:dyDescent="0.3">
      <c r="BN982" s="222">
        <v>935</v>
      </c>
      <c r="BO982" s="222" t="s">
        <v>204</v>
      </c>
      <c r="BP982" s="222">
        <v>9357020</v>
      </c>
      <c r="BQ982" s="222">
        <v>149151</v>
      </c>
      <c r="BR982" s="222" t="s">
        <v>1189</v>
      </c>
      <c r="BS982" s="222" t="s">
        <v>245</v>
      </c>
      <c r="BT982" s="196" t="str">
        <f t="shared" si="67"/>
        <v>Academy</v>
      </c>
      <c r="BU982" s="212">
        <v>9</v>
      </c>
      <c r="BV982" s="212">
        <v>37</v>
      </c>
      <c r="BW982" s="201">
        <f t="shared" si="69"/>
        <v>14</v>
      </c>
      <c r="BX982" s="197" t="str">
        <f t="shared" si="68"/>
        <v>93514</v>
      </c>
    </row>
    <row r="983" spans="66:76" ht="14.4" x14ac:dyDescent="0.3">
      <c r="BN983" s="222">
        <v>936</v>
      </c>
      <c r="BO983" s="222" t="s">
        <v>206</v>
      </c>
      <c r="BP983" s="222">
        <v>9367001</v>
      </c>
      <c r="BQ983" s="222">
        <v>146527</v>
      </c>
      <c r="BR983" s="222" t="s">
        <v>1106</v>
      </c>
      <c r="BS983" s="222" t="s">
        <v>275</v>
      </c>
      <c r="BT983" s="196" t="str">
        <f t="shared" si="67"/>
        <v>Academy</v>
      </c>
      <c r="BU983" s="212">
        <v>6</v>
      </c>
      <c r="BV983" s="212">
        <v>70</v>
      </c>
      <c r="BW983" s="201">
        <f t="shared" si="69"/>
        <v>1</v>
      </c>
      <c r="BX983" s="197" t="str">
        <f t="shared" si="68"/>
        <v>9361</v>
      </c>
    </row>
    <row r="984" spans="66:76" ht="14.4" x14ac:dyDescent="0.3">
      <c r="BN984" s="222">
        <v>936</v>
      </c>
      <c r="BO984" s="222" t="s">
        <v>206</v>
      </c>
      <c r="BP984" s="222">
        <v>9367002</v>
      </c>
      <c r="BQ984" s="222">
        <v>147524</v>
      </c>
      <c r="BR984" s="222" t="s">
        <v>1037</v>
      </c>
      <c r="BS984" s="222" t="s">
        <v>275</v>
      </c>
      <c r="BT984" s="196" t="str">
        <f t="shared" si="67"/>
        <v>Academy</v>
      </c>
      <c r="BU984" s="212">
        <v>0</v>
      </c>
      <c r="BV984" s="212">
        <v>109</v>
      </c>
      <c r="BW984" s="201">
        <f t="shared" si="69"/>
        <v>2</v>
      </c>
      <c r="BX984" s="197" t="str">
        <f t="shared" si="68"/>
        <v>9362</v>
      </c>
    </row>
    <row r="985" spans="66:76" ht="14.4" x14ac:dyDescent="0.3">
      <c r="BN985" s="222">
        <v>936</v>
      </c>
      <c r="BO985" s="222" t="s">
        <v>206</v>
      </c>
      <c r="BP985" s="222">
        <v>9367003</v>
      </c>
      <c r="BQ985" s="222">
        <v>125452</v>
      </c>
      <c r="BR985" s="222" t="s">
        <v>1033</v>
      </c>
      <c r="BS985" s="222" t="s">
        <v>231</v>
      </c>
      <c r="BT985" s="196" t="str">
        <f t="shared" si="67"/>
        <v>Maintained</v>
      </c>
      <c r="BU985" s="212">
        <v>59</v>
      </c>
      <c r="BV985" s="212">
        <v>65</v>
      </c>
      <c r="BW985" s="201">
        <f t="shared" si="69"/>
        <v>3</v>
      </c>
      <c r="BX985" s="197" t="str">
        <f t="shared" si="68"/>
        <v>9363</v>
      </c>
    </row>
    <row r="986" spans="66:76" ht="14.4" x14ac:dyDescent="0.3">
      <c r="BN986" s="222">
        <v>936</v>
      </c>
      <c r="BO986" s="222" t="s">
        <v>206</v>
      </c>
      <c r="BP986" s="222">
        <v>9367004</v>
      </c>
      <c r="BQ986" s="222">
        <v>147943</v>
      </c>
      <c r="BR986" s="222" t="s">
        <v>1107</v>
      </c>
      <c r="BS986" s="222" t="s">
        <v>275</v>
      </c>
      <c r="BT986" s="196" t="str">
        <f t="shared" si="67"/>
        <v>Academy</v>
      </c>
      <c r="BU986" s="212">
        <v>58</v>
      </c>
      <c r="BV986" s="212">
        <v>0</v>
      </c>
      <c r="BW986" s="201">
        <f t="shared" si="69"/>
        <v>4</v>
      </c>
      <c r="BX986" s="197" t="str">
        <f t="shared" si="68"/>
        <v>9364</v>
      </c>
    </row>
    <row r="987" spans="66:76" ht="14.4" x14ac:dyDescent="0.3">
      <c r="BN987" s="222">
        <v>936</v>
      </c>
      <c r="BO987" s="222" t="s">
        <v>206</v>
      </c>
      <c r="BP987" s="222">
        <v>9367006</v>
      </c>
      <c r="BQ987" s="222">
        <v>148575</v>
      </c>
      <c r="BR987" s="222" t="s">
        <v>1153</v>
      </c>
      <c r="BS987" s="222" t="s">
        <v>245</v>
      </c>
      <c r="BT987" s="196" t="str">
        <f t="shared" si="67"/>
        <v>Academy</v>
      </c>
      <c r="BU987" s="212">
        <v>88</v>
      </c>
      <c r="BV987" s="212">
        <v>57.5</v>
      </c>
      <c r="BW987" s="201">
        <f t="shared" si="69"/>
        <v>5</v>
      </c>
      <c r="BX987" s="197" t="str">
        <f t="shared" si="68"/>
        <v>9365</v>
      </c>
    </row>
    <row r="988" spans="66:76" ht="14.4" x14ac:dyDescent="0.3">
      <c r="BN988" s="222">
        <v>936</v>
      </c>
      <c r="BO988" s="222" t="s">
        <v>206</v>
      </c>
      <c r="BP988" s="222">
        <v>9367008</v>
      </c>
      <c r="BQ988" s="222">
        <v>150773</v>
      </c>
      <c r="BR988" s="222" t="s">
        <v>1270</v>
      </c>
      <c r="BS988" s="222" t="s">
        <v>245</v>
      </c>
      <c r="BT988" s="196" t="str">
        <f t="shared" si="67"/>
        <v>Academy</v>
      </c>
      <c r="BU988" s="212">
        <v>0</v>
      </c>
      <c r="BV988" s="212">
        <v>69</v>
      </c>
      <c r="BW988" s="201">
        <f t="shared" si="69"/>
        <v>6</v>
      </c>
      <c r="BX988" s="197" t="str">
        <f t="shared" si="68"/>
        <v>9366</v>
      </c>
    </row>
    <row r="989" spans="66:76" ht="14.4" x14ac:dyDescent="0.3">
      <c r="BN989" s="222">
        <v>936</v>
      </c>
      <c r="BO989" s="222" t="s">
        <v>206</v>
      </c>
      <c r="BP989" s="222">
        <v>9367010</v>
      </c>
      <c r="BQ989" s="222">
        <v>145384</v>
      </c>
      <c r="BR989" s="222" t="s">
        <v>1034</v>
      </c>
      <c r="BS989" s="222" t="s">
        <v>235</v>
      </c>
      <c r="BT989" s="196" t="str">
        <f t="shared" si="67"/>
        <v>Academy</v>
      </c>
      <c r="BU989" s="212">
        <v>18</v>
      </c>
      <c r="BV989" s="212">
        <v>138</v>
      </c>
      <c r="BW989" s="201">
        <f t="shared" si="69"/>
        <v>7</v>
      </c>
      <c r="BX989" s="197" t="str">
        <f t="shared" si="68"/>
        <v>9367</v>
      </c>
    </row>
    <row r="990" spans="66:76" ht="14.4" x14ac:dyDescent="0.3">
      <c r="BN990" s="222">
        <v>936</v>
      </c>
      <c r="BO990" s="222" t="s">
        <v>206</v>
      </c>
      <c r="BP990" s="222">
        <v>9367014</v>
      </c>
      <c r="BQ990" s="222">
        <v>125458</v>
      </c>
      <c r="BR990" s="222" t="s">
        <v>1035</v>
      </c>
      <c r="BS990" s="222" t="s">
        <v>231</v>
      </c>
      <c r="BT990" s="196" t="str">
        <f t="shared" si="67"/>
        <v>Maintained</v>
      </c>
      <c r="BU990" s="212">
        <v>0</v>
      </c>
      <c r="BV990" s="212">
        <v>91</v>
      </c>
      <c r="BW990" s="201">
        <f t="shared" si="69"/>
        <v>8</v>
      </c>
      <c r="BX990" s="197" t="str">
        <f t="shared" si="68"/>
        <v>9368</v>
      </c>
    </row>
    <row r="991" spans="66:76" ht="14.4" x14ac:dyDescent="0.3">
      <c r="BN991" s="222">
        <v>936</v>
      </c>
      <c r="BO991" s="222" t="s">
        <v>206</v>
      </c>
      <c r="BP991" s="222">
        <v>9367019</v>
      </c>
      <c r="BQ991" s="222">
        <v>125459</v>
      </c>
      <c r="BR991" s="222" t="s">
        <v>1036</v>
      </c>
      <c r="BS991" s="222" t="s">
        <v>231</v>
      </c>
      <c r="BT991" s="196" t="str">
        <f t="shared" si="67"/>
        <v>Maintained</v>
      </c>
      <c r="BU991" s="212">
        <v>0</v>
      </c>
      <c r="BV991" s="212">
        <v>91</v>
      </c>
      <c r="BW991" s="201">
        <f t="shared" si="69"/>
        <v>9</v>
      </c>
      <c r="BX991" s="197" t="str">
        <f t="shared" si="68"/>
        <v>9369</v>
      </c>
    </row>
    <row r="992" spans="66:76" ht="14.4" x14ac:dyDescent="0.3">
      <c r="BN992" s="222">
        <v>936</v>
      </c>
      <c r="BO992" s="222" t="s">
        <v>206</v>
      </c>
      <c r="BP992" s="222">
        <v>9367024</v>
      </c>
      <c r="BQ992" s="222">
        <v>138766</v>
      </c>
      <c r="BR992" s="222" t="s">
        <v>1038</v>
      </c>
      <c r="BS992" s="222" t="s">
        <v>235</v>
      </c>
      <c r="BT992" s="196" t="str">
        <f t="shared" si="67"/>
        <v>Academy</v>
      </c>
      <c r="BU992" s="212">
        <v>18</v>
      </c>
      <c r="BV992" s="212">
        <v>69</v>
      </c>
      <c r="BW992" s="201">
        <f t="shared" si="69"/>
        <v>10</v>
      </c>
      <c r="BX992" s="197" t="str">
        <f t="shared" si="68"/>
        <v>93610</v>
      </c>
    </row>
    <row r="993" spans="66:76" ht="14.4" x14ac:dyDescent="0.3">
      <c r="BN993" s="222">
        <v>936</v>
      </c>
      <c r="BO993" s="222" t="s">
        <v>206</v>
      </c>
      <c r="BP993" s="222">
        <v>9367025</v>
      </c>
      <c r="BQ993" s="222">
        <v>144228</v>
      </c>
      <c r="BR993" s="222" t="s">
        <v>1039</v>
      </c>
      <c r="BS993" s="222" t="s">
        <v>235</v>
      </c>
      <c r="BT993" s="196" t="str">
        <f t="shared" si="67"/>
        <v>Academy</v>
      </c>
      <c r="BU993" s="212">
        <v>152</v>
      </c>
      <c r="BV993" s="212">
        <v>0</v>
      </c>
      <c r="BW993" s="201">
        <f t="shared" si="69"/>
        <v>11</v>
      </c>
      <c r="BX993" s="197" t="str">
        <f t="shared" si="68"/>
        <v>93611</v>
      </c>
    </row>
    <row r="994" spans="66:76" ht="14.4" x14ac:dyDescent="0.3">
      <c r="BN994" s="222">
        <v>936</v>
      </c>
      <c r="BO994" s="222" t="s">
        <v>206</v>
      </c>
      <c r="BP994" s="222">
        <v>9367034</v>
      </c>
      <c r="BQ994" s="222">
        <v>141147</v>
      </c>
      <c r="BR994" s="222" t="s">
        <v>1040</v>
      </c>
      <c r="BS994" s="222" t="s">
        <v>235</v>
      </c>
      <c r="BT994" s="196" t="str">
        <f t="shared" si="67"/>
        <v>Academy</v>
      </c>
      <c r="BU994" s="212">
        <v>0</v>
      </c>
      <c r="BV994" s="212">
        <v>157</v>
      </c>
      <c r="BW994" s="201">
        <f t="shared" si="69"/>
        <v>12</v>
      </c>
      <c r="BX994" s="197" t="str">
        <f t="shared" si="68"/>
        <v>93612</v>
      </c>
    </row>
    <row r="995" spans="66:76" ht="14.4" x14ac:dyDescent="0.3">
      <c r="BN995" s="222">
        <v>936</v>
      </c>
      <c r="BO995" s="222" t="s">
        <v>206</v>
      </c>
      <c r="BP995" s="222">
        <v>9367042</v>
      </c>
      <c r="BQ995" s="222">
        <v>141533</v>
      </c>
      <c r="BR995" s="222" t="s">
        <v>1041</v>
      </c>
      <c r="BS995" s="222" t="s">
        <v>235</v>
      </c>
      <c r="BT995" s="196" t="str">
        <f t="shared" si="67"/>
        <v>Academy</v>
      </c>
      <c r="BU995" s="212">
        <v>85</v>
      </c>
      <c r="BV995" s="212">
        <v>70</v>
      </c>
      <c r="BW995" s="201">
        <f t="shared" si="69"/>
        <v>13</v>
      </c>
      <c r="BX995" s="197" t="str">
        <f t="shared" si="68"/>
        <v>93613</v>
      </c>
    </row>
    <row r="996" spans="66:76" ht="14.4" x14ac:dyDescent="0.3">
      <c r="BN996" s="222">
        <v>936</v>
      </c>
      <c r="BO996" s="222" t="s">
        <v>206</v>
      </c>
      <c r="BP996" s="222">
        <v>9367043</v>
      </c>
      <c r="BQ996" s="222">
        <v>125468</v>
      </c>
      <c r="BR996" s="222" t="s">
        <v>1042</v>
      </c>
      <c r="BS996" s="222" t="s">
        <v>231</v>
      </c>
      <c r="BT996" s="196" t="str">
        <f t="shared" si="67"/>
        <v>Maintained</v>
      </c>
      <c r="BU996" s="212">
        <v>0</v>
      </c>
      <c r="BV996" s="212">
        <v>89</v>
      </c>
      <c r="BW996" s="201">
        <f t="shared" si="69"/>
        <v>14</v>
      </c>
      <c r="BX996" s="197" t="str">
        <f t="shared" si="68"/>
        <v>93614</v>
      </c>
    </row>
    <row r="997" spans="66:76" ht="14.4" x14ac:dyDescent="0.3">
      <c r="BN997" s="222">
        <v>936</v>
      </c>
      <c r="BO997" s="222" t="s">
        <v>206</v>
      </c>
      <c r="BP997" s="222">
        <v>9367048</v>
      </c>
      <c r="BQ997" s="222">
        <v>125469</v>
      </c>
      <c r="BR997" s="222" t="s">
        <v>328</v>
      </c>
      <c r="BS997" s="222" t="s">
        <v>231</v>
      </c>
      <c r="BT997" s="196" t="str">
        <f t="shared" si="67"/>
        <v>Maintained</v>
      </c>
      <c r="BU997" s="212">
        <v>68</v>
      </c>
      <c r="BV997" s="212">
        <v>39</v>
      </c>
      <c r="BW997" s="201">
        <f t="shared" si="69"/>
        <v>15</v>
      </c>
      <c r="BX997" s="197" t="str">
        <f t="shared" si="68"/>
        <v>93615</v>
      </c>
    </row>
    <row r="998" spans="66:76" ht="14.4" x14ac:dyDescent="0.3">
      <c r="BN998" s="222">
        <v>936</v>
      </c>
      <c r="BO998" s="222" t="s">
        <v>206</v>
      </c>
      <c r="BP998" s="222">
        <v>9367049</v>
      </c>
      <c r="BQ998" s="222">
        <v>151007</v>
      </c>
      <c r="BR998" s="222" t="s">
        <v>1043</v>
      </c>
      <c r="BS998" s="222" t="s">
        <v>235</v>
      </c>
      <c r="BT998" s="196" t="str">
        <f t="shared" si="67"/>
        <v>Academy</v>
      </c>
      <c r="BU998" s="212">
        <v>0</v>
      </c>
      <c r="BV998" s="212">
        <v>82</v>
      </c>
      <c r="BW998" s="201">
        <f t="shared" si="69"/>
        <v>16</v>
      </c>
      <c r="BX998" s="197" t="str">
        <f t="shared" si="68"/>
        <v>93616</v>
      </c>
    </row>
    <row r="999" spans="66:76" ht="14.4" x14ac:dyDescent="0.3">
      <c r="BN999" s="222">
        <v>936</v>
      </c>
      <c r="BO999" s="222" t="s">
        <v>206</v>
      </c>
      <c r="BP999" s="222">
        <v>9367050</v>
      </c>
      <c r="BQ999" s="222">
        <v>141843</v>
      </c>
      <c r="BR999" s="222" t="s">
        <v>1044</v>
      </c>
      <c r="BS999" s="222" t="s">
        <v>235</v>
      </c>
      <c r="BT999" s="196" t="str">
        <f t="shared" si="67"/>
        <v>Academy</v>
      </c>
      <c r="BU999" s="212">
        <v>49</v>
      </c>
      <c r="BV999" s="212">
        <v>65</v>
      </c>
      <c r="BW999" s="201">
        <f t="shared" si="69"/>
        <v>17</v>
      </c>
      <c r="BX999" s="197" t="str">
        <f t="shared" si="68"/>
        <v>93617</v>
      </c>
    </row>
    <row r="1000" spans="66:76" ht="14.4" x14ac:dyDescent="0.3">
      <c r="BN1000" s="222">
        <v>936</v>
      </c>
      <c r="BO1000" s="222" t="s">
        <v>206</v>
      </c>
      <c r="BP1000" s="222">
        <v>9367051</v>
      </c>
      <c r="BQ1000" s="222">
        <v>125472</v>
      </c>
      <c r="BR1000" s="222" t="s">
        <v>1108</v>
      </c>
      <c r="BS1000" s="222" t="s">
        <v>231</v>
      </c>
      <c r="BT1000" s="196" t="str">
        <f t="shared" si="67"/>
        <v>Maintained</v>
      </c>
      <c r="BU1000" s="212">
        <v>175</v>
      </c>
      <c r="BV1000" s="212">
        <v>0</v>
      </c>
      <c r="BW1000" s="201">
        <f t="shared" si="69"/>
        <v>18</v>
      </c>
      <c r="BX1000" s="197" t="str">
        <f t="shared" si="68"/>
        <v>93618</v>
      </c>
    </row>
    <row r="1001" spans="66:76" ht="14.4" x14ac:dyDescent="0.3">
      <c r="BN1001" s="222">
        <v>936</v>
      </c>
      <c r="BO1001" s="222" t="s">
        <v>206</v>
      </c>
      <c r="BP1001" s="222">
        <v>9367053</v>
      </c>
      <c r="BQ1001" s="222">
        <v>125473</v>
      </c>
      <c r="BR1001" s="222" t="s">
        <v>1045</v>
      </c>
      <c r="BS1001" s="222" t="s">
        <v>231</v>
      </c>
      <c r="BT1001" s="196" t="str">
        <f t="shared" si="67"/>
        <v>Maintained</v>
      </c>
      <c r="BU1001" s="212">
        <v>150.5</v>
      </c>
      <c r="BV1001" s="212">
        <v>0</v>
      </c>
      <c r="BW1001" s="201">
        <f t="shared" si="69"/>
        <v>19</v>
      </c>
      <c r="BX1001" s="197" t="str">
        <f t="shared" si="68"/>
        <v>93619</v>
      </c>
    </row>
    <row r="1002" spans="66:76" ht="14.4" x14ac:dyDescent="0.3">
      <c r="BN1002" s="222">
        <v>936</v>
      </c>
      <c r="BO1002" s="222" t="s">
        <v>206</v>
      </c>
      <c r="BP1002" s="222">
        <v>9367056</v>
      </c>
      <c r="BQ1002" s="222">
        <v>125474</v>
      </c>
      <c r="BR1002" s="222" t="s">
        <v>1046</v>
      </c>
      <c r="BS1002" s="222" t="s">
        <v>231</v>
      </c>
      <c r="BT1002" s="196" t="str">
        <f t="shared" si="67"/>
        <v>Maintained</v>
      </c>
      <c r="BU1002" s="212">
        <v>67</v>
      </c>
      <c r="BV1002" s="212">
        <v>79</v>
      </c>
      <c r="BW1002" s="201">
        <f t="shared" si="69"/>
        <v>20</v>
      </c>
      <c r="BX1002" s="197" t="str">
        <f t="shared" si="68"/>
        <v>93620</v>
      </c>
    </row>
    <row r="1003" spans="66:76" ht="14.4" x14ac:dyDescent="0.3">
      <c r="BN1003" s="222">
        <v>936</v>
      </c>
      <c r="BO1003" s="222" t="s">
        <v>206</v>
      </c>
      <c r="BP1003" s="222">
        <v>9367060</v>
      </c>
      <c r="BQ1003" s="222">
        <v>144233</v>
      </c>
      <c r="BR1003" s="222" t="s">
        <v>1047</v>
      </c>
      <c r="BS1003" s="222" t="s">
        <v>235</v>
      </c>
      <c r="BT1003" s="196" t="str">
        <f t="shared" si="67"/>
        <v>Academy</v>
      </c>
      <c r="BU1003" s="212">
        <v>65</v>
      </c>
      <c r="BV1003" s="212">
        <v>75</v>
      </c>
      <c r="BW1003" s="201">
        <f t="shared" si="69"/>
        <v>21</v>
      </c>
      <c r="BX1003" s="197" t="str">
        <f t="shared" si="68"/>
        <v>93621</v>
      </c>
    </row>
    <row r="1004" spans="66:76" ht="14.4" x14ac:dyDescent="0.3">
      <c r="BN1004" s="222">
        <v>936</v>
      </c>
      <c r="BO1004" s="222" t="s">
        <v>206</v>
      </c>
      <c r="BP1004" s="222">
        <v>9367061</v>
      </c>
      <c r="BQ1004" s="222">
        <v>146255</v>
      </c>
      <c r="BR1004" s="222" t="s">
        <v>1048</v>
      </c>
      <c r="BS1004" s="222" t="s">
        <v>235</v>
      </c>
      <c r="BT1004" s="196" t="str">
        <f t="shared" si="67"/>
        <v>Academy</v>
      </c>
      <c r="BU1004" s="212">
        <v>0</v>
      </c>
      <c r="BV1004" s="212">
        <v>157</v>
      </c>
      <c r="BW1004" s="201">
        <f t="shared" si="69"/>
        <v>22</v>
      </c>
      <c r="BX1004" s="197" t="str">
        <f t="shared" si="68"/>
        <v>93622</v>
      </c>
    </row>
    <row r="1005" spans="66:76" ht="14.4" x14ac:dyDescent="0.3">
      <c r="BN1005" s="222">
        <v>936</v>
      </c>
      <c r="BO1005" s="222" t="s">
        <v>206</v>
      </c>
      <c r="BP1005" s="222">
        <v>9367062</v>
      </c>
      <c r="BQ1005" s="222">
        <v>125477</v>
      </c>
      <c r="BR1005" s="222" t="s">
        <v>1049</v>
      </c>
      <c r="BS1005" s="222" t="s">
        <v>231</v>
      </c>
      <c r="BT1005" s="196" t="str">
        <f t="shared" si="67"/>
        <v>Maintained</v>
      </c>
      <c r="BU1005" s="212">
        <v>163</v>
      </c>
      <c r="BV1005" s="212">
        <v>116</v>
      </c>
      <c r="BW1005" s="201">
        <f t="shared" si="69"/>
        <v>23</v>
      </c>
      <c r="BX1005" s="197" t="str">
        <f t="shared" si="68"/>
        <v>93623</v>
      </c>
    </row>
    <row r="1006" spans="66:76" ht="14.4" x14ac:dyDescent="0.3">
      <c r="BN1006" s="222">
        <v>936</v>
      </c>
      <c r="BO1006" s="222" t="s">
        <v>206</v>
      </c>
      <c r="BP1006" s="222">
        <v>9367065</v>
      </c>
      <c r="BQ1006" s="222">
        <v>150197</v>
      </c>
      <c r="BR1006" s="222" t="s">
        <v>1050</v>
      </c>
      <c r="BS1006" s="222" t="s">
        <v>235</v>
      </c>
      <c r="BT1006" s="196" t="str">
        <f t="shared" si="67"/>
        <v>Academy</v>
      </c>
      <c r="BU1006" s="212">
        <v>0</v>
      </c>
      <c r="BV1006" s="212">
        <v>263</v>
      </c>
      <c r="BW1006" s="201">
        <f t="shared" si="69"/>
        <v>24</v>
      </c>
      <c r="BX1006" s="197" t="str">
        <f t="shared" si="68"/>
        <v>93624</v>
      </c>
    </row>
    <row r="1007" spans="66:76" ht="14.4" x14ac:dyDescent="0.3">
      <c r="BN1007" s="222">
        <v>936</v>
      </c>
      <c r="BO1007" s="222" t="s">
        <v>206</v>
      </c>
      <c r="BP1007" s="222">
        <v>9367066</v>
      </c>
      <c r="BQ1007" s="222">
        <v>125481</v>
      </c>
      <c r="BR1007" s="222" t="s">
        <v>297</v>
      </c>
      <c r="BS1007" s="222" t="s">
        <v>231</v>
      </c>
      <c r="BT1007" s="196" t="str">
        <f t="shared" si="67"/>
        <v>Maintained</v>
      </c>
      <c r="BU1007" s="212">
        <v>0</v>
      </c>
      <c r="BV1007" s="212">
        <v>196</v>
      </c>
      <c r="BW1007" s="201">
        <f t="shared" si="69"/>
        <v>25</v>
      </c>
      <c r="BX1007" s="197" t="str">
        <f t="shared" si="68"/>
        <v>93625</v>
      </c>
    </row>
    <row r="1008" spans="66:76" ht="14.4" x14ac:dyDescent="0.3">
      <c r="BN1008" s="222">
        <v>936</v>
      </c>
      <c r="BO1008" s="222" t="s">
        <v>206</v>
      </c>
      <c r="BP1008" s="222">
        <v>9367067</v>
      </c>
      <c r="BQ1008" s="222">
        <v>145383</v>
      </c>
      <c r="BR1008" s="222" t="s">
        <v>1051</v>
      </c>
      <c r="BS1008" s="222" t="s">
        <v>235</v>
      </c>
      <c r="BT1008" s="196" t="str">
        <f t="shared" si="67"/>
        <v>Academy</v>
      </c>
      <c r="BU1008" s="212">
        <v>0</v>
      </c>
      <c r="BV1008" s="212">
        <v>72</v>
      </c>
      <c r="BW1008" s="201">
        <f t="shared" si="69"/>
        <v>26</v>
      </c>
      <c r="BX1008" s="197" t="str">
        <f t="shared" si="68"/>
        <v>93626</v>
      </c>
    </row>
    <row r="1009" spans="66:76" ht="14.4" x14ac:dyDescent="0.3">
      <c r="BN1009" s="222">
        <v>937</v>
      </c>
      <c r="BO1009" s="222" t="s">
        <v>218</v>
      </c>
      <c r="BP1009" s="222">
        <v>9377000</v>
      </c>
      <c r="BQ1009" s="222">
        <v>125794</v>
      </c>
      <c r="BR1009" s="222" t="s">
        <v>1052</v>
      </c>
      <c r="BS1009" s="222" t="s">
        <v>231</v>
      </c>
      <c r="BT1009" s="196" t="str">
        <f t="shared" si="67"/>
        <v>Maintained</v>
      </c>
      <c r="BU1009" s="212">
        <v>71</v>
      </c>
      <c r="BV1009" s="212">
        <v>205</v>
      </c>
      <c r="BW1009" s="201">
        <f t="shared" si="69"/>
        <v>1</v>
      </c>
      <c r="BX1009" s="197" t="str">
        <f t="shared" si="68"/>
        <v>9371</v>
      </c>
    </row>
    <row r="1010" spans="66:76" ht="14.4" x14ac:dyDescent="0.3">
      <c r="BN1010" s="222">
        <v>937</v>
      </c>
      <c r="BO1010" s="222" t="s">
        <v>218</v>
      </c>
      <c r="BP1010" s="222">
        <v>9377002</v>
      </c>
      <c r="BQ1010" s="222">
        <v>139468</v>
      </c>
      <c r="BR1010" s="222" t="s">
        <v>1053</v>
      </c>
      <c r="BS1010" s="222" t="s">
        <v>235</v>
      </c>
      <c r="BT1010" s="196" t="str">
        <f t="shared" si="67"/>
        <v>Academy</v>
      </c>
      <c r="BU1010" s="212">
        <v>140</v>
      </c>
      <c r="BV1010" s="212">
        <v>0</v>
      </c>
      <c r="BW1010" s="201">
        <f t="shared" si="69"/>
        <v>2</v>
      </c>
      <c r="BX1010" s="197" t="str">
        <f t="shared" si="68"/>
        <v>9372</v>
      </c>
    </row>
    <row r="1011" spans="66:76" ht="14.4" x14ac:dyDescent="0.3">
      <c r="BN1011" s="222">
        <v>937</v>
      </c>
      <c r="BO1011" s="222" t="s">
        <v>218</v>
      </c>
      <c r="BP1011" s="222">
        <v>9377003</v>
      </c>
      <c r="BQ1011" s="222">
        <v>140654</v>
      </c>
      <c r="BR1011" s="222" t="s">
        <v>1054</v>
      </c>
      <c r="BS1011" s="222" t="s">
        <v>275</v>
      </c>
      <c r="BT1011" s="196" t="str">
        <f t="shared" si="67"/>
        <v>Academy</v>
      </c>
      <c r="BU1011" s="212">
        <v>6</v>
      </c>
      <c r="BV1011" s="212">
        <v>97</v>
      </c>
      <c r="BW1011" s="201">
        <f t="shared" si="69"/>
        <v>3</v>
      </c>
      <c r="BX1011" s="197" t="str">
        <f t="shared" si="68"/>
        <v>9373</v>
      </c>
    </row>
    <row r="1012" spans="66:76" ht="14.4" x14ac:dyDescent="0.3">
      <c r="BN1012" s="222">
        <v>937</v>
      </c>
      <c r="BO1012" s="222" t="s">
        <v>218</v>
      </c>
      <c r="BP1012" s="222">
        <v>9377005</v>
      </c>
      <c r="BQ1012" s="222">
        <v>144633</v>
      </c>
      <c r="BR1012" s="222" t="s">
        <v>1109</v>
      </c>
      <c r="BS1012" s="222" t="s">
        <v>275</v>
      </c>
      <c r="BT1012" s="196" t="str">
        <f t="shared" si="67"/>
        <v>Academy</v>
      </c>
      <c r="BU1012" s="212">
        <v>4</v>
      </c>
      <c r="BV1012" s="212">
        <v>41</v>
      </c>
      <c r="BW1012" s="201">
        <f t="shared" si="69"/>
        <v>4</v>
      </c>
      <c r="BX1012" s="197" t="str">
        <f t="shared" si="68"/>
        <v>9374</v>
      </c>
    </row>
    <row r="1013" spans="66:76" ht="14.4" x14ac:dyDescent="0.3">
      <c r="BN1013" s="222">
        <v>937</v>
      </c>
      <c r="BO1013" s="222" t="s">
        <v>218</v>
      </c>
      <c r="BP1013" s="222">
        <v>9377006</v>
      </c>
      <c r="BQ1013" s="222">
        <v>144764</v>
      </c>
      <c r="BR1013" s="222" t="s">
        <v>1055</v>
      </c>
      <c r="BS1013" s="222" t="s">
        <v>245</v>
      </c>
      <c r="BT1013" s="196" t="str">
        <f t="shared" si="67"/>
        <v>Academy</v>
      </c>
      <c r="BU1013" s="212">
        <v>16</v>
      </c>
      <c r="BV1013" s="212">
        <v>82</v>
      </c>
      <c r="BW1013" s="201">
        <f t="shared" si="69"/>
        <v>5</v>
      </c>
      <c r="BX1013" s="197" t="str">
        <f t="shared" si="68"/>
        <v>9375</v>
      </c>
    </row>
    <row r="1014" spans="66:76" ht="14.4" x14ac:dyDescent="0.3">
      <c r="BN1014" s="222">
        <v>937</v>
      </c>
      <c r="BO1014" s="222" t="s">
        <v>218</v>
      </c>
      <c r="BP1014" s="222">
        <v>9377007</v>
      </c>
      <c r="BQ1014" s="222">
        <v>148554</v>
      </c>
      <c r="BR1014" s="222" t="s">
        <v>1190</v>
      </c>
      <c r="BS1014" s="222" t="s">
        <v>245</v>
      </c>
      <c r="BT1014" s="196" t="str">
        <f t="shared" si="67"/>
        <v>Academy</v>
      </c>
      <c r="BU1014" s="212">
        <v>7</v>
      </c>
      <c r="BV1014" s="212">
        <v>50</v>
      </c>
      <c r="BW1014" s="201">
        <f t="shared" si="69"/>
        <v>6</v>
      </c>
      <c r="BX1014" s="197" t="str">
        <f t="shared" si="68"/>
        <v>9376</v>
      </c>
    </row>
    <row r="1015" spans="66:76" ht="14.4" x14ac:dyDescent="0.3">
      <c r="BN1015" s="222">
        <v>937</v>
      </c>
      <c r="BO1015" s="222" t="s">
        <v>218</v>
      </c>
      <c r="BP1015" s="222">
        <v>9377023</v>
      </c>
      <c r="BQ1015" s="222">
        <v>145200</v>
      </c>
      <c r="BR1015" s="222" t="s">
        <v>1056</v>
      </c>
      <c r="BS1015" s="222" t="s">
        <v>235</v>
      </c>
      <c r="BT1015" s="196" t="str">
        <f t="shared" si="67"/>
        <v>Academy</v>
      </c>
      <c r="BU1015" s="212">
        <v>88</v>
      </c>
      <c r="BV1015" s="212">
        <v>110</v>
      </c>
      <c r="BW1015" s="201">
        <f t="shared" si="69"/>
        <v>7</v>
      </c>
      <c r="BX1015" s="197" t="str">
        <f t="shared" si="68"/>
        <v>9377</v>
      </c>
    </row>
    <row r="1016" spans="66:76" ht="14.4" x14ac:dyDescent="0.3">
      <c r="BN1016" s="222">
        <v>937</v>
      </c>
      <c r="BO1016" s="222" t="s">
        <v>218</v>
      </c>
      <c r="BP1016" s="222">
        <v>9377028</v>
      </c>
      <c r="BQ1016" s="222">
        <v>125805</v>
      </c>
      <c r="BR1016" s="222" t="s">
        <v>1110</v>
      </c>
      <c r="BS1016" s="222" t="s">
        <v>231</v>
      </c>
      <c r="BT1016" s="196" t="str">
        <f t="shared" si="67"/>
        <v>Maintained</v>
      </c>
      <c r="BU1016" s="212">
        <v>121</v>
      </c>
      <c r="BV1016" s="212">
        <v>162</v>
      </c>
      <c r="BW1016" s="201">
        <f t="shared" si="69"/>
        <v>8</v>
      </c>
      <c r="BX1016" s="197" t="str">
        <f t="shared" si="68"/>
        <v>9378</v>
      </c>
    </row>
    <row r="1017" spans="66:76" ht="14.4" x14ac:dyDescent="0.3">
      <c r="BN1017" s="222">
        <v>937</v>
      </c>
      <c r="BO1017" s="222" t="s">
        <v>218</v>
      </c>
      <c r="BP1017" s="222">
        <v>9377044</v>
      </c>
      <c r="BQ1017" s="222">
        <v>145486</v>
      </c>
      <c r="BR1017" s="222" t="s">
        <v>1057</v>
      </c>
      <c r="BS1017" s="222" t="s">
        <v>235</v>
      </c>
      <c r="BT1017" s="196" t="str">
        <f t="shared" si="67"/>
        <v>Academy</v>
      </c>
      <c r="BU1017" s="212">
        <v>76</v>
      </c>
      <c r="BV1017" s="212">
        <v>99</v>
      </c>
      <c r="BW1017" s="201">
        <f t="shared" si="69"/>
        <v>9</v>
      </c>
      <c r="BX1017" s="197" t="str">
        <f t="shared" si="68"/>
        <v>9379</v>
      </c>
    </row>
    <row r="1018" spans="66:76" ht="14.4" x14ac:dyDescent="0.3">
      <c r="BN1018" s="222">
        <v>937</v>
      </c>
      <c r="BO1018" s="222" t="s">
        <v>218</v>
      </c>
      <c r="BP1018" s="222">
        <v>9377046</v>
      </c>
      <c r="BQ1018" s="222">
        <v>139469</v>
      </c>
      <c r="BR1018" s="222" t="s">
        <v>1058</v>
      </c>
      <c r="BS1018" s="222" t="s">
        <v>235</v>
      </c>
      <c r="BT1018" s="196" t="str">
        <f t="shared" si="67"/>
        <v>Academy</v>
      </c>
      <c r="BU1018" s="212">
        <v>0</v>
      </c>
      <c r="BV1018" s="212">
        <v>177</v>
      </c>
      <c r="BW1018" s="201">
        <f t="shared" si="69"/>
        <v>10</v>
      </c>
      <c r="BX1018" s="197" t="str">
        <f t="shared" si="68"/>
        <v>93710</v>
      </c>
    </row>
    <row r="1019" spans="66:76" ht="14.4" x14ac:dyDescent="0.3">
      <c r="BN1019" s="222">
        <v>937</v>
      </c>
      <c r="BO1019" s="222" t="s">
        <v>218</v>
      </c>
      <c r="BP1019" s="222">
        <v>9377047</v>
      </c>
      <c r="BQ1019" s="222">
        <v>145224</v>
      </c>
      <c r="BR1019" s="222" t="s">
        <v>1059</v>
      </c>
      <c r="BS1019" s="222" t="s">
        <v>235</v>
      </c>
      <c r="BT1019" s="196" t="str">
        <f t="shared" si="67"/>
        <v>Academy</v>
      </c>
      <c r="BU1019" s="212">
        <v>79</v>
      </c>
      <c r="BV1019" s="212">
        <v>139</v>
      </c>
      <c r="BW1019" s="201">
        <f t="shared" si="69"/>
        <v>11</v>
      </c>
      <c r="BX1019" s="197" t="str">
        <f t="shared" si="68"/>
        <v>93711</v>
      </c>
    </row>
    <row r="1020" spans="66:76" ht="14.4" x14ac:dyDescent="0.3">
      <c r="BN1020" s="222">
        <v>938</v>
      </c>
      <c r="BO1020" s="222" t="s">
        <v>220</v>
      </c>
      <c r="BP1020" s="222">
        <v>9387000</v>
      </c>
      <c r="BQ1020" s="222">
        <v>146274</v>
      </c>
      <c r="BR1020" s="222" t="s">
        <v>1060</v>
      </c>
      <c r="BS1020" s="222" t="s">
        <v>275</v>
      </c>
      <c r="BT1020" s="196" t="str">
        <f t="shared" si="67"/>
        <v>Academy</v>
      </c>
      <c r="BU1020" s="212">
        <v>13</v>
      </c>
      <c r="BV1020" s="212">
        <v>68</v>
      </c>
      <c r="BW1020" s="201">
        <f t="shared" si="69"/>
        <v>1</v>
      </c>
      <c r="BX1020" s="197" t="str">
        <f t="shared" si="68"/>
        <v>9381</v>
      </c>
    </row>
    <row r="1021" spans="66:76" ht="14.4" x14ac:dyDescent="0.3">
      <c r="BN1021" s="222">
        <v>938</v>
      </c>
      <c r="BO1021" s="222" t="s">
        <v>220</v>
      </c>
      <c r="BP1021" s="222">
        <v>9387004</v>
      </c>
      <c r="BQ1021" s="222">
        <v>126155</v>
      </c>
      <c r="BR1021" s="222" t="s">
        <v>845</v>
      </c>
      <c r="BS1021" s="222" t="s">
        <v>231</v>
      </c>
      <c r="BT1021" s="196" t="str">
        <f t="shared" si="67"/>
        <v>Maintained</v>
      </c>
      <c r="BU1021" s="212">
        <v>94</v>
      </c>
      <c r="BV1021" s="212">
        <v>147</v>
      </c>
      <c r="BW1021" s="201">
        <f t="shared" si="69"/>
        <v>2</v>
      </c>
      <c r="BX1021" s="197" t="str">
        <f t="shared" si="68"/>
        <v>9382</v>
      </c>
    </row>
    <row r="1022" spans="66:76" ht="14.4" x14ac:dyDescent="0.3">
      <c r="BN1022" s="222">
        <v>938</v>
      </c>
      <c r="BO1022" s="222" t="s">
        <v>220</v>
      </c>
      <c r="BP1022" s="222">
        <v>9387006</v>
      </c>
      <c r="BQ1022" s="222">
        <v>126157</v>
      </c>
      <c r="BR1022" s="222" t="s">
        <v>1061</v>
      </c>
      <c r="BS1022" s="222" t="s">
        <v>231</v>
      </c>
      <c r="BT1022" s="196" t="str">
        <f t="shared" si="67"/>
        <v>Maintained</v>
      </c>
      <c r="BU1022" s="212">
        <v>0</v>
      </c>
      <c r="BV1022" s="212">
        <v>209</v>
      </c>
      <c r="BW1022" s="201">
        <f t="shared" si="69"/>
        <v>3</v>
      </c>
      <c r="BX1022" s="197" t="str">
        <f t="shared" si="68"/>
        <v>9383</v>
      </c>
    </row>
    <row r="1023" spans="66:76" ht="14.4" x14ac:dyDescent="0.3">
      <c r="BN1023" s="222">
        <v>938</v>
      </c>
      <c r="BO1023" s="222" t="s">
        <v>220</v>
      </c>
      <c r="BP1023" s="222">
        <v>9387008</v>
      </c>
      <c r="BQ1023" s="222">
        <v>126159</v>
      </c>
      <c r="BR1023" s="222" t="s">
        <v>1062</v>
      </c>
      <c r="BS1023" s="222" t="s">
        <v>231</v>
      </c>
      <c r="BT1023" s="196" t="str">
        <f t="shared" si="67"/>
        <v>Maintained</v>
      </c>
      <c r="BU1023" s="212">
        <v>221</v>
      </c>
      <c r="BV1023" s="212">
        <v>0</v>
      </c>
      <c r="BW1023" s="201">
        <f t="shared" si="69"/>
        <v>4</v>
      </c>
      <c r="BX1023" s="197" t="str">
        <f t="shared" si="68"/>
        <v>9384</v>
      </c>
    </row>
    <row r="1024" spans="66:76" ht="14.4" x14ac:dyDescent="0.3">
      <c r="BN1024" s="222">
        <v>938</v>
      </c>
      <c r="BO1024" s="222" t="s">
        <v>220</v>
      </c>
      <c r="BP1024" s="222">
        <v>9387009</v>
      </c>
      <c r="BQ1024" s="222">
        <v>126160</v>
      </c>
      <c r="BR1024" s="222" t="s">
        <v>1063</v>
      </c>
      <c r="BS1024" s="222" t="s">
        <v>231</v>
      </c>
      <c r="BT1024" s="196" t="str">
        <f t="shared" si="67"/>
        <v>Maintained</v>
      </c>
      <c r="BU1024" s="212">
        <v>81</v>
      </c>
      <c r="BV1024" s="212">
        <v>56</v>
      </c>
      <c r="BW1024" s="201">
        <f t="shared" si="69"/>
        <v>5</v>
      </c>
      <c r="BX1024" s="197" t="str">
        <f t="shared" si="68"/>
        <v>9385</v>
      </c>
    </row>
    <row r="1025" spans="66:76" ht="14.4" x14ac:dyDescent="0.3">
      <c r="BN1025" s="222">
        <v>938</v>
      </c>
      <c r="BO1025" s="222" t="s">
        <v>220</v>
      </c>
      <c r="BP1025" s="222">
        <v>9387010</v>
      </c>
      <c r="BQ1025" s="222">
        <v>126161</v>
      </c>
      <c r="BR1025" s="222" t="s">
        <v>1064</v>
      </c>
      <c r="BS1025" s="222" t="s">
        <v>231</v>
      </c>
      <c r="BT1025" s="196" t="str">
        <f t="shared" si="67"/>
        <v>Maintained</v>
      </c>
      <c r="BU1025" s="212">
        <v>0</v>
      </c>
      <c r="BV1025" s="212">
        <v>281</v>
      </c>
      <c r="BW1025" s="201">
        <f t="shared" si="69"/>
        <v>6</v>
      </c>
      <c r="BX1025" s="197" t="str">
        <f t="shared" si="68"/>
        <v>9386</v>
      </c>
    </row>
    <row r="1026" spans="66:76" ht="14.4" x14ac:dyDescent="0.3">
      <c r="BN1026" s="222">
        <v>938</v>
      </c>
      <c r="BO1026" s="222" t="s">
        <v>220</v>
      </c>
      <c r="BP1026" s="222">
        <v>9387011</v>
      </c>
      <c r="BQ1026" s="222">
        <v>126162</v>
      </c>
      <c r="BR1026" s="222" t="s">
        <v>1065</v>
      </c>
      <c r="BS1026" s="222" t="s">
        <v>231</v>
      </c>
      <c r="BT1026" s="196" t="str">
        <f t="shared" si="67"/>
        <v>Maintained</v>
      </c>
      <c r="BU1026" s="212">
        <v>213</v>
      </c>
      <c r="BV1026" s="212">
        <v>0</v>
      </c>
      <c r="BW1026" s="201">
        <f t="shared" si="69"/>
        <v>7</v>
      </c>
      <c r="BX1026" s="197" t="str">
        <f t="shared" si="68"/>
        <v>9387</v>
      </c>
    </row>
    <row r="1027" spans="66:76" ht="14.4" x14ac:dyDescent="0.3">
      <c r="BN1027" s="222">
        <v>938</v>
      </c>
      <c r="BO1027" s="222" t="s">
        <v>220</v>
      </c>
      <c r="BP1027" s="222">
        <v>9387012</v>
      </c>
      <c r="BQ1027" s="222">
        <v>126163</v>
      </c>
      <c r="BR1027" s="222" t="s">
        <v>1066</v>
      </c>
      <c r="BS1027" s="222" t="s">
        <v>231</v>
      </c>
      <c r="BT1027" s="196" t="str">
        <f t="shared" si="67"/>
        <v>Maintained</v>
      </c>
      <c r="BU1027" s="212">
        <v>105</v>
      </c>
      <c r="BV1027" s="212">
        <v>88</v>
      </c>
      <c r="BW1027" s="201">
        <f t="shared" si="69"/>
        <v>8</v>
      </c>
      <c r="BX1027" s="197" t="str">
        <f t="shared" si="68"/>
        <v>9388</v>
      </c>
    </row>
    <row r="1028" spans="66:76" ht="14.4" x14ac:dyDescent="0.3">
      <c r="BN1028" s="222">
        <v>938</v>
      </c>
      <c r="BO1028" s="222" t="s">
        <v>220</v>
      </c>
      <c r="BP1028" s="222">
        <v>9387013</v>
      </c>
      <c r="BQ1028" s="222">
        <v>136114</v>
      </c>
      <c r="BR1028" s="222" t="s">
        <v>1067</v>
      </c>
      <c r="BS1028" s="222" t="s">
        <v>253</v>
      </c>
      <c r="BT1028" s="196" t="str">
        <f t="shared" si="67"/>
        <v>Maintained</v>
      </c>
      <c r="BU1028" s="212">
        <v>87</v>
      </c>
      <c r="BV1028" s="212">
        <v>191</v>
      </c>
      <c r="BW1028" s="201">
        <f t="shared" si="69"/>
        <v>9</v>
      </c>
      <c r="BX1028" s="197" t="str">
        <f t="shared" si="68"/>
        <v>9389</v>
      </c>
    </row>
    <row r="1029" spans="66:76" ht="14.4" x14ac:dyDescent="0.3">
      <c r="BN1029" s="222">
        <v>938</v>
      </c>
      <c r="BO1029" s="222" t="s">
        <v>220</v>
      </c>
      <c r="BP1029" s="222">
        <v>9387019</v>
      </c>
      <c r="BQ1029" s="222">
        <v>145394</v>
      </c>
      <c r="BR1029" s="222" t="s">
        <v>1068</v>
      </c>
      <c r="BS1029" s="222" t="s">
        <v>235</v>
      </c>
      <c r="BT1029" s="196" t="str">
        <f t="shared" ref="BT1029:BT1053" si="70">IF(OR(LEFT(BS1029,7)="Academy",LEFT(BS1029,11)="Free School"),"Academy","Maintained")</f>
        <v>Academy</v>
      </c>
      <c r="BU1029" s="212">
        <v>72</v>
      </c>
      <c r="BV1029" s="212">
        <v>0</v>
      </c>
      <c r="BW1029" s="201">
        <f t="shared" si="69"/>
        <v>10</v>
      </c>
      <c r="BX1029" s="197" t="str">
        <f t="shared" si="68"/>
        <v>93810</v>
      </c>
    </row>
    <row r="1030" spans="66:76" ht="14.4" x14ac:dyDescent="0.3">
      <c r="BN1030" s="222">
        <v>938</v>
      </c>
      <c r="BO1030" s="222" t="s">
        <v>220</v>
      </c>
      <c r="BP1030" s="222">
        <v>9387021</v>
      </c>
      <c r="BQ1030" s="222">
        <v>126169</v>
      </c>
      <c r="BR1030" s="222" t="s">
        <v>1069</v>
      </c>
      <c r="BS1030" s="222" t="s">
        <v>231</v>
      </c>
      <c r="BT1030" s="196" t="str">
        <f t="shared" si="70"/>
        <v>Maintained</v>
      </c>
      <c r="BU1030" s="212">
        <v>146</v>
      </c>
      <c r="BV1030" s="212">
        <v>0</v>
      </c>
      <c r="BW1030" s="201">
        <f t="shared" si="69"/>
        <v>11</v>
      </c>
      <c r="BX1030" s="197" t="str">
        <f t="shared" ref="BX1030:BX1053" si="71">BN1030&amp;BW1030</f>
        <v>93811</v>
      </c>
    </row>
    <row r="1031" spans="66:76" ht="14.4" x14ac:dyDescent="0.3">
      <c r="BN1031" s="222">
        <v>938</v>
      </c>
      <c r="BO1031" s="222" t="s">
        <v>220</v>
      </c>
      <c r="BP1031" s="222">
        <v>9387022</v>
      </c>
      <c r="BQ1031" s="222">
        <v>126170</v>
      </c>
      <c r="BR1031" s="222" t="s">
        <v>1070</v>
      </c>
      <c r="BS1031" s="222" t="s">
        <v>231</v>
      </c>
      <c r="BT1031" s="196" t="str">
        <f t="shared" si="70"/>
        <v>Maintained</v>
      </c>
      <c r="BU1031" s="212">
        <v>14</v>
      </c>
      <c r="BV1031" s="212">
        <v>61</v>
      </c>
      <c r="BW1031" s="201">
        <f t="shared" ref="BW1031:BW1053" si="72">IF(BN1031=BN1030,BW1030+1,1)</f>
        <v>12</v>
      </c>
      <c r="BX1031" s="197" t="str">
        <f t="shared" si="71"/>
        <v>93812</v>
      </c>
    </row>
    <row r="1032" spans="66:76" ht="14.4" x14ac:dyDescent="0.3">
      <c r="BN1032" s="222">
        <v>940</v>
      </c>
      <c r="BO1032" s="222" t="s">
        <v>1071</v>
      </c>
      <c r="BP1032" s="222">
        <v>9407003</v>
      </c>
      <c r="BQ1032" s="222">
        <v>145906</v>
      </c>
      <c r="BR1032" s="222" t="s">
        <v>996</v>
      </c>
      <c r="BS1032" s="222" t="s">
        <v>245</v>
      </c>
      <c r="BT1032" s="196" t="str">
        <f t="shared" si="70"/>
        <v>Academy</v>
      </c>
      <c r="BU1032" s="212">
        <v>64</v>
      </c>
      <c r="BV1032" s="212">
        <v>78</v>
      </c>
      <c r="BW1032" s="201">
        <f t="shared" si="72"/>
        <v>1</v>
      </c>
      <c r="BX1032" s="197" t="str">
        <f t="shared" si="71"/>
        <v>9401</v>
      </c>
    </row>
    <row r="1033" spans="66:76" ht="14.4" x14ac:dyDescent="0.3">
      <c r="BN1033" s="222">
        <v>940</v>
      </c>
      <c r="BO1033" s="222" t="s">
        <v>1071</v>
      </c>
      <c r="BP1033" s="222">
        <v>9407007</v>
      </c>
      <c r="BQ1033" s="222">
        <v>148583</v>
      </c>
      <c r="BR1033" s="222" t="s">
        <v>1154</v>
      </c>
      <c r="BS1033" s="222" t="s">
        <v>245</v>
      </c>
      <c r="BT1033" s="196" t="str">
        <f t="shared" si="70"/>
        <v>Academy</v>
      </c>
      <c r="BU1033" s="212">
        <v>0</v>
      </c>
      <c r="BV1033" s="212">
        <v>118</v>
      </c>
      <c r="BW1033" s="201">
        <f t="shared" si="72"/>
        <v>2</v>
      </c>
      <c r="BX1033" s="197" t="str">
        <f t="shared" si="71"/>
        <v>9402</v>
      </c>
    </row>
    <row r="1034" spans="66:76" ht="14.4" x14ac:dyDescent="0.3">
      <c r="BN1034" s="222">
        <v>940</v>
      </c>
      <c r="BO1034" s="222" t="s">
        <v>1071</v>
      </c>
      <c r="BP1034" s="222">
        <v>9407008</v>
      </c>
      <c r="BQ1034" s="222">
        <v>141791</v>
      </c>
      <c r="BR1034" s="222" t="s">
        <v>1155</v>
      </c>
      <c r="BS1034" s="222" t="s">
        <v>235</v>
      </c>
      <c r="BT1034" s="196" t="str">
        <f t="shared" si="70"/>
        <v>Academy</v>
      </c>
      <c r="BU1034" s="212">
        <v>0</v>
      </c>
      <c r="BV1034" s="212">
        <v>250</v>
      </c>
      <c r="BW1034" s="201">
        <f t="shared" si="72"/>
        <v>3</v>
      </c>
      <c r="BX1034" s="197" t="str">
        <f t="shared" si="71"/>
        <v>9403</v>
      </c>
    </row>
    <row r="1035" spans="66:76" ht="14.4" x14ac:dyDescent="0.3">
      <c r="BN1035" s="222">
        <v>940</v>
      </c>
      <c r="BO1035" s="222" t="s">
        <v>1071</v>
      </c>
      <c r="BP1035" s="222">
        <v>9407010</v>
      </c>
      <c r="BQ1035" s="222">
        <v>144684</v>
      </c>
      <c r="BR1035" s="222" t="s">
        <v>997</v>
      </c>
      <c r="BS1035" s="222" t="s">
        <v>235</v>
      </c>
      <c r="BT1035" s="196" t="str">
        <f t="shared" si="70"/>
        <v>Academy</v>
      </c>
      <c r="BU1035" s="212">
        <v>0</v>
      </c>
      <c r="BV1035" s="212">
        <v>97</v>
      </c>
      <c r="BW1035" s="201">
        <f t="shared" si="72"/>
        <v>4</v>
      </c>
      <c r="BX1035" s="197" t="str">
        <f t="shared" si="71"/>
        <v>9404</v>
      </c>
    </row>
    <row r="1036" spans="66:76" ht="14.4" x14ac:dyDescent="0.3">
      <c r="BN1036" s="222">
        <v>940</v>
      </c>
      <c r="BO1036" s="222" t="s">
        <v>1071</v>
      </c>
      <c r="BP1036" s="222">
        <v>9407026</v>
      </c>
      <c r="BQ1036" s="222">
        <v>137875</v>
      </c>
      <c r="BR1036" s="222" t="s">
        <v>1102</v>
      </c>
      <c r="BS1036" s="222" t="s">
        <v>235</v>
      </c>
      <c r="BT1036" s="196" t="str">
        <f t="shared" si="70"/>
        <v>Academy</v>
      </c>
      <c r="BU1036" s="212">
        <v>162</v>
      </c>
      <c r="BV1036" s="212">
        <v>0</v>
      </c>
      <c r="BW1036" s="201">
        <f t="shared" si="72"/>
        <v>5</v>
      </c>
      <c r="BX1036" s="197" t="str">
        <f t="shared" si="71"/>
        <v>9405</v>
      </c>
    </row>
    <row r="1037" spans="66:76" ht="14.4" x14ac:dyDescent="0.3">
      <c r="BN1037" s="222">
        <v>940</v>
      </c>
      <c r="BO1037" s="222" t="s">
        <v>1071</v>
      </c>
      <c r="BP1037" s="222">
        <v>9407029</v>
      </c>
      <c r="BQ1037" s="222">
        <v>140277</v>
      </c>
      <c r="BR1037" s="222" t="s">
        <v>1003</v>
      </c>
      <c r="BS1037" s="222" t="s">
        <v>235</v>
      </c>
      <c r="BT1037" s="196" t="str">
        <f t="shared" si="70"/>
        <v>Academy</v>
      </c>
      <c r="BU1037" s="212">
        <v>0</v>
      </c>
      <c r="BV1037" s="212">
        <v>144.5</v>
      </c>
      <c r="BW1037" s="201">
        <f t="shared" si="72"/>
        <v>6</v>
      </c>
      <c r="BX1037" s="197" t="str">
        <f t="shared" si="71"/>
        <v>9406</v>
      </c>
    </row>
    <row r="1038" spans="66:76" ht="14.4" x14ac:dyDescent="0.3">
      <c r="BN1038" s="222">
        <v>940</v>
      </c>
      <c r="BO1038" s="222" t="s">
        <v>1071</v>
      </c>
      <c r="BP1038" s="222">
        <v>9407031</v>
      </c>
      <c r="BQ1038" s="222">
        <v>131079</v>
      </c>
      <c r="BR1038" s="222" t="s">
        <v>1271</v>
      </c>
      <c r="BS1038" s="222" t="s">
        <v>231</v>
      </c>
      <c r="BT1038" s="196" t="str">
        <f t="shared" si="70"/>
        <v>Maintained</v>
      </c>
      <c r="BU1038" s="212">
        <v>270</v>
      </c>
      <c r="BV1038" s="212">
        <v>0</v>
      </c>
      <c r="BW1038" s="201">
        <f t="shared" si="72"/>
        <v>7</v>
      </c>
      <c r="BX1038" s="197" t="str">
        <f t="shared" si="71"/>
        <v>9407</v>
      </c>
    </row>
    <row r="1039" spans="66:76" ht="14.4" x14ac:dyDescent="0.3">
      <c r="BN1039" s="222">
        <v>940</v>
      </c>
      <c r="BO1039" s="222" t="s">
        <v>1071</v>
      </c>
      <c r="BP1039" s="222">
        <v>9407033</v>
      </c>
      <c r="BQ1039" s="222">
        <v>138634</v>
      </c>
      <c r="BR1039" s="222" t="s">
        <v>1004</v>
      </c>
      <c r="BS1039" s="222" t="s">
        <v>235</v>
      </c>
      <c r="BT1039" s="196" t="str">
        <f t="shared" si="70"/>
        <v>Academy</v>
      </c>
      <c r="BU1039" s="212">
        <v>35</v>
      </c>
      <c r="BV1039" s="212">
        <v>83</v>
      </c>
      <c r="BW1039" s="201">
        <f t="shared" si="72"/>
        <v>8</v>
      </c>
      <c r="BX1039" s="197" t="str">
        <f t="shared" si="71"/>
        <v>9408</v>
      </c>
    </row>
    <row r="1040" spans="66:76" ht="14.4" x14ac:dyDescent="0.3">
      <c r="BN1040" s="222">
        <v>941</v>
      </c>
      <c r="BO1040" s="222" t="s">
        <v>1072</v>
      </c>
      <c r="BP1040" s="222">
        <v>9417000</v>
      </c>
      <c r="BQ1040" s="222">
        <v>142783</v>
      </c>
      <c r="BR1040" s="222" t="s">
        <v>994</v>
      </c>
      <c r="BS1040" s="222" t="s">
        <v>245</v>
      </c>
      <c r="BT1040" s="196" t="str">
        <f t="shared" si="70"/>
        <v>Academy</v>
      </c>
      <c r="BU1040" s="212">
        <v>88</v>
      </c>
      <c r="BV1040" s="212">
        <v>137</v>
      </c>
      <c r="BW1040" s="201">
        <f t="shared" si="72"/>
        <v>1</v>
      </c>
      <c r="BX1040" s="197" t="str">
        <f t="shared" si="71"/>
        <v>9411</v>
      </c>
    </row>
    <row r="1041" spans="66:76" ht="14.4" x14ac:dyDescent="0.3">
      <c r="BN1041" s="222">
        <v>941</v>
      </c>
      <c r="BO1041" s="222" t="s">
        <v>1072</v>
      </c>
      <c r="BP1041" s="222">
        <v>9417002</v>
      </c>
      <c r="BQ1041" s="222">
        <v>144759</v>
      </c>
      <c r="BR1041" s="222" t="s">
        <v>995</v>
      </c>
      <c r="BS1041" s="222" t="s">
        <v>245</v>
      </c>
      <c r="BT1041" s="196" t="str">
        <f t="shared" si="70"/>
        <v>Academy</v>
      </c>
      <c r="BU1041" s="212">
        <v>62</v>
      </c>
      <c r="BV1041" s="212">
        <v>58</v>
      </c>
      <c r="BW1041" s="201">
        <f t="shared" si="72"/>
        <v>2</v>
      </c>
      <c r="BX1041" s="197" t="str">
        <f t="shared" si="71"/>
        <v>9412</v>
      </c>
    </row>
    <row r="1042" spans="66:76" ht="14.4" x14ac:dyDescent="0.3">
      <c r="BN1042" s="222">
        <v>941</v>
      </c>
      <c r="BO1042" s="222" t="s">
        <v>1072</v>
      </c>
      <c r="BP1042" s="222">
        <v>9417014</v>
      </c>
      <c r="BQ1042" s="222">
        <v>122160</v>
      </c>
      <c r="BR1042" s="222" t="s">
        <v>998</v>
      </c>
      <c r="BS1042" s="222" t="s">
        <v>231</v>
      </c>
      <c r="BT1042" s="196" t="str">
        <f t="shared" si="70"/>
        <v>Maintained</v>
      </c>
      <c r="BU1042" s="212">
        <v>123</v>
      </c>
      <c r="BV1042" s="212">
        <v>0</v>
      </c>
      <c r="BW1042" s="201">
        <f t="shared" si="72"/>
        <v>3</v>
      </c>
      <c r="BX1042" s="197" t="str">
        <f t="shared" si="71"/>
        <v>9413</v>
      </c>
    </row>
    <row r="1043" spans="66:76" ht="14.4" x14ac:dyDescent="0.3">
      <c r="BN1043" s="222">
        <v>941</v>
      </c>
      <c r="BO1043" s="222" t="s">
        <v>1072</v>
      </c>
      <c r="BP1043" s="222">
        <v>9417017</v>
      </c>
      <c r="BQ1043" s="222">
        <v>137354</v>
      </c>
      <c r="BR1043" s="222" t="s">
        <v>1219</v>
      </c>
      <c r="BS1043" s="222" t="s">
        <v>235</v>
      </c>
      <c r="BT1043" s="196" t="str">
        <f t="shared" si="70"/>
        <v>Academy</v>
      </c>
      <c r="BU1043" s="212">
        <v>0</v>
      </c>
      <c r="BV1043" s="212">
        <v>272</v>
      </c>
      <c r="BW1043" s="201">
        <f t="shared" si="72"/>
        <v>4</v>
      </c>
      <c r="BX1043" s="197" t="str">
        <f t="shared" si="71"/>
        <v>9414</v>
      </c>
    </row>
    <row r="1044" spans="66:76" ht="14.4" x14ac:dyDescent="0.3">
      <c r="BN1044" s="222">
        <v>941</v>
      </c>
      <c r="BO1044" s="222" t="s">
        <v>1072</v>
      </c>
      <c r="BP1044" s="222">
        <v>9417018</v>
      </c>
      <c r="BQ1044" s="222">
        <v>150242</v>
      </c>
      <c r="BR1044" s="222" t="s">
        <v>999</v>
      </c>
      <c r="BS1044" s="222" t="s">
        <v>235</v>
      </c>
      <c r="BT1044" s="196" t="str">
        <f t="shared" si="70"/>
        <v>Academy</v>
      </c>
      <c r="BU1044" s="212">
        <v>0</v>
      </c>
      <c r="BV1044" s="212">
        <v>79</v>
      </c>
      <c r="BW1044" s="201">
        <f t="shared" si="72"/>
        <v>5</v>
      </c>
      <c r="BX1044" s="197" t="str">
        <f t="shared" si="71"/>
        <v>9415</v>
      </c>
    </row>
    <row r="1045" spans="66:76" ht="14.4" x14ac:dyDescent="0.3">
      <c r="BN1045" s="239">
        <v>941</v>
      </c>
      <c r="BO1045" s="240" t="s">
        <v>1072</v>
      </c>
      <c r="BP1045" s="240">
        <v>9417019</v>
      </c>
      <c r="BQ1045" s="240">
        <v>141726</v>
      </c>
      <c r="BR1045" s="240" t="s">
        <v>1000</v>
      </c>
      <c r="BS1045" s="240" t="s">
        <v>235</v>
      </c>
      <c r="BT1045" s="241" t="str">
        <f t="shared" si="70"/>
        <v>Academy</v>
      </c>
      <c r="BU1045" s="242">
        <v>0</v>
      </c>
      <c r="BV1045" s="242">
        <v>99</v>
      </c>
      <c r="BW1045" s="201">
        <f t="shared" si="72"/>
        <v>6</v>
      </c>
      <c r="BX1045" s="197" t="str">
        <f t="shared" si="71"/>
        <v>9416</v>
      </c>
    </row>
    <row r="1046" spans="66:76" ht="14.4" x14ac:dyDescent="0.3">
      <c r="BN1046" s="239">
        <v>941</v>
      </c>
      <c r="BO1046" s="240" t="s">
        <v>1072</v>
      </c>
      <c r="BP1046" s="240">
        <v>9417020</v>
      </c>
      <c r="BQ1046" s="240">
        <v>140436</v>
      </c>
      <c r="BR1046" s="240" t="s">
        <v>1001</v>
      </c>
      <c r="BS1046" s="240" t="s">
        <v>235</v>
      </c>
      <c r="BT1046" s="241" t="str">
        <f t="shared" si="70"/>
        <v>Academy</v>
      </c>
      <c r="BU1046" s="242">
        <v>86</v>
      </c>
      <c r="BV1046" s="242">
        <v>170</v>
      </c>
      <c r="BW1046" s="201">
        <f t="shared" si="72"/>
        <v>7</v>
      </c>
      <c r="BX1046" s="197" t="str">
        <f t="shared" si="71"/>
        <v>9417</v>
      </c>
    </row>
    <row r="1047" spans="66:76" ht="14.4" x14ac:dyDescent="0.3">
      <c r="BN1047" s="239">
        <v>941</v>
      </c>
      <c r="BO1047" s="240" t="s">
        <v>1072</v>
      </c>
      <c r="BP1047" s="240">
        <v>9417028</v>
      </c>
      <c r="BQ1047" s="240">
        <v>149367</v>
      </c>
      <c r="BR1047" s="240" t="s">
        <v>1002</v>
      </c>
      <c r="BS1047" s="240" t="s">
        <v>235</v>
      </c>
      <c r="BT1047" s="241" t="str">
        <f t="shared" si="70"/>
        <v>Academy</v>
      </c>
      <c r="BU1047" s="242">
        <v>40.5</v>
      </c>
      <c r="BV1047" s="242">
        <v>0</v>
      </c>
      <c r="BW1047" s="201">
        <f t="shared" si="72"/>
        <v>8</v>
      </c>
      <c r="BX1047" s="197" t="str">
        <f t="shared" si="71"/>
        <v>9418</v>
      </c>
    </row>
    <row r="1048" spans="66:76" ht="14.4" x14ac:dyDescent="0.3">
      <c r="BN1048" s="239">
        <v>942</v>
      </c>
      <c r="BO1048" s="240" t="s">
        <v>1159</v>
      </c>
      <c r="BP1048" s="240">
        <v>9427002</v>
      </c>
      <c r="BQ1048" s="240">
        <v>112464</v>
      </c>
      <c r="BR1048" s="240" t="s">
        <v>371</v>
      </c>
      <c r="BS1048" s="240" t="s">
        <v>231</v>
      </c>
      <c r="BT1048" s="241" t="str">
        <f t="shared" si="70"/>
        <v>Maintained</v>
      </c>
      <c r="BU1048" s="242">
        <v>121</v>
      </c>
      <c r="BV1048" s="242">
        <v>134</v>
      </c>
      <c r="BW1048" s="201">
        <f t="shared" si="72"/>
        <v>1</v>
      </c>
      <c r="BX1048" s="197" t="str">
        <f t="shared" si="71"/>
        <v>9421</v>
      </c>
    </row>
    <row r="1049" spans="66:76" ht="14.4" x14ac:dyDescent="0.3">
      <c r="BN1049" s="239">
        <v>942</v>
      </c>
      <c r="BO1049" s="240" t="s">
        <v>1159</v>
      </c>
      <c r="BP1049" s="240">
        <v>9427003</v>
      </c>
      <c r="BQ1049" s="240">
        <v>143723</v>
      </c>
      <c r="BR1049" s="240" t="s">
        <v>932</v>
      </c>
      <c r="BS1049" s="240" t="s">
        <v>245</v>
      </c>
      <c r="BT1049" s="241" t="str">
        <f t="shared" si="70"/>
        <v>Academy</v>
      </c>
      <c r="BU1049" s="242">
        <v>10</v>
      </c>
      <c r="BV1049" s="242">
        <v>55</v>
      </c>
      <c r="BW1049" s="201">
        <f t="shared" si="72"/>
        <v>2</v>
      </c>
      <c r="BX1049" s="197" t="str">
        <f t="shared" si="71"/>
        <v>9422</v>
      </c>
    </row>
    <row r="1050" spans="66:76" ht="14.4" x14ac:dyDescent="0.3">
      <c r="BN1050" s="239">
        <v>942</v>
      </c>
      <c r="BO1050" s="240" t="s">
        <v>1159</v>
      </c>
      <c r="BP1050" s="240">
        <v>9427022</v>
      </c>
      <c r="BQ1050" s="240">
        <v>146250</v>
      </c>
      <c r="BR1050" s="240" t="s">
        <v>935</v>
      </c>
      <c r="BS1050" s="240" t="s">
        <v>235</v>
      </c>
      <c r="BT1050" s="241" t="str">
        <f t="shared" si="70"/>
        <v>Academy</v>
      </c>
      <c r="BU1050" s="242">
        <v>99</v>
      </c>
      <c r="BV1050" s="242">
        <v>102</v>
      </c>
      <c r="BW1050" s="201">
        <f t="shared" si="72"/>
        <v>3</v>
      </c>
      <c r="BX1050" s="197" t="str">
        <f t="shared" si="71"/>
        <v>9423</v>
      </c>
    </row>
    <row r="1051" spans="66:76" ht="14.4" x14ac:dyDescent="0.3">
      <c r="BN1051" s="239">
        <v>943</v>
      </c>
      <c r="BO1051" s="240" t="s">
        <v>1160</v>
      </c>
      <c r="BP1051" s="240">
        <v>9437001</v>
      </c>
      <c r="BQ1051" s="240">
        <v>141993</v>
      </c>
      <c r="BR1051" s="240" t="s">
        <v>931</v>
      </c>
      <c r="BS1051" s="240" t="s">
        <v>275</v>
      </c>
      <c r="BT1051" s="241" t="str">
        <f t="shared" si="70"/>
        <v>Academy</v>
      </c>
      <c r="BU1051" s="242">
        <v>45</v>
      </c>
      <c r="BV1051" s="242">
        <v>50</v>
      </c>
      <c r="BW1051" s="201">
        <f t="shared" si="72"/>
        <v>1</v>
      </c>
      <c r="BX1051" s="197" t="str">
        <f t="shared" si="71"/>
        <v>9431</v>
      </c>
    </row>
    <row r="1052" spans="66:76" ht="14.4" x14ac:dyDescent="0.3">
      <c r="BN1052" s="239">
        <v>943</v>
      </c>
      <c r="BO1052" s="240" t="s">
        <v>1160</v>
      </c>
      <c r="BP1052" s="240">
        <v>9437006</v>
      </c>
      <c r="BQ1052" s="240">
        <v>112465</v>
      </c>
      <c r="BR1052" s="240" t="s">
        <v>933</v>
      </c>
      <c r="BS1052" s="240" t="s">
        <v>231</v>
      </c>
      <c r="BT1052" s="241" t="str">
        <f t="shared" si="70"/>
        <v>Maintained</v>
      </c>
      <c r="BU1052" s="242">
        <v>65</v>
      </c>
      <c r="BV1052" s="242">
        <v>82</v>
      </c>
      <c r="BW1052" s="201">
        <f t="shared" si="72"/>
        <v>2</v>
      </c>
      <c r="BX1052" s="197" t="str">
        <f t="shared" si="71"/>
        <v>9432</v>
      </c>
    </row>
    <row r="1053" spans="66:76" ht="14.4" x14ac:dyDescent="0.3">
      <c r="BN1053" s="239">
        <v>943</v>
      </c>
      <c r="BO1053" s="240" t="s">
        <v>1160</v>
      </c>
      <c r="BP1053" s="240">
        <v>9437013</v>
      </c>
      <c r="BQ1053" s="240">
        <v>112466</v>
      </c>
      <c r="BR1053" s="240" t="s">
        <v>934</v>
      </c>
      <c r="BS1053" s="240" t="s">
        <v>231</v>
      </c>
      <c r="BT1053" s="241" t="str">
        <f t="shared" si="70"/>
        <v>Maintained</v>
      </c>
      <c r="BU1053" s="242">
        <v>48</v>
      </c>
      <c r="BV1053" s="242">
        <v>52</v>
      </c>
      <c r="BW1053" s="201">
        <f t="shared" si="72"/>
        <v>3</v>
      </c>
      <c r="BX1053" s="197" t="str">
        <f t="shared" si="71"/>
        <v>9433</v>
      </c>
    </row>
  </sheetData>
  <sheetProtection autoFilter="0"/>
  <autoFilter ref="BN4:BV1053" xr:uid="{00000000-0009-0000-0000-000006000000}"/>
  <sortState xmlns:xlrd2="http://schemas.microsoft.com/office/spreadsheetml/2017/richdata2" ref="BN5:BT1027">
    <sortCondition ref="BP5:BP1027"/>
  </sortState>
  <mergeCells count="25">
    <mergeCell ref="X2:AA2"/>
    <mergeCell ref="AB2:AM2"/>
    <mergeCell ref="AP2:AR2"/>
    <mergeCell ref="AS2:BD2"/>
    <mergeCell ref="C1:D1"/>
    <mergeCell ref="E1:AA1"/>
    <mergeCell ref="AB1:AR1"/>
    <mergeCell ref="AS1:BG1"/>
    <mergeCell ref="E2:T2"/>
    <mergeCell ref="U2:W2"/>
    <mergeCell ref="BH1:BL1"/>
    <mergeCell ref="BL2:BL4"/>
    <mergeCell ref="AB3:AD3"/>
    <mergeCell ref="AE3:AG3"/>
    <mergeCell ref="AH3:AJ3"/>
    <mergeCell ref="AK3:AM3"/>
    <mergeCell ref="AN3:AO3"/>
    <mergeCell ref="AP3:AR3"/>
    <mergeCell ref="AS3:AU3"/>
    <mergeCell ref="AV3:AX3"/>
    <mergeCell ref="AY3:BA3"/>
    <mergeCell ref="BB3:BD3"/>
    <mergeCell ref="BH3:BI3"/>
    <mergeCell ref="BJ3:BK3"/>
    <mergeCell ref="BE2:BG2"/>
  </mergeCells>
  <pageMargins left="0.75" right="0.75" top="1" bottom="1" header="0.5" footer="0.5"/>
  <pageSetup paperSize="9" orientation="portrait" r:id="rId1"/>
  <headerFooter alignWithMargins="0"/>
  <legacyDrawing r:id="rId2"/>
</worksheet>
</file>

<file path=docMetadata/LabelInfo.xml><?xml version="1.0" encoding="utf-8"?>
<clbl:labelList xmlns:clbl="http://schemas.microsoft.com/office/2020/mipLabelMetadata">
  <clbl:label id="{fad277c9-c60a-4da1-b5f3-b3b8b34a82f9}" enabled="0" method="" siteId="{fad277c9-c60a-4da1-b5f3-b3b8b34a82f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Instructions</vt:lpstr>
      <vt:lpstr>Schools&amp;Central School Services</vt:lpstr>
      <vt:lpstr>Early Years 3 &amp; 4 yrs</vt:lpstr>
      <vt:lpstr>Early Years 2 yrs and under 2s</vt:lpstr>
      <vt:lpstr>Early Years Pupil Premium&amp;DAF</vt:lpstr>
      <vt:lpstr>High Needs Pupil Numbers</vt:lpstr>
      <vt:lpstr>Source data</vt:lpstr>
      <vt:lpstr>'Early Years 2 yrs and under 2s'!Print_Area</vt:lpstr>
      <vt:lpstr>'Early Years 3 &amp; 4 yrs'!Print_Area</vt:lpstr>
      <vt:lpstr>'Early Years Pupil Premium&amp;DAF'!Print_Area</vt:lpstr>
      <vt:lpstr>'High Needs Pupil Numbers'!Print_Area</vt:lpstr>
      <vt:lpstr>'Schools&amp;Central School Services'!Print_Area</vt:lpstr>
    </vt:vector>
  </TitlesOfParts>
  <Company>DfE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Joe</dc:creator>
  <cp:lastModifiedBy>COPELAND, Dianne</cp:lastModifiedBy>
  <dcterms:created xsi:type="dcterms:W3CDTF">2020-01-14T08:26:17Z</dcterms:created>
  <dcterms:modified xsi:type="dcterms:W3CDTF">2025-08-01T09:35:35Z</dcterms:modified>
</cp:coreProperties>
</file>