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AAC26AF4-6607-4753-9E10-F6F897DB5805}" xr6:coauthVersionLast="47" xr6:coauthVersionMax="47" xr10:uidLastSave="{00000000-0000-0000-0000-000000000000}"/>
  <bookViews>
    <workbookView xWindow="-110" yWindow="-110" windowWidth="19420" windowHeight="1030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7" i="9" l="1"/>
  <c r="O127" i="9"/>
  <c r="N127" i="9"/>
  <c r="M127" i="9"/>
  <c r="L127" i="9"/>
  <c r="K127" i="9"/>
  <c r="J127" i="9"/>
  <c r="I127" i="9"/>
  <c r="H127" i="9"/>
  <c r="G127" i="9"/>
  <c r="F127" i="9"/>
  <c r="E127" i="9"/>
  <c r="D127" i="9"/>
  <c r="B127" i="9"/>
  <c r="Q383" i="7"/>
  <c r="Q384" i="7" s="1"/>
  <c r="Q385" i="7" s="1"/>
  <c r="Q386" i="7" s="1"/>
  <c r="Q387" i="7" s="1"/>
  <c r="P383" i="7"/>
  <c r="P384" i="7" s="1"/>
  <c r="P385" i="7" s="1"/>
  <c r="P386" i="7" s="1"/>
  <c r="P387" i="7" s="1"/>
  <c r="O383" i="7"/>
  <c r="O384" i="7" s="1"/>
  <c r="O385" i="7" s="1"/>
  <c r="O386" i="7" s="1"/>
  <c r="O387" i="7" s="1"/>
  <c r="N383" i="7"/>
  <c r="N384" i="7" s="1"/>
  <c r="N385" i="7" s="1"/>
  <c r="N386" i="7" s="1"/>
  <c r="N387" i="7" s="1"/>
  <c r="M383" i="7"/>
  <c r="M384" i="7" s="1"/>
  <c r="M385" i="7" s="1"/>
  <c r="M386" i="7" s="1"/>
  <c r="M387" i="7" s="1"/>
  <c r="L383" i="7"/>
  <c r="L384" i="7" s="1"/>
  <c r="L385" i="7" s="1"/>
  <c r="L386" i="7" s="1"/>
  <c r="L387" i="7" s="1"/>
  <c r="K383" i="7"/>
  <c r="K384" i="7" s="1"/>
  <c r="K385" i="7" s="1"/>
  <c r="K386" i="7" s="1"/>
  <c r="K387" i="7" s="1"/>
  <c r="J383" i="7"/>
  <c r="J384" i="7" s="1"/>
  <c r="J385" i="7" s="1"/>
  <c r="J386" i="7" s="1"/>
  <c r="J387" i="7" s="1"/>
  <c r="I383" i="7"/>
  <c r="I384" i="7" s="1"/>
  <c r="I385" i="7" s="1"/>
  <c r="I386" i="7" s="1"/>
  <c r="I387" i="7" s="1"/>
  <c r="H383" i="7"/>
  <c r="H384" i="7" s="1"/>
  <c r="H385" i="7" s="1"/>
  <c r="H386" i="7" s="1"/>
  <c r="H387" i="7" s="1"/>
  <c r="G383" i="7"/>
  <c r="G384" i="7" s="1"/>
  <c r="G385" i="7" s="1"/>
  <c r="G386" i="7" s="1"/>
  <c r="G387" i="7" s="1"/>
  <c r="F383" i="7"/>
  <c r="F384" i="7" s="1"/>
  <c r="F385" i="7" s="1"/>
  <c r="F386" i="7" s="1"/>
  <c r="F387" i="7" s="1"/>
  <c r="E383" i="7"/>
  <c r="E384" i="7" s="1"/>
  <c r="E385" i="7" s="1"/>
  <c r="E386" i="7" s="1"/>
  <c r="E387" i="7" s="1"/>
  <c r="C383" i="7"/>
  <c r="C384" i="7" s="1"/>
  <c r="C385" i="7" s="1"/>
  <c r="C386" i="7" s="1"/>
  <c r="C387" i="7" s="1"/>
  <c r="A384" i="7" l="1"/>
  <c r="A385" i="7" s="1"/>
  <c r="A386" i="7" s="1"/>
  <c r="A387" i="7" s="1"/>
  <c r="A388" i="7" s="1"/>
  <c r="A389" i="7" s="1"/>
  <c r="A390" i="7" s="1"/>
  <c r="A391" i="7" s="1"/>
  <c r="A392" i="7" s="1"/>
  <c r="A393" i="7" s="1"/>
  <c r="A394" i="7" s="1"/>
  <c r="P126" i="9"/>
  <c r="O126" i="9"/>
  <c r="N126" i="9"/>
  <c r="M126" i="9"/>
  <c r="L126" i="9"/>
  <c r="K126" i="9"/>
  <c r="J126" i="9"/>
  <c r="I126" i="9"/>
  <c r="H126" i="9"/>
  <c r="G126" i="9"/>
  <c r="F126" i="9"/>
  <c r="E126" i="9"/>
  <c r="D126" i="9"/>
  <c r="C126" i="9"/>
  <c r="B126" i="9"/>
  <c r="L124" i="9"/>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C35" i="10" s="1"/>
  <c r="D123" i="9"/>
  <c r="D35" i="10" s="1"/>
  <c r="E123" i="9"/>
  <c r="E35" i="10" s="1"/>
  <c r="F123" i="9"/>
  <c r="F35" i="10" s="1"/>
  <c r="G123" i="9"/>
  <c r="G35" i="10" s="1"/>
  <c r="H123" i="9"/>
  <c r="H35" i="10" s="1"/>
  <c r="I123" i="9"/>
  <c r="I35" i="10" s="1"/>
  <c r="J123" i="9"/>
  <c r="J35" i="10" s="1"/>
  <c r="K123" i="9"/>
  <c r="K35" i="10" s="1"/>
  <c r="L123" i="9"/>
  <c r="L35" i="10" s="1"/>
  <c r="M123" i="9"/>
  <c r="M35" i="10" s="1"/>
  <c r="N123" i="9"/>
  <c r="N35" i="10" s="1"/>
  <c r="O123" i="9"/>
  <c r="O35" i="10" s="1"/>
  <c r="P123" i="9"/>
  <c r="P35" i="10" s="1"/>
  <c r="B123" i="9"/>
  <c r="B35" i="10" s="1"/>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G382" i="7" s="1"/>
  <c r="H371" i="7"/>
  <c r="H372" i="7" s="1"/>
  <c r="H373" i="7" s="1"/>
  <c r="I371" i="7"/>
  <c r="I372" i="7" s="1"/>
  <c r="I373" i="7" s="1"/>
  <c r="J371" i="7"/>
  <c r="J372" i="7" s="1"/>
  <c r="J373" i="7" s="1"/>
  <c r="K371" i="7"/>
  <c r="K372" i="7" s="1"/>
  <c r="K373" i="7" s="1"/>
  <c r="K374" i="7" s="1"/>
  <c r="K375" i="7" s="1"/>
  <c r="K376" i="7" s="1"/>
  <c r="K377" i="7" s="1"/>
  <c r="K378" i="7" s="1"/>
  <c r="K379" i="7" s="1"/>
  <c r="K380" i="7" s="1"/>
  <c r="K381" i="7" s="1"/>
  <c r="K382" i="7" s="1"/>
  <c r="L371" i="7"/>
  <c r="L372" i="7" s="1"/>
  <c r="L373" i="7" s="1"/>
  <c r="L374" i="7" s="1"/>
  <c r="L375" i="7" s="1"/>
  <c r="L376" i="7" s="1"/>
  <c r="L377" i="7" s="1"/>
  <c r="L378" i="7" s="1"/>
  <c r="L379" i="7" s="1"/>
  <c r="L380" i="7" s="1"/>
  <c r="L381" i="7" s="1"/>
  <c r="L382" i="7" s="1"/>
  <c r="M371" i="7"/>
  <c r="M372" i="7" s="1"/>
  <c r="M373" i="7" s="1"/>
  <c r="M374" i="7" s="1"/>
  <c r="M375" i="7" s="1"/>
  <c r="M376" i="7" s="1"/>
  <c r="M377" i="7" s="1"/>
  <c r="M378" i="7" s="1"/>
  <c r="M379" i="7" s="1"/>
  <c r="M380" i="7" s="1"/>
  <c r="M381" i="7" s="1"/>
  <c r="M382" i="7" s="1"/>
  <c r="N371" i="7"/>
  <c r="N372" i="7" s="1"/>
  <c r="N373" i="7" s="1"/>
  <c r="O371" i="7"/>
  <c r="O372" i="7" s="1"/>
  <c r="O373" i="7" s="1"/>
  <c r="O374" i="7" s="1"/>
  <c r="O375" i="7" s="1"/>
  <c r="O376" i="7" s="1"/>
  <c r="O377" i="7" s="1"/>
  <c r="O378" i="7" s="1"/>
  <c r="O379" i="7" s="1"/>
  <c r="O380" i="7" s="1"/>
  <c r="O381" i="7" s="1"/>
  <c r="O382" i="7" s="1"/>
  <c r="P371" i="7"/>
  <c r="P372" i="7" s="1"/>
  <c r="P373" i="7" s="1"/>
  <c r="Q371" i="7"/>
  <c r="Q372" i="7" s="1"/>
  <c r="Q373" i="7" s="1"/>
  <c r="C371" i="7"/>
  <c r="C372" i="7" s="1"/>
  <c r="C373" i="7" s="1"/>
  <c r="C374" i="7" s="1"/>
  <c r="C375" i="7" s="1"/>
  <c r="C376" i="7" s="1"/>
  <c r="C377" i="7" s="1"/>
  <c r="C378" i="7" s="1"/>
  <c r="C379" i="7" s="1"/>
  <c r="C380" i="7" s="1"/>
  <c r="C381" i="7" s="1"/>
  <c r="C382" i="7" s="1"/>
  <c r="J374" i="7" l="1"/>
  <c r="J375" i="7" s="1"/>
  <c r="J376" i="7" s="1"/>
  <c r="J377" i="7" s="1"/>
  <c r="J378" i="7" s="1"/>
  <c r="J379" i="7" s="1"/>
  <c r="J380" i="7" s="1"/>
  <c r="J381" i="7" s="1"/>
  <c r="J382" i="7" s="1"/>
  <c r="I374" i="7"/>
  <c r="I375" i="7" s="1"/>
  <c r="I376" i="7" s="1"/>
  <c r="I377" i="7" s="1"/>
  <c r="I378" i="7" s="1"/>
  <c r="I379" i="7" s="1"/>
  <c r="I380" i="7" s="1"/>
  <c r="I381" i="7" s="1"/>
  <c r="I382" i="7" s="1"/>
  <c r="Q374" i="7"/>
  <c r="Q375" i="7" s="1"/>
  <c r="Q376" i="7" s="1"/>
  <c r="H374" i="7"/>
  <c r="H375" i="7" s="1"/>
  <c r="H376" i="7" s="1"/>
  <c r="H377" i="7" s="1"/>
  <c r="H378" i="7" s="1"/>
  <c r="H379" i="7" s="1"/>
  <c r="H380" i="7" s="1"/>
  <c r="H381" i="7" s="1"/>
  <c r="H382" i="7" s="1"/>
  <c r="P374" i="7"/>
  <c r="P375" i="7" s="1"/>
  <c r="P376" i="7" s="1"/>
  <c r="N374" i="7"/>
  <c r="N375" i="7" s="1"/>
  <c r="N376" i="7" s="1"/>
  <c r="N377" i="7" s="1"/>
  <c r="N378" i="7" s="1"/>
  <c r="N379" i="7" s="1"/>
  <c r="N380" i="7" s="1"/>
  <c r="N381" i="7" s="1"/>
  <c r="N382" i="7" s="1"/>
  <c r="F374" i="7"/>
  <c r="F375" i="7" s="1"/>
  <c r="F376" i="7" s="1"/>
  <c r="F377" i="7" s="1"/>
  <c r="F378" i="7" s="1"/>
  <c r="F379" i="7" s="1"/>
  <c r="F380" i="7" s="1"/>
  <c r="F381" i="7" s="1"/>
  <c r="F382"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G6" i="2"/>
  <c r="G5" i="2"/>
  <c r="F5" i="2"/>
  <c r="I5" i="2"/>
  <c r="D6" i="2"/>
  <c r="E6" i="2"/>
  <c r="C14" i="2"/>
  <c r="K6" i="2"/>
  <c r="J5" i="2"/>
  <c r="C5" i="2"/>
  <c r="K5" i="2"/>
  <c r="L14" i="2"/>
  <c r="M5" i="2"/>
  <c r="L6" i="2"/>
  <c r="H5" i="2"/>
  <c r="B5" i="2"/>
  <c r="C6" i="2"/>
  <c r="D5" i="2"/>
  <c r="E5" i="2"/>
  <c r="A14" i="2"/>
  <c r="L5" i="2"/>
  <c r="H14" i="2"/>
  <c r="J6" i="2"/>
  <c r="G14" i="2"/>
  <c r="A11" i="2"/>
  <c r="H6" i="2"/>
  <c r="B6" i="2"/>
  <c r="F14" i="2"/>
  <c r="I6" i="2"/>
  <c r="F6" i="2"/>
  <c r="M14" i="2"/>
  <c r="K14" i="2"/>
  <c r="E14" i="2"/>
  <c r="M6" i="2"/>
  <c r="D14" i="2"/>
  <c r="I14" i="2"/>
  <c r="B14" i="2"/>
  <c r="A6"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A12" i="2"/>
  <c r="B11" i="2"/>
  <c r="H11" i="2"/>
  <c r="D11" i="2"/>
  <c r="H15" i="2"/>
  <c r="A7" i="2"/>
  <c r="M15" i="2"/>
  <c r="A15" i="2"/>
  <c r="J11" i="2"/>
  <c r="I11" i="2"/>
  <c r="L11" i="2"/>
  <c r="E15" i="2"/>
  <c r="D7" i="2"/>
  <c r="J15" i="2"/>
  <c r="I7" i="2"/>
  <c r="G7" i="2"/>
  <c r="C11" i="2"/>
  <c r="G15" i="2"/>
  <c r="M7" i="2"/>
  <c r="E7" i="2"/>
  <c r="F15" i="2"/>
  <c r="K15" i="2"/>
  <c r="C7" i="2"/>
  <c r="B15" i="2"/>
  <c r="I15" i="2"/>
  <c r="B7" i="2"/>
  <c r="D15" i="2"/>
  <c r="M11" i="2"/>
  <c r="J7" i="2"/>
  <c r="L15" i="2"/>
  <c r="E11" i="2"/>
  <c r="C15" i="2"/>
  <c r="K11" i="2"/>
  <c r="F11" i="2"/>
  <c r="L7" i="2"/>
  <c r="K7" i="2"/>
  <c r="H7" i="2"/>
  <c r="F7" i="2"/>
  <c r="G11"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G8" i="2"/>
  <c r="G12" i="2"/>
  <c r="F8" i="2"/>
  <c r="L16" i="2"/>
  <c r="E12" i="2"/>
  <c r="C16" i="2"/>
  <c r="M8" i="2"/>
  <c r="H12" i="2"/>
  <c r="F12" i="2"/>
  <c r="J16" i="2"/>
  <c r="F16" i="2"/>
  <c r="A8" i="2"/>
  <c r="D16" i="2"/>
  <c r="K16" i="2"/>
  <c r="E8" i="2"/>
  <c r="E16" i="2"/>
  <c r="H8" i="2"/>
  <c r="M16" i="2"/>
  <c r="G16" i="2"/>
  <c r="D12" i="2"/>
  <c r="L8" i="2"/>
  <c r="K12" i="2"/>
  <c r="D8" i="2"/>
  <c r="B16" i="2"/>
  <c r="K8" i="2"/>
  <c r="J12" i="2"/>
  <c r="I16" i="2"/>
  <c r="C8" i="2"/>
  <c r="B12" i="2"/>
  <c r="A16" i="2"/>
  <c r="J8" i="2"/>
  <c r="H16" i="2"/>
  <c r="B8" i="2"/>
  <c r="I12" i="2"/>
  <c r="I8"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F9" i="2"/>
  <c r="B9" i="2"/>
  <c r="D9" i="2"/>
  <c r="H9" i="2"/>
  <c r="K9" i="2"/>
  <c r="I9" i="2"/>
  <c r="A9" i="2"/>
  <c r="C9" i="2"/>
  <c r="J9" i="2"/>
  <c r="G9" i="2"/>
  <c r="M9" i="2"/>
  <c r="E9" i="2"/>
  <c r="L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I18" i="2"/>
  <c r="B18" i="2"/>
  <c r="K18" i="2"/>
  <c r="L18" i="2"/>
  <c r="D18" i="2"/>
  <c r="H18" i="2"/>
  <c r="E18" i="2"/>
  <c r="A18" i="2"/>
  <c r="M18" i="2"/>
  <c r="J18" i="2"/>
  <c r="F18" i="2"/>
  <c r="G18" i="2"/>
  <c r="AB26" i="7" l="1"/>
  <c r="T26" i="7"/>
  <c r="AA26" i="7"/>
  <c r="S27" i="7"/>
  <c r="Z26" i="7"/>
  <c r="AG26" i="7"/>
  <c r="Y26" i="7"/>
  <c r="AF26" i="7"/>
  <c r="X26" i="7"/>
  <c r="AE26" i="7"/>
  <c r="W26" i="7"/>
  <c r="AC26" i="7"/>
  <c r="AD26" i="7"/>
  <c r="V26" i="7"/>
  <c r="U26" i="7"/>
  <c r="AS18" i="7"/>
  <c r="AR18" i="7"/>
  <c r="AQ19" i="7"/>
  <c r="AX18" i="7"/>
  <c r="AW18" i="7"/>
  <c r="AV18" i="7"/>
  <c r="AU18" i="7"/>
  <c r="AT18" i="7"/>
  <c r="G19" i="2"/>
  <c r="B19" i="2"/>
  <c r="A19" i="2"/>
  <c r="I19" i="2"/>
  <c r="H19" i="2"/>
  <c r="F19" i="2"/>
  <c r="D19" i="2"/>
  <c r="E19" i="2"/>
  <c r="K19" i="2"/>
  <c r="J19" i="2"/>
  <c r="AT19" i="7" l="1"/>
  <c r="AS19" i="7"/>
  <c r="AR19" i="7"/>
  <c r="AQ20" i="7"/>
  <c r="AX19" i="7"/>
  <c r="AW19" i="7"/>
  <c r="AU19" i="7"/>
  <c r="AV19" i="7"/>
  <c r="AC27" i="7"/>
  <c r="U27" i="7"/>
  <c r="AB27" i="7"/>
  <c r="T27" i="7"/>
  <c r="AA27" i="7"/>
  <c r="Z27" i="7"/>
  <c r="AG27" i="7"/>
  <c r="Y27" i="7"/>
  <c r="AF27" i="7"/>
  <c r="X27" i="7"/>
  <c r="AD27" i="7"/>
  <c r="AE27" i="7"/>
  <c r="W27" i="7"/>
  <c r="V27" i="7"/>
  <c r="A20" i="2"/>
  <c r="J20" i="2"/>
  <c r="E20" i="2"/>
  <c r="F20" i="2"/>
  <c r="D20" i="2"/>
  <c r="K20" i="2"/>
  <c r="B20" i="2"/>
  <c r="I20" i="2"/>
  <c r="H20" i="2"/>
  <c r="G20" i="2"/>
  <c r="B21" i="2" l="1"/>
  <c r="H21" i="2"/>
  <c r="E21" i="2"/>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E22" i="2"/>
  <c r="J21" i="2"/>
  <c r="J22" i="2" s="1"/>
  <c r="F21" i="2"/>
  <c r="K21" i="2"/>
  <c r="K22" i="2" s="1"/>
  <c r="G21" i="2"/>
  <c r="G22" i="2" s="1"/>
  <c r="F22" i="2" l="1"/>
  <c r="H22" i="2"/>
  <c r="B22" i="2"/>
  <c r="D377" i="7" l="1"/>
  <c r="D378" i="7" s="1"/>
  <c r="D379" i="7" s="1"/>
  <c r="D380" i="7" s="1"/>
  <c r="D381" i="7" s="1"/>
  <c r="D382" i="7" s="1"/>
  <c r="E377" i="7" l="1"/>
  <c r="E378" i="7" s="1"/>
  <c r="E379" i="7" s="1"/>
  <c r="E380" i="7" s="1"/>
  <c r="E381" i="7" s="1"/>
  <c r="E382" i="7" s="1"/>
  <c r="M20" i="2"/>
  <c r="M19" i="2"/>
  <c r="M21" i="2" l="1"/>
  <c r="M22" i="2" s="1"/>
  <c r="Q377" i="7"/>
  <c r="Q378" i="7" s="1"/>
  <c r="Q379" i="7" s="1"/>
  <c r="Q380" i="7" s="1"/>
  <c r="Q381" i="7" s="1"/>
  <c r="Q382" i="7" s="1"/>
  <c r="L20" i="2"/>
  <c r="M12" i="2"/>
  <c r="L19" i="2"/>
  <c r="M13" i="2" l="1"/>
  <c r="L21" i="2"/>
  <c r="L22" i="2" s="1"/>
  <c r="P377" i="7"/>
  <c r="P378" i="7" s="1"/>
  <c r="P379" i="7" s="1"/>
  <c r="P380" i="7" s="1"/>
  <c r="P381" i="7" s="1"/>
  <c r="P382" i="7" s="1"/>
  <c r="L12" i="2"/>
  <c r="L13" i="2" l="1"/>
  <c r="C20" i="2"/>
  <c r="C18" i="2"/>
  <c r="C19" i="2"/>
  <c r="C21" i="2" l="1"/>
  <c r="C22" i="2" s="1"/>
  <c r="C127" i="9"/>
  <c r="D383" i="7"/>
  <c r="D384" i="7" s="1"/>
  <c r="D385" i="7" s="1"/>
  <c r="D386" i="7" s="1"/>
  <c r="D387" i="7" s="1"/>
  <c r="C12" i="2"/>
  <c r="C13" i="2" l="1"/>
</calcChain>
</file>

<file path=xl/sharedStrings.xml><?xml version="1.0" encoding="utf-8"?>
<sst xmlns="http://schemas.openxmlformats.org/spreadsheetml/2006/main" count="1563" uniqueCount="762">
  <si>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</si>
  <si>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</si>
  <si>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</si>
  <si>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</si>
  <si>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</si>
  <si>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</si>
  <si>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</si>
  <si>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</si>
  <si>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</si>
  <si>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</si>
  <si>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</si>
  <si>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</si>
  <si>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</si>
  <si>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</si>
  <si>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</si>
  <si>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</si>
  <si>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</si>
  <si>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</si>
  <si>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</si>
  <si>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</si>
  <si>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</si>
  <si>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</si>
  <si>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</si>
  <si>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</si>
  <si>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</si>
  <si>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</si>
  <si>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</si>
  <si>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</si>
  <si>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</si>
  <si>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</si>
  <si>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</si>
  <si>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</si>
  <si>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</si>
  <si>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</si>
  <si>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</si>
  <si>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</si>
  <si>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</si>
  <si>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</si>
  <si>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</si>
  <si>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</si>
  <si>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</si>
  <si>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</si>
  <si>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</si>
  <si>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</si>
  <si>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</si>
  <si>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</si>
  <si>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</si>
  <si>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</si>
  <si>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</si>
  <si>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</si>
  <si>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</si>
  <si>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</si>
  <si>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</si>
  <si>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</si>
  <si>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</si>
  <si>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</si>
  <si>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</si>
  <si>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</si>
  <si>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</si>
  <si>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</si>
  <si>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</si>
  <si>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</si>
  <si>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</si>
  <si>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</si>
  <si>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</si>
  <si>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</si>
  <si>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</si>
  <si>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</si>
  <si>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</si>
  <si>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</si>
  <si>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</si>
  <si>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</si>
  <si>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</si>
  <si>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</si>
  <si>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</si>
  <si>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</si>
  <si>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</si>
  <si>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</si>
  <si>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</si>
  <si>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</si>
  <si>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</si>
  <si>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</si>
  <si>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</si>
  <si>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</si>
  <si>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</si>
  <si>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</si>
  <si>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</si>
  <si>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</si>
  <si>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</si>
  <si>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</si>
  <si>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</si>
  <si>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</si>
  <si>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</si>
  <si>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</si>
  <si>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</si>
  <si>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</si>
  <si>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</si>
  <si>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</si>
  <si>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</si>
  <si>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</si>
  <si>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</si>
  <si>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</si>
  <si>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</si>
  <si>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</si>
  <si>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</si>
  <si>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</si>
  <si>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</si>
  <si>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</si>
  <si>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</si>
  <si>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</si>
  <si>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</si>
  <si>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</si>
  <si>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</si>
  <si>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</si>
  <si>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</si>
  <si>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</si>
  <si>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</si>
  <si>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</si>
  <si>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</si>
  <si>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</si>
  <si>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</si>
  <si>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</si>
  <si>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</si>
  <si>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</si>
  <si>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</si>
  <si>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</si>
  <si>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</si>
  <si>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</si>
  <si>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</si>
  <si>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</si>
  <si>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</si>
  <si>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</si>
  <si>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</si>
  <si>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</si>
  <si>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</si>
  <si>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</si>
  <si>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</si>
  <si>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</si>
  <si>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</si>
  <si>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</si>
  <si>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</si>
  <si>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</si>
  <si>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</si>
  <si>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</si>
  <si>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</si>
  <si>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</si>
  <si>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</si>
  <si>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</si>
  <si>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</si>
  <si>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</si>
  <si>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</si>
  <si>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</si>
  <si>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</si>
  <si>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</si>
  <si>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</si>
  <si>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</si>
  <si>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</si>
  <si>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</si>
  <si>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</si>
  <si>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</si>
  <si>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</si>
  <si>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</si>
  <si>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</si>
  <si>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</si>
  <si>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</si>
  <si>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</si>
  <si>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</si>
  <si>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</si>
  <si>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</si>
  <si>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</si>
  <si>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</si>
  <si>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</si>
  <si>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</si>
  <si>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</si>
  <si>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</si>
  <si>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</si>
  <si>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</si>
  <si>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</si>
  <si>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</si>
  <si>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</si>
  <si>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</si>
  <si>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</si>
  <si>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</si>
  <si>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</si>
  <si>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</si>
  <si>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</si>
  <si>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</si>
  <si>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</si>
  <si>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</si>
  <si>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</si>
  <si>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</si>
  <si>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</si>
  <si>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</si>
  <si>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</si>
  <si>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</si>
  <si>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</si>
  <si>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</si>
  <si>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</si>
  <si>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</si>
  <si>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</si>
  <si>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</si>
  <si>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</si>
  <si>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</si>
  <si>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</si>
  <si>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</si>
  <si>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</si>
  <si>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</si>
  <si>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</si>
  <si>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</si>
  <si>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</si>
  <si>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</si>
  <si>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</si>
  <si>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</si>
  <si>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</si>
  <si>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</si>
  <si>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</si>
  <si>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</si>
  <si>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</si>
  <si>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</si>
  <si>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</si>
  <si>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</si>
  <si>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</si>
  <si>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</si>
  <si>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</si>
  <si>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</si>
  <si>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</si>
  <si>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</si>
  <si>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</si>
  <si>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</si>
  <si>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</si>
  <si>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</si>
  <si>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</si>
  <si>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</si>
  <si>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</si>
  <si>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</si>
  <si>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</si>
  <si>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</si>
  <si>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</si>
  <si>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</si>
  <si>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</si>
  <si>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</si>
  <si>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</si>
  <si>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</si>
  <si>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</si>
  <si>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</si>
  <si>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</si>
  <si>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</si>
  <si>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</si>
  <si>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</si>
  <si>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</si>
  <si>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</si>
  <si>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</si>
  <si>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</si>
  <si>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</si>
  <si>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</si>
  <si>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</si>
  <si>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</si>
  <si>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</si>
  <si>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</si>
  <si>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</si>
  <si>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</si>
  <si>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</si>
  <si>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</si>
  <si>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</si>
  <si>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</si>
  <si>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</si>
  <si>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</si>
  <si>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</si>
  <si>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</si>
  <si>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</si>
  <si>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</si>
  <si>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</si>
  <si>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</si>
  <si>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</si>
  <si>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</si>
  <si>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</si>
  <si>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</si>
  <si>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</si>
  <si>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</si>
  <si>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</si>
  <si>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</si>
  <si>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</si>
  <si>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</si>
  <si>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</si>
  <si>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</si>
  <si>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</si>
  <si>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</si>
  <si>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</si>
  <si>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</si>
  <si>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</si>
  <si>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</si>
  <si>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</si>
  <si>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</si>
  <si>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</si>
  <si>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</si>
  <si>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</si>
  <si>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</si>
  <si>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</si>
  <si>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</si>
  <si>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</si>
  <si>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</si>
  <si>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</si>
  <si>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</si>
  <si>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</si>
  <si>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</si>
  <si>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</si>
  <si>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</si>
  <si>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</si>
  <si>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</si>
  <si>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</si>
  <si>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</si>
  <si>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</si>
  <si>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</si>
  <si>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</si>
  <si>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</si>
  <si>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</si>
  <si>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</si>
  <si>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</si>
  <si>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</si>
  <si>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</si>
  <si>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</si>
  <si>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</si>
  <si>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</si>
  <si>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</si>
  <si>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</si>
  <si>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</si>
  <si>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</si>
  <si>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</si>
  <si>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</si>
  <si>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</si>
  <si>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</si>
  <si>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</si>
  <si>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</si>
  <si>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</si>
  <si>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</si>
  <si>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</si>
  <si>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</si>
  <si>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</si>
  <si>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</si>
  <si>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</si>
  <si>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</si>
  <si>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</si>
  <si>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</si>
  <si>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</si>
  <si>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</si>
  <si>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</si>
  <si>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</si>
  <si>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</si>
  <si>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</si>
  <si>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</si>
  <si>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</si>
  <si>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</si>
  <si>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</si>
  <si>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</si>
  <si>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</si>
  <si>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</si>
  <si>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</si>
  <si>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</si>
  <si>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</si>
  <si>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</si>
  <si>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</si>
  <si>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</si>
  <si>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</si>
  <si>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</si>
  <si>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</si>
  <si>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</si>
  <si>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</si>
  <si>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</si>
  <si>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</si>
  <si>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</si>
  <si>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</si>
  <si>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</si>
  <si>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</si>
  <si>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</si>
  <si>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</si>
  <si>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</si>
  <si>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</si>
  <si>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</si>
  <si>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</si>
  <si>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</si>
  <si>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</si>
  <si>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</si>
  <si>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</si>
  <si>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</si>
  <si>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</si>
  <si>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</si>
  <si>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</si>
  <si>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</si>
  <si>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</si>
  <si>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</si>
  <si>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</si>
  <si>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</si>
  <si>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</si>
  <si>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</si>
  <si>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</si>
  <si>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</si>
  <si>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</si>
  <si>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</si>
  <si>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</si>
  <si>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</si>
  <si>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</si>
  <si>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</si>
  <si>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</si>
  <si>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</si>
  <si>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</si>
  <si>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</si>
  <si>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</si>
  <si>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</si>
  <si>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</si>
  <si>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</si>
  <si>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</si>
  <si>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</si>
  <si>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</si>
  <si>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</si>
  <si>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</si>
  <si>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</si>
  <si>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</si>
  <si>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</si>
  <si>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</si>
  <si>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</si>
  <si>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</si>
  <si>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</si>
  <si>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</si>
  <si>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</si>
  <si>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</si>
  <si>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</si>
  <si>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</si>
  <si>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</si>
  <si>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</si>
  <si>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</si>
  <si>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</si>
  <si>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</si>
  <si>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</si>
  <si>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</si>
  <si>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</si>
  <si>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</si>
  <si>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</si>
  <si>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</si>
  <si>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</si>
  <si>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</si>
  <si>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</si>
  <si>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</si>
  <si>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</si>
  <si>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</si>
  <si>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</si>
  <si>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</si>
  <si>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</si>
  <si>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</si>
  <si>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</si>
  <si>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</si>
  <si>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</si>
  <si>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</si>
  <si>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</si>
  <si>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</si>
  <si>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</si>
  <si>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</si>
  <si>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</si>
  <si>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</si>
  <si>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</si>
  <si>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</si>
  <si>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</si>
  <si>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</si>
  <si>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</si>
  <si>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</si>
  <si>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</si>
  <si>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</si>
  <si>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</si>
  <si>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</si>
  <si>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</si>
  <si>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</si>
  <si>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</si>
  <si>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</si>
  <si>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</si>
  <si>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</si>
  <si>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</si>
  <si>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</si>
  <si>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</si>
  <si>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</si>
  <si>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</si>
  <si>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</si>
  <si>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</si>
  <si>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</si>
  <si>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</si>
  <si>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</si>
  <si>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</si>
  <si>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</si>
  <si>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</si>
  <si>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</si>
  <si>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</si>
  <si>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</si>
  <si>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</si>
  <si>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</si>
  <si>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</si>
  <si>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</si>
  <si>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</si>
  <si>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</si>
  <si>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</si>
  <si>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</si>
  <si>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</si>
  <si>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</si>
  <si>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</si>
  <si>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</si>
  <si>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</si>
  <si>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</si>
  <si>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</si>
  <si>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</si>
  <si>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</si>
  <si>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</si>
  <si>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</si>
  <si>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</si>
  <si>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</si>
  <si>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</si>
  <si>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</si>
  <si>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</si>
  <si>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</si>
  <si>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</si>
  <si>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</si>
  <si>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</si>
  <si>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</si>
  <si>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</si>
  <si>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</si>
  <si>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</si>
  <si>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</si>
  <si>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</si>
  <si>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</si>
  <si>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</si>
  <si>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</si>
  <si>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</si>
  <si>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</si>
  <si>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</si>
  <si>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</si>
  <si>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</si>
  <si>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</si>
  <si>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</si>
  <si>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</si>
  <si>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</si>
  <si>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</si>
  <si>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</si>
  <si>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</si>
  <si>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</si>
  <si>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</si>
  <si>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</si>
  <si>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</si>
  <si>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</si>
  <si>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</si>
  <si>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</si>
  <si>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</si>
  <si>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</si>
  <si>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</si>
  <si>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</si>
  <si>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</si>
  <si>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</si>
  <si>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</si>
  <si>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</si>
  <si>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</si>
  <si>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</si>
  <si>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</si>
  <si>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</si>
  <si>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</si>
  <si>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</si>
  <si>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</si>
  <si>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</si>
  <si>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</si>
  <si>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</si>
  <si>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</si>
  <si>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</si>
  <si>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</si>
  <si>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</si>
  <si>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</si>
  <si>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</si>
  <si>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</si>
  <si>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</si>
  <si>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</si>
  <si>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</si>
  <si>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</si>
  <si>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</si>
  <si>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</si>
  <si>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</si>
  <si>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</si>
  <si>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</si>
  <si>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</si>
  <si>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</si>
  <si>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</si>
  <si>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</si>
  <si>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</si>
  <si>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</si>
  <si>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</si>
  <si>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</si>
  <si>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</si>
  <si>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</si>
  <si>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</si>
  <si>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</si>
  <si>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</si>
  <si>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</si>
  <si>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</si>
  <si>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</si>
  <si>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</si>
  <si>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</si>
  <si>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</si>
  <si>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</si>
  <si>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</si>
  <si>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</si>
  <si>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</si>
  <si>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</si>
  <si>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</si>
  <si>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</si>
  <si>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</si>
  <si>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</si>
  <si>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</si>
  <si>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</si>
  <si>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</si>
  <si>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</si>
  <si>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</si>
  <si>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</si>
  <si>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</si>
  <si>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</si>
  <si>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</si>
  <si>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</si>
  <si>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</si>
  <si>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</si>
  <si>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</si>
  <si>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</si>
  <si>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</si>
  <si>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</si>
  <si>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</si>
  <si>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</si>
  <si>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</si>
  <si>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</si>
  <si>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</si>
  <si>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</si>
  <si>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</si>
  <si>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</si>
  <si>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</si>
  <si>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</si>
  <si>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</si>
  <si>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</si>
  <si>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</si>
  <si>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</si>
  <si>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</si>
  <si>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</si>
  <si>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</si>
  <si>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</si>
  <si>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</si>
  <si>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</si>
  <si>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</si>
  <si>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</si>
  <si>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</si>
  <si>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</si>
  <si>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</si>
  <si>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</si>
  <si>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</si>
  <si>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</si>
  <si>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</si>
  <si>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</si>
  <si>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</si>
  <si>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</si>
  <si>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</si>
  <si>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</si>
  <si>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</si>
  <si>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</si>
  <si>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</si>
  <si>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</si>
  <si>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</si>
  <si>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</si>
  <si>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</si>
  <si>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</si>
  <si>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</si>
  <si>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</si>
  <si>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</si>
  <si>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</si>
  <si>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</si>
  <si>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</si>
  <si>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</si>
  <si>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</si>
  <si>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</si>
  <si>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</si>
  <si>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</si>
  <si>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</si>
  <si>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</si>
  <si>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</si>
  <si>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</si>
  <si>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</si>
  <si>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</si>
  <si>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</si>
  <si>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</si>
  <si>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</si>
  <si>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</si>
  <si>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</si>
  <si>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</si>
  <si>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</si>
  <si>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</si>
  <si>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</si>
  <si>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</si>
  <si>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</si>
  <si>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</si>
  <si>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</si>
  <si>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</si>
  <si>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</si>
  <si>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</si>
  <si>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</si>
  <si>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</si>
  <si>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</si>
  <si>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</si>
  <si>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</si>
  <si>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</si>
  <si>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</si>
  <si>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</si>
  <si>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</si>
  <si>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</si>
  <si>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</si>
  <si>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</si>
  <si>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</si>
  <si>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</si>
  <si>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</si>
  <si>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</si>
  <si>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</si>
  <si>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</si>
  <si>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2 2024 </t>
  </si>
  <si>
    <t>July 2024</t>
  </si>
  <si>
    <t>August 2024</t>
  </si>
  <si>
    <t>October 2024</t>
  </si>
  <si>
    <t>September 2024</t>
  </si>
  <si>
    <t>November 2024</t>
  </si>
  <si>
    <t xml:space="preserve">Quarter 3 2024 </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</si>
  <si>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</si>
  <si>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</si>
  <si>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</si>
  <si>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</si>
  <si>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</si>
  <si>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</si>
  <si>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</si>
  <si>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</si>
  <si>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</si>
  <si>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</si>
  <si>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</si>
  <si>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</si>
  <si>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</si>
  <si>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 xml:space="preserve">January - December 2024 </t>
  </si>
  <si>
    <t xml:space="preserve">January - November 2024 </t>
  </si>
  <si>
    <t xml:space="preserve">January - October 2024 </t>
  </si>
  <si>
    <t xml:space="preserve">January - February 2024 </t>
  </si>
  <si>
    <t xml:space="preserve">January - March 2024 </t>
  </si>
  <si>
    <t>January - April 2024</t>
  </si>
  <si>
    <t xml:space="preserve">January - May 2024 </t>
  </si>
  <si>
    <t>January - June 2024</t>
  </si>
  <si>
    <t xml:space="preserve">January - July 2024 </t>
  </si>
  <si>
    <t xml:space="preserve">January - August 2024 </t>
  </si>
  <si>
    <t xml:space="preserve">January - September 2024 </t>
  </si>
  <si>
    <t>January 2025</t>
  </si>
  <si>
    <t xml:space="preserve">Quarter 4 2024 </t>
  </si>
  <si>
    <t>Quarter 1 2025 [provisional]</t>
  </si>
  <si>
    <t>March 2025</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</si>
  <si>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 </t>
    </r>
    <r>
      <rPr>
        <b/>
        <sz val="12"/>
        <color theme="1"/>
        <rFont val="Calibri"/>
        <family val="2"/>
        <scheme val="minor"/>
      </rPr>
      <t>Thursday 28th August 2025</t>
    </r>
  </si>
  <si>
    <r>
      <t xml:space="preserve">This spreadsheet contains monthly data including </t>
    </r>
    <r>
      <rPr>
        <b/>
        <sz val="12"/>
        <color theme="1"/>
        <rFont val="Calibri"/>
        <family val="2"/>
        <scheme val="minor"/>
      </rPr>
      <t>new data for May 2025</t>
    </r>
  </si>
  <si>
    <t>April 2025</t>
  </si>
  <si>
    <r>
      <t xml:space="preserve">The revisions period covers </t>
    </r>
    <r>
      <rPr>
        <b/>
        <sz val="12"/>
        <rFont val="Calibri"/>
        <family val="2"/>
        <scheme val="minor"/>
      </rPr>
      <t xml:space="preserve">January 2022 to April 2025. </t>
    </r>
    <r>
      <rPr>
        <sz val="12"/>
        <rFont val="Calibri"/>
        <family val="2"/>
        <scheme val="minor"/>
      </rPr>
      <t>Data has been revised for this period to align with the Digest of UK Energy Statistics (DUKES).
Revisions are due to updates from data suppliers or the receipt of data replacing estimates unless otherwise stated.</t>
    </r>
  </si>
  <si>
    <t>February 2025</t>
  </si>
  <si>
    <t xml:space="preserve">Total electricity consumption decreased </t>
  </si>
  <si>
    <r>
      <rPr>
        <b/>
        <sz val="14"/>
        <rFont val="Calibri"/>
        <family val="2"/>
        <scheme val="minor"/>
      </rPr>
      <t xml:space="preserve">Lower consumption across the sectors   </t>
    </r>
    <r>
      <rPr>
        <sz val="12"/>
        <rFont val="Calibri"/>
        <family val="2"/>
        <scheme val="minor"/>
      </rPr>
      <t xml:space="preserve">                                                                                                                                                                                                                             </t>
    </r>
  </si>
  <si>
    <t xml:space="preserve">Total consumption from the public distribution system decreased by 4.6 per cent in the three months to May 2025 compared to the same period a year ago [note 3]. Electricity available also decreased, down by 4.6 per cent over the same time period. There were decreases across all sectors. </t>
  </si>
  <si>
    <t xml:space="preserve">Domestic consumption fell by 3.5 per cent to 22.2 TWh across the three months to May 2025. Domestic consumption was lower within this period compared to a year ago, especially in April, which was considerably warmer this year [note 1].  Consumption for other final users (including commercial users) fell by 7.7 per cent across the three months to May 2025 to 21.2 TWh. Industrial consumption fell by 2.0 per cent to 18.3 TWh. </t>
  </si>
  <si>
    <t>May 2025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</si>
</sst>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
    <numFmt numFmtId="165" formatCode="#,##0.00\ ;\-#,##0.00\ ;&quot;-&quot;\ "/>
    <numFmt numFmtId="166" formatCode="0.0000"/>
    <numFmt numFmtId="167" formatCode="0;;;@"/>
    <numFmt numFmtId="168" formatCode="0.0%"/>
  </numFmts>
  <fonts count="4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49" fontId="2" fillId="0" borderId="0" xfId="5" applyNumberFormat="1" applyAlignment="1">
      <alignment horizontal="right" vertical="center"/>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0" fontId="22" fillId="0" borderId="0" xfId="5" applyFont="1" applyAlignment="1">
      <alignment wrapText="1"/>
    </xf>
    <xf numFmtId="0" fontId="22" fillId="0" borderId="0" xfId="5" applyFont="1" applyAlignment="1">
      <alignment vertical="top" wrapText="1"/>
    </xf>
    <xf numFmtId="39" fontId="0" fillId="0" borderId="4" xfId="0" applyNumberFormat="1" applyBorder="1"/>
    <xf numFmtId="168" fontId="2" fillId="0" borderId="0" xfId="10" applyNumberFormat="1" applyFont="1" applyBorder="1" applyAlignment="1">
      <alignment vertical="center" wrapText="1"/>
    </xf>
    <xf numFmtId="9" fontId="2" fillId="0" borderId="0" xfId="10" applyFont="1" applyAlignment="1">
      <alignment vertical="center" wrapText="1"/>
    </xf>
    <xf numFmtId="0" fontId="22" fillId="0" borderId="0" xfId="5" applyFont="1">
      <alignment vertical="center" wrapText="1"/>
    </xf>
    <xf numFmtId="0" fontId="10" fillId="0" borderId="0" xfId="3" applyAlignment="1">
      <alignment vertical="top" wrapText="1"/>
    </xf>
    <xf numFmtId="10" fontId="22" fillId="4" borderId="4" xfId="5" applyNumberFormat="1" applyFont="1" applyFill="1" applyBorder="1" applyAlignment="1">
      <alignment horizontal="right" vertical="center" wrapText="1"/>
    </xf>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 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5"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7"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71"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752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753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3.5" customHeight="1" x14ac:dyDescent="0.35">
      <c r="A8" s="141" t="s">
        <v>755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0"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6"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0" t="s">
        <v>684</v>
      </c>
    </row>
    <row r="23" spans="1:257" s="9" customFormat="1" ht="20.25" customHeight="1" x14ac:dyDescent="0.35">
      <c r="A23" s="111" t="s">
        <v>648</v>
      </c>
      <c r="B23" s="13"/>
    </row>
    <row r="24" spans="1:257" s="3" customFormat="1" ht="20.25" customHeight="1" x14ac:dyDescent="0.35">
      <c r="A24" s="117" t="s">
        <v>679</v>
      </c>
    </row>
    <row r="25" spans="1:257" s="3" customFormat="1" ht="20.25" customHeight="1" x14ac:dyDescent="0.35">
      <c r="A25" s="118"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54296875" bestFit="1" customWidth="1"/>
  </cols>
  <sheetData>
    <row r="1" spans="1:6" ht="35.25" customHeight="1" x14ac:dyDescent="0.35">
      <c r="A1" s="1" t="s">
        <v>33</v>
      </c>
    </row>
    <row r="2" spans="1:6" ht="28.5" customHeight="1" x14ac:dyDescent="0.55000000000000004">
      <c r="A2" s="6" t="s">
        <v>34</v>
      </c>
      <c r="D2" s="123"/>
      <c r="E2" s="123"/>
    </row>
    <row r="3" spans="1:6" ht="18.5" x14ac:dyDescent="0.35">
      <c r="A3" s="142" t="s">
        <v>757</v>
      </c>
      <c r="D3" s="123"/>
      <c r="E3" s="123"/>
    </row>
    <row r="4" spans="1:6" s="124" customFormat="1" ht="31" x14ac:dyDescent="0.35">
      <c r="A4" s="137" t="s">
        <v>759</v>
      </c>
      <c r="F4" s="125"/>
    </row>
    <row r="5" spans="1:6" ht="28" customHeight="1" x14ac:dyDescent="0.45">
      <c r="A5" s="136" t="s">
        <v>758</v>
      </c>
    </row>
    <row r="6" spans="1:6" ht="75" customHeight="1" x14ac:dyDescent="0.35">
      <c r="A6" s="137" t="s">
        <v>760</v>
      </c>
    </row>
    <row r="7" spans="1:6" ht="49.5" customHeight="1" x14ac:dyDescent="0.35"/>
    <row r="8" spans="1:6" s="127" customFormat="1" ht="18.5" x14ac:dyDescent="0.45">
      <c r="A8" s="126"/>
    </row>
    <row r="9" spans="1:6" s="127" customFormat="1" x14ac:dyDescent="0.35">
      <c r="A9" s="128"/>
    </row>
    <row r="10" spans="1:6" s="127" customFormat="1" ht="18.5" x14ac:dyDescent="0.45">
      <c r="A10" s="126"/>
    </row>
    <row r="11" spans="1:6" s="127" customFormat="1" x14ac:dyDescent="0.35">
      <c r="A11" s="12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8"/>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14.45312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2020</v>
      </c>
      <c r="B5" s="76">
        <f ca="1">INDIRECT(calculation_hide!U6)</f>
        <v>287.81370000000004</v>
      </c>
      <c r="C5" s="76">
        <f ca="1">INDIRECT(calculation_hide!V6)</f>
        <v>27.329299999999996</v>
      </c>
      <c r="D5" s="76">
        <f ca="1">INDIRECT(calculation_hide!W6)</f>
        <v>260.48450000000003</v>
      </c>
      <c r="E5" s="76">
        <f ca="1">INDIRECT(calculation_hide!X6)</f>
        <v>75.387799999999999</v>
      </c>
      <c r="F5" s="76">
        <f ca="1">INDIRECT(calculation_hide!Y6)</f>
        <v>105.9366</v>
      </c>
      <c r="G5" s="76">
        <f ca="1">INDIRECT(calculation_hide!Z6)</f>
        <v>79.1601</v>
      </c>
      <c r="H5" s="76">
        <f ca="1">INDIRECT(calculation_hide!AA6)</f>
        <v>26.2821</v>
      </c>
      <c r="I5" s="76">
        <f ca="1">INDIRECT(calculation_hide!AB6)</f>
        <v>0.15640000000000009</v>
      </c>
      <c r="J5" s="76">
        <f ca="1">INDIRECT(calculation_hide!AC6)</f>
        <v>26.125699999999998</v>
      </c>
      <c r="K5" s="76">
        <f ca="1">INDIRECT(calculation_hide!AD6)</f>
        <v>314.09609999999998</v>
      </c>
      <c r="L5" s="76">
        <f ca="1">INDIRECT(calculation_hide!AE6)</f>
        <v>27.485599999999998</v>
      </c>
      <c r="M5" s="76">
        <f ca="1">INDIRECT(calculation_hide!AF6)</f>
        <v>286.6105</v>
      </c>
      <c r="O5" s="114"/>
    </row>
    <row r="6" spans="1:15" ht="20.25" customHeight="1" x14ac:dyDescent="0.35">
      <c r="A6" s="73">
        <f ca="1">INDIRECT(calculation_hide!T7)</f>
        <v>2021</v>
      </c>
      <c r="B6" s="76">
        <f ca="1">INDIRECT(calculation_hide!U7)</f>
        <v>294.68539999999996</v>
      </c>
      <c r="C6" s="76">
        <f ca="1">INDIRECT(calculation_hide!V7)</f>
        <v>28.994899999999998</v>
      </c>
      <c r="D6" s="76">
        <f ca="1">INDIRECT(calculation_hide!W7)</f>
        <v>265.69049999999999</v>
      </c>
      <c r="E6" s="76">
        <f ca="1">INDIRECT(calculation_hide!X7)</f>
        <v>77.218999999999994</v>
      </c>
      <c r="F6" s="76">
        <f ca="1">INDIRECT(calculation_hide!Y7)</f>
        <v>105.2002</v>
      </c>
      <c r="G6" s="76">
        <f ca="1">INDIRECT(calculation_hide!Z7)</f>
        <v>83.27109999999999</v>
      </c>
      <c r="H6" s="76">
        <f ca="1">INDIRECT(calculation_hide!AA7)</f>
        <v>24.9575</v>
      </c>
      <c r="I6" s="76">
        <f ca="1">INDIRECT(calculation_hide!AB7)</f>
        <v>-6.1999999999999078E-3</v>
      </c>
      <c r="J6" s="76">
        <f ca="1">INDIRECT(calculation_hide!AC7)</f>
        <v>24.963700000000003</v>
      </c>
      <c r="K6" s="76">
        <f ca="1">INDIRECT(calculation_hide!AD7)</f>
        <v>319.64319999999998</v>
      </c>
      <c r="L6" s="76">
        <f ca="1">INDIRECT(calculation_hide!AE7)</f>
        <v>28.989000000000001</v>
      </c>
      <c r="M6" s="76">
        <f ca="1">INDIRECT(calculation_hide!AF7)</f>
        <v>290.6542</v>
      </c>
      <c r="O6" s="114"/>
    </row>
    <row r="7" spans="1:15" ht="20.25" customHeight="1" x14ac:dyDescent="0.35">
      <c r="A7" s="73">
        <f ca="1">INDIRECT(calculation_hide!T8)</f>
        <v>2022</v>
      </c>
      <c r="B7" s="76">
        <f ca="1">INDIRECT(calculation_hide!U8)</f>
        <v>278.95760000000001</v>
      </c>
      <c r="C7" s="76">
        <f ca="1">INDIRECT(calculation_hide!V8)</f>
        <v>26.978400000000004</v>
      </c>
      <c r="D7" s="76">
        <f ca="1">INDIRECT(calculation_hide!W8)</f>
        <v>251.97919999999999</v>
      </c>
      <c r="E7" s="76">
        <f ca="1">INDIRECT(calculation_hide!X8)</f>
        <v>75.044200000000004</v>
      </c>
      <c r="F7" s="76">
        <f ca="1">INDIRECT(calculation_hide!Y8)</f>
        <v>94.626000000000005</v>
      </c>
      <c r="G7" s="76">
        <f ca="1">INDIRECT(calculation_hide!Z8)</f>
        <v>82.308999999999997</v>
      </c>
      <c r="H7" s="76">
        <f ca="1">INDIRECT(calculation_hide!AA8)</f>
        <v>26.148299999999999</v>
      </c>
      <c r="I7" s="76">
        <f ca="1">INDIRECT(calculation_hide!AB8)</f>
        <v>6.6500000000000059E-2</v>
      </c>
      <c r="J7" s="76">
        <f ca="1">INDIRECT(calculation_hide!AC8)</f>
        <v>26.081800000000001</v>
      </c>
      <c r="K7" s="76">
        <f ca="1">INDIRECT(calculation_hide!AD8)</f>
        <v>305.10589999999996</v>
      </c>
      <c r="L7" s="76">
        <f ca="1">INDIRECT(calculation_hide!AE8)</f>
        <v>27.044899999999998</v>
      </c>
      <c r="M7" s="76">
        <f ca="1">INDIRECT(calculation_hide!AF8)</f>
        <v>278.06100000000004</v>
      </c>
      <c r="O7" s="114"/>
    </row>
    <row r="8" spans="1:15" ht="20.25" customHeight="1" x14ac:dyDescent="0.35">
      <c r="A8" s="73">
        <f ca="1">INDIRECT(calculation_hide!T9)</f>
        <v>2023</v>
      </c>
      <c r="B8" s="76">
        <f ca="1">INDIRECT(calculation_hide!U9)</f>
        <v>277.12799999999999</v>
      </c>
      <c r="C8" s="76">
        <f ca="1">INDIRECT(calculation_hide!V9)</f>
        <v>28.241599999999998</v>
      </c>
      <c r="D8" s="76">
        <f ca="1">INDIRECT(calculation_hide!W9)</f>
        <v>248.88640000000001</v>
      </c>
      <c r="E8" s="76">
        <f ca="1">INDIRECT(calculation_hide!X9)</f>
        <v>73.21820000000001</v>
      </c>
      <c r="F8" s="76">
        <f ca="1">INDIRECT(calculation_hide!Y9)</f>
        <v>90.511899999999997</v>
      </c>
      <c r="G8" s="76">
        <f ca="1">INDIRECT(calculation_hide!Z9)</f>
        <v>85.156300000000002</v>
      </c>
      <c r="H8" s="76">
        <f ca="1">INDIRECT(calculation_hide!AA9)</f>
        <v>26.294699999999999</v>
      </c>
      <c r="I8" s="76">
        <f ca="1">INDIRECT(calculation_hide!AB9)</f>
        <v>1.8000000000000238E-2</v>
      </c>
      <c r="J8" s="76">
        <f ca="1">INDIRECT(calculation_hide!AC9)</f>
        <v>26.276899999999998</v>
      </c>
      <c r="K8" s="76">
        <f ca="1">INDIRECT(calculation_hide!AD9)</f>
        <v>303.42270000000002</v>
      </c>
      <c r="L8" s="76">
        <f ca="1">INDIRECT(calculation_hide!AE9)</f>
        <v>28.259599999999999</v>
      </c>
      <c r="M8" s="76">
        <f ca="1">INDIRECT(calculation_hide!AF9)</f>
        <v>275.16329999999999</v>
      </c>
      <c r="O8" s="114"/>
    </row>
    <row r="9" spans="1:15" ht="20.25" customHeight="1" x14ac:dyDescent="0.35">
      <c r="A9" s="73">
        <f ca="1">INDIRECT(calculation_hide!T10)</f>
        <v>2024</v>
      </c>
      <c r="B9" s="76">
        <f ca="1">INDIRECT(calculation_hide!U10)</f>
        <v>279.24019999999996</v>
      </c>
      <c r="C9" s="76">
        <f ca="1">INDIRECT(calculation_hide!V10)</f>
        <v>17.8582</v>
      </c>
      <c r="D9" s="76">
        <f ca="1">INDIRECT(calculation_hide!W10)</f>
        <v>261.38200000000001</v>
      </c>
      <c r="E9" s="76">
        <f ca="1">INDIRECT(calculation_hide!X10)</f>
        <v>73.911900000000003</v>
      </c>
      <c r="F9" s="76">
        <f ca="1">INDIRECT(calculation_hide!Y10)</f>
        <v>92.558999999999997</v>
      </c>
      <c r="G9" s="76">
        <f ca="1">INDIRECT(calculation_hide!Z10)</f>
        <v>94.911100000000005</v>
      </c>
      <c r="H9" s="76">
        <f ca="1">INDIRECT(calculation_hide!AA10)</f>
        <v>24.317300000000003</v>
      </c>
      <c r="I9" s="76">
        <f ca="1">INDIRECT(calculation_hide!AB10)</f>
        <v>-0.82019999999999993</v>
      </c>
      <c r="J9" s="76">
        <f ca="1">INDIRECT(calculation_hide!AC10)</f>
        <v>25.1374</v>
      </c>
      <c r="K9" s="76">
        <f ca="1">INDIRECT(calculation_hide!AD10)</f>
        <v>303.5575</v>
      </c>
      <c r="L9" s="76">
        <f ca="1">INDIRECT(calculation_hide!AE10)</f>
        <v>17.038100000000004</v>
      </c>
      <c r="M9" s="76">
        <f ca="1">INDIRECT(calculation_hide!AF10)</f>
        <v>286.51940000000002</v>
      </c>
      <c r="O9" s="114"/>
    </row>
    <row r="10" spans="1:15" ht="20.25" customHeight="1" x14ac:dyDescent="0.35">
      <c r="A10" s="74" t="s">
        <v>608</v>
      </c>
      <c r="B10" s="77" t="str">
        <f ca="1">IF(((B9-B8)/B8*100)&gt;100,"(+) ",IF(((B9-B8)/B8*100)&lt;-100,"(-) ",IF(ROUND(((B9-B8)/B8*100),1)=0,"0.0 ",IF(((B9-B8)/B8*100)&gt;0,TEXT(((B9-B8)/B8*100),"+0.0 "),TEXT(((B9-B8)/B8*100),"0.0 ")))))</f>
        <v xml:space="preserve">+0.8 </v>
      </c>
      <c r="C10" s="77" t="str">
        <f ca="1">IF(((C9-C8)/C8*100)&gt;100,"(+) ",IF(((C9-C8)/C8*100)&lt;-100,"(-) ",IF(ROUND(((C9-C8)/C8*100),1)=0,"0.0 ",IF(((C9-C8)/C8*100)&gt;0,TEXT(((C9-C8)/C8*100),"+0.0 "),TEXT(((C9-C8)/C8*100),"0.0 ")))))</f>
        <v xml:space="preserve">-36.8 </v>
      </c>
      <c r="D10" s="77" t="str">
        <f ca="1">IF(((D9-D8)/D8*100)&gt;100,"(+) ",IF(((D9-D8)/D8*100)&lt;-100,"(-) ",IF(ROUND(((D9-D8)/D8*100),1)=0,"0.0 ",IF(((D9-D8)/D8*100)&gt;0,TEXT(((D9-D8)/D8*100),"+0.0 "),TEXT(((D9-D8)/D8*100),"0.0 ")))))</f>
        <v xml:space="preserve">+5.0 </v>
      </c>
      <c r="E10" s="77" t="str">
        <f t="shared" ref="E10:M10" ca="1" si="0">IF(((E9-E8)/E8*100)&gt;100,"(+) ",IF(((E9-E8)/E8*100)&lt;-100,"(-) ",IF(ROUND(((E9-E8)/E8*100),1)=0,"- ",IF(((E9-E8)/E8*100)&gt;0,TEXT(((E9-E8)/E8*100),"+0.0 "),TEXT(((E9-E8)/E8*100),"0.0 ")))))</f>
        <v xml:space="preserve">+0.9 </v>
      </c>
      <c r="F10" s="77" t="str">
        <f t="shared" ca="1" si="0"/>
        <v xml:space="preserve">+2.3 </v>
      </c>
      <c r="G10" s="77" t="str">
        <f t="shared" ca="1" si="0"/>
        <v xml:space="preserve">+11.5 </v>
      </c>
      <c r="H10" s="77" t="str">
        <f t="shared" ca="1" si="0"/>
        <v xml:space="preserve">-7.5 </v>
      </c>
      <c r="I10" s="77" t="str">
        <f ca="1">IF((OR(((I9-I8)/I8*100)&lt;-100,(I9-I8)/I8*100)&gt;100),"(-) ",IF(ROUND(((I9-I8)/I8*100),1)=0,"- ",IF(((I9-I8)/I8*100)&gt;0,TEXT(((I9-I8)/I8*100),"+0.0 "),TEXT(((I9-I8)/I8*100),"0.0 "))))</f>
        <v xml:space="preserve">(-) </v>
      </c>
      <c r="J10" s="77" t="str">
        <f t="shared" ca="1" si="0"/>
        <v xml:space="preserve">-4.3 </v>
      </c>
      <c r="K10" s="77" t="str">
        <f t="shared" ca="1" si="0"/>
        <v xml:space="preserve">- </v>
      </c>
      <c r="L10" s="77" t="str">
        <f t="shared" ca="1" si="0"/>
        <v xml:space="preserve">-39.7 </v>
      </c>
      <c r="M10" s="77" t="str">
        <f t="shared" ca="1" si="0"/>
        <v xml:space="preserve">+4.1 </v>
      </c>
      <c r="O10" s="104"/>
    </row>
    <row r="11" spans="1:15" ht="20.25" customHeight="1" x14ac:dyDescent="0.35">
      <c r="A11" s="76" t="str">
        <f ca="1">INDIRECT(calculation_hide!T34)</f>
        <v xml:space="preserve">January - May 2024 </v>
      </c>
      <c r="B11" s="107">
        <f ca="1">INDIRECT(calculation_hide!U34)</f>
        <v>121.03169999999999</v>
      </c>
      <c r="C11" s="76">
        <f ca="1">INDIRECT(calculation_hide!V34)</f>
        <v>9.6459999999999972</v>
      </c>
      <c r="D11" s="76">
        <f ca="1">INDIRECT(calculation_hide!W34)</f>
        <v>111.38570000000001</v>
      </c>
      <c r="E11" s="76">
        <f ca="1">INDIRECT(calculation_hide!X34)</f>
        <v>31.569700000000001</v>
      </c>
      <c r="F11" s="76">
        <f ca="1">INDIRECT(calculation_hide!Y34)</f>
        <v>41.057600000000001</v>
      </c>
      <c r="G11" s="76">
        <f ca="1">INDIRECT(calculation_hide!Z34)</f>
        <v>38.758400000000002</v>
      </c>
      <c r="H11" s="76">
        <f ca="1">INDIRECT(calculation_hide!AA34)</f>
        <v>10.857100000000001</v>
      </c>
      <c r="I11" s="76">
        <f ca="1">INDIRECT(calculation_hide!AB34)</f>
        <v>0.11189999999999997</v>
      </c>
      <c r="J11" s="76">
        <f ca="1">INDIRECT(calculation_hide!AC34)</f>
        <v>10.745200000000001</v>
      </c>
      <c r="K11" s="76">
        <f ca="1">INDIRECT(calculation_hide!AD34)</f>
        <v>131.8888</v>
      </c>
      <c r="L11" s="76">
        <f ca="1">INDIRECT(calculation_hide!AE34)</f>
        <v>9.7578999999999994</v>
      </c>
      <c r="M11" s="76">
        <f ca="1">INDIRECT(calculation_hide!AF34)</f>
        <v>122.13090000000003</v>
      </c>
      <c r="O11" s="104"/>
    </row>
    <row r="12" spans="1:15" ht="20.25" customHeight="1" x14ac:dyDescent="0.35">
      <c r="A12" s="76" t="str">
        <f ca="1">INDIRECT(calculation_hide!T35)</f>
        <v>January - May 2025 [provisional]</v>
      </c>
      <c r="B12" s="103">
        <f ca="1">INDIRECT(calculation_hide!U35)</f>
        <v>118.76220000000001</v>
      </c>
      <c r="C12" s="76">
        <f ca="1">INDIRECT(calculation_hide!V35)</f>
        <v>7.5539000000000023</v>
      </c>
      <c r="D12" s="76">
        <f ca="1">INDIRECT(calculation_hide!W35)</f>
        <v>111.20830000000001</v>
      </c>
      <c r="E12" s="76">
        <f ca="1">INDIRECT(calculation_hide!X35)</f>
        <v>31.5259</v>
      </c>
      <c r="F12" s="76">
        <f ca="1">INDIRECT(calculation_hide!Y35)</f>
        <v>41.756099999999996</v>
      </c>
      <c r="G12" s="76">
        <f ca="1">INDIRECT(calculation_hide!Z35)</f>
        <v>37.926300000000005</v>
      </c>
      <c r="H12" s="76">
        <f ca="1">INDIRECT(calculation_hide!AA35)</f>
        <v>11.3497</v>
      </c>
      <c r="I12" s="76">
        <f ca="1">INDIRECT(calculation_hide!AB35)</f>
        <v>0.5482999999999999</v>
      </c>
      <c r="J12" s="76">
        <f ca="1">INDIRECT(calculation_hide!AC35)</f>
        <v>10.801399999999999</v>
      </c>
      <c r="K12" s="76">
        <f ca="1">INDIRECT(calculation_hide!AD35)</f>
        <v>130.11189999999999</v>
      </c>
      <c r="L12" s="76">
        <f ca="1">INDIRECT(calculation_hide!AE35)</f>
        <v>8.0722000000000005</v>
      </c>
      <c r="M12" s="76">
        <f ca="1">INDIRECT(calculation_hide!AF35)</f>
        <v>122.00970000000001</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-1.9 </v>
      </c>
      <c r="C13" s="109" t="str">
        <f t="shared" ca="1" si="1"/>
        <v xml:space="preserve">-21.7 </v>
      </c>
      <c r="D13" s="109" t="str">
        <f ca="1">IF(((D12-D11)/D11*100)&gt;100,"(+) ",IF(((D12-D11)/D11*100)&lt;-100,"(-) ",IF(ROUND(((D12-D11)/D11*100),1)=0,"0.0 ",IF(((D12-D11)/D11*100)&gt;0,TEXT(((D12-D11)/D11*100),"+0.0 "),TEXT(((D12-D11)/D11*100),"0.0 ")))))</f>
        <v xml:space="preserve">-0.2 </v>
      </c>
      <c r="E13" s="109" t="str">
        <f ca="1">IF(((E12-E11)/E11*100)&gt;100,"(+) ",IF(((E12-E11)/E11*100)&lt;-100,"(-) ",IF(ROUND(((E12-E11)/E11*100),1)=0,"0.0 ",IF(((E12-E11)/E11*100)&gt;0,TEXT(((E12-E11)/E11*100),"+0.0 "),TEXT(((E12-E11)/E11*100),"0.0 ")))))</f>
        <v xml:space="preserve">-0.1 </v>
      </c>
      <c r="F13" s="109" t="str">
        <f t="shared" ca="1" si="1"/>
        <v xml:space="preserve">+1.7 </v>
      </c>
      <c r="G13" s="109" t="str">
        <f t="shared" ca="1" si="1"/>
        <v xml:space="preserve">-2.1 </v>
      </c>
      <c r="H13" s="109" t="str">
        <f t="shared" ref="H13:M13" ca="1" si="2">IF(((H12-H11)/H11*100)&gt;100,"(+) ",IF(((H12-H11)/H11*100)&lt;-100,"(-) ",IF(ROUND(((H12-H11)/H11*100),1)=0,"- ",IF(((H12-H11)/H11*100)&gt;0,TEXT(((H12-H11)/H11*100),"+0.0 "),TEXT(((H12-H11)/H11*100),"0.0 ")))))</f>
        <v xml:space="preserve">+4.5 </v>
      </c>
      <c r="I13" s="143" t="str">
        <f t="shared" ref="I13" ca="1" si="3">IF(((I12-I8)/I8*100)&gt;100,"(+) ",IF(((I12-I8)/I8*100)&lt;-100,"(-) ",IF(ROUND(((I12-I8)/I8*100),1)=0,"- ",IF(((I12-I8)/I8*100)&gt;0,TEXT(((I12-I8)/I8*100),"+0.0 "),TEXT(((I12-I8)/I8*100),"0.0 ")))))</f>
        <v xml:space="preserve">(+) </v>
      </c>
      <c r="J13" s="109" t="str">
        <f t="shared" ca="1" si="2"/>
        <v xml:space="preserve">+0.5 </v>
      </c>
      <c r="K13" s="109" t="str">
        <f t="shared" ca="1" si="2"/>
        <v xml:space="preserve">-1.3 </v>
      </c>
      <c r="L13" s="109" t="str">
        <f t="shared" ca="1" si="2"/>
        <v xml:space="preserve">-17.3 </v>
      </c>
      <c r="M13" s="109" t="str">
        <f t="shared" ca="1" si="2"/>
        <v xml:space="preserve">-0.1 </v>
      </c>
      <c r="O13" s="104"/>
    </row>
    <row r="14" spans="1:15" ht="20.25" customHeight="1" x14ac:dyDescent="0.35">
      <c r="A14" s="73" t="str">
        <f ca="1">INDIRECT(calculation_hide!T13)</f>
        <v>March 2024</v>
      </c>
      <c r="B14" s="76">
        <f ca="1">INDIRECT(calculation_hide!U13)</f>
        <v>24.713200000000001</v>
      </c>
      <c r="C14" s="76">
        <f ca="1">INDIRECT(calculation_hide!V13)</f>
        <v>2.2945999999999991</v>
      </c>
      <c r="D14" s="76">
        <f ca="1">INDIRECT(calculation_hide!W13)</f>
        <v>22.418600000000001</v>
      </c>
      <c r="E14" s="76">
        <f ca="1">INDIRECT(calculation_hide!X13)</f>
        <v>6.2622</v>
      </c>
      <c r="F14" s="76">
        <f ca="1">INDIRECT(calculation_hide!Y13)</f>
        <v>8.4954999999999998</v>
      </c>
      <c r="G14" s="76">
        <f ca="1">INDIRECT(calculation_hide!Z13)</f>
        <v>7.6608999999999998</v>
      </c>
      <c r="H14" s="76">
        <f ca="1">INDIRECT(calculation_hide!AA13)</f>
        <v>1.8891</v>
      </c>
      <c r="I14" s="76">
        <f ca="1">INDIRECT(calculation_hide!AB13)</f>
        <v>0.11459999999999999</v>
      </c>
      <c r="J14" s="76">
        <f ca="1">INDIRECT(calculation_hide!AC13)</f>
        <v>1.7746</v>
      </c>
      <c r="K14" s="76">
        <f ca="1">INDIRECT(calculation_hide!AD13)</f>
        <v>26.6023</v>
      </c>
      <c r="L14" s="76">
        <f ca="1">INDIRECT(calculation_hide!AE13)</f>
        <v>2.4090999999999987</v>
      </c>
      <c r="M14" s="76">
        <f ca="1">INDIRECT(calculation_hide!AF13)</f>
        <v>24.193200000000001</v>
      </c>
      <c r="O14" s="104"/>
    </row>
    <row r="15" spans="1:15" ht="20.25" customHeight="1" x14ac:dyDescent="0.35">
      <c r="A15" s="73" t="str">
        <f ca="1">INDIRECT(calculation_hide!T14)</f>
        <v>April 2024</v>
      </c>
      <c r="B15" s="76">
        <f ca="1">INDIRECT(calculation_hide!U14)</f>
        <v>22.694700000000001</v>
      </c>
      <c r="C15" s="76">
        <f ca="1">INDIRECT(calculation_hide!V14)</f>
        <v>0.94920000000000115</v>
      </c>
      <c r="D15" s="76">
        <f ca="1">INDIRECT(calculation_hide!W14)</f>
        <v>21.7455</v>
      </c>
      <c r="E15" s="76">
        <f ca="1">INDIRECT(calculation_hide!X14)</f>
        <v>6.2027000000000001</v>
      </c>
      <c r="F15" s="76">
        <f ca="1">INDIRECT(calculation_hide!Y14)</f>
        <v>7.7545000000000002</v>
      </c>
      <c r="G15" s="76">
        <f ca="1">INDIRECT(calculation_hide!Z14)</f>
        <v>7.7882999999999996</v>
      </c>
      <c r="H15" s="76">
        <f ca="1">INDIRECT(calculation_hide!AA14)</f>
        <v>2.4866000000000001</v>
      </c>
      <c r="I15" s="76">
        <f ca="1">INDIRECT(calculation_hide!AB14)</f>
        <v>-0.14230000000000001</v>
      </c>
      <c r="J15" s="76">
        <f ca="1">INDIRECT(calculation_hide!AC14)</f>
        <v>2.6288999999999998</v>
      </c>
      <c r="K15" s="76">
        <f ca="1">INDIRECT(calculation_hide!AD14)</f>
        <v>25.1813</v>
      </c>
      <c r="L15" s="76">
        <f ca="1">INDIRECT(calculation_hide!AE14)</f>
        <v>0.80689999999999884</v>
      </c>
      <c r="M15" s="76">
        <f ca="1">INDIRECT(calculation_hide!AF14)</f>
        <v>24.374400000000001</v>
      </c>
      <c r="O15" s="104"/>
    </row>
    <row r="16" spans="1:15" ht="20.25" customHeight="1" x14ac:dyDescent="0.35">
      <c r="A16" s="73" t="str">
        <f ca="1">INDIRECT(calculation_hide!T15)</f>
        <v>May 2024</v>
      </c>
      <c r="B16" s="76">
        <f ca="1">INDIRECT(calculation_hide!U15)</f>
        <v>21.078700000000001</v>
      </c>
      <c r="C16" s="76">
        <f ca="1">INDIRECT(calculation_hide!V15)</f>
        <v>0.69679999999999964</v>
      </c>
      <c r="D16" s="76">
        <f ca="1">INDIRECT(calculation_hide!W15)</f>
        <v>20.381900000000002</v>
      </c>
      <c r="E16" s="76">
        <f ca="1">INDIRECT(calculation_hide!X15)</f>
        <v>6.1656000000000004</v>
      </c>
      <c r="F16" s="76">
        <f ca="1">INDIRECT(calculation_hide!Y15)</f>
        <v>6.7218999999999998</v>
      </c>
      <c r="G16" s="76">
        <f ca="1">INDIRECT(calculation_hide!Z15)</f>
        <v>7.4943999999999997</v>
      </c>
      <c r="H16" s="76">
        <f ca="1">INDIRECT(calculation_hide!AA15)</f>
        <v>2.1503000000000001</v>
      </c>
      <c r="I16" s="76">
        <f ca="1">INDIRECT(calculation_hide!AB15)</f>
        <v>-0.123</v>
      </c>
      <c r="J16" s="76">
        <f ca="1">INDIRECT(calculation_hide!AC15)</f>
        <v>2.2732999999999999</v>
      </c>
      <c r="K16" s="76">
        <f ca="1">INDIRECT(calculation_hide!AD15)</f>
        <v>23.229000000000003</v>
      </c>
      <c r="L16" s="76">
        <f ca="1">INDIRECT(calculation_hide!AE15)</f>
        <v>0.57380000000000209</v>
      </c>
      <c r="M16" s="76">
        <f ca="1">INDIRECT(calculation_hide!AF15)</f>
        <v>22.655200000000001</v>
      </c>
      <c r="O16" s="139"/>
    </row>
    <row r="17" spans="1:17" ht="20.25" customHeight="1" x14ac:dyDescent="0.35">
      <c r="A17" s="75" t="s">
        <v>43</v>
      </c>
      <c r="B17" s="78">
        <f t="shared" ref="B17:G17" ca="1" si="4">SUM(B14:B16)</f>
        <v>68.486599999999996</v>
      </c>
      <c r="C17" s="78">
        <f t="shared" ca="1" si="4"/>
        <v>3.9405999999999999</v>
      </c>
      <c r="D17" s="78">
        <f t="shared" ca="1" si="4"/>
        <v>64.546000000000006</v>
      </c>
      <c r="E17" s="78">
        <f t="shared" ca="1" si="4"/>
        <v>18.630500000000001</v>
      </c>
      <c r="F17" s="78">
        <f t="shared" ca="1" si="4"/>
        <v>22.971899999999998</v>
      </c>
      <c r="G17" s="78">
        <f t="shared" ca="1" si="4"/>
        <v>22.9436</v>
      </c>
      <c r="H17" s="78">
        <f t="shared" ref="H17:M17" ca="1" si="5">SUM(H14:H16)</f>
        <v>6.5259999999999998</v>
      </c>
      <c r="I17" s="78">
        <f t="shared" ca="1" si="5"/>
        <v>-0.1507</v>
      </c>
      <c r="J17" s="78">
        <f t="shared" ca="1" si="5"/>
        <v>6.6767999999999992</v>
      </c>
      <c r="K17" s="78">
        <f t="shared" ca="1" si="5"/>
        <v>75.012600000000006</v>
      </c>
      <c r="L17" s="78">
        <f t="shared" ca="1" si="5"/>
        <v>3.7897999999999996</v>
      </c>
      <c r="M17" s="79">
        <f t="shared" ca="1" si="5"/>
        <v>71.222800000000007</v>
      </c>
    </row>
    <row r="18" spans="1:17" ht="20.25" customHeight="1" x14ac:dyDescent="0.35">
      <c r="A18" s="73" t="str">
        <f ca="1">INDIRECT(calculation_hide!T25)</f>
        <v>March 2025</v>
      </c>
      <c r="B18" s="76">
        <f ca="1">INDIRECT(calculation_hide!U25)</f>
        <v>24.3796</v>
      </c>
      <c r="C18" s="76">
        <f ca="1">INDIRECT(calculation_hide!V25)</f>
        <v>2.0743</v>
      </c>
      <c r="D18" s="76">
        <f ca="1">INDIRECT(calculation_hide!W25)</f>
        <v>22.305299999999999</v>
      </c>
      <c r="E18" s="76">
        <f ca="1">INDIRECT(calculation_hide!X25)</f>
        <v>6.3639000000000001</v>
      </c>
      <c r="F18" s="76">
        <f ca="1">INDIRECT(calculation_hide!Y25)</f>
        <v>8.6189</v>
      </c>
      <c r="G18" s="76">
        <f ca="1">INDIRECT(calculation_hide!Z25)</f>
        <v>7.3224999999999998</v>
      </c>
      <c r="H18" s="76">
        <f ca="1">INDIRECT(calculation_hide!AA25)</f>
        <v>1.9584999999999999</v>
      </c>
      <c r="I18" s="76">
        <f ca="1">INDIRECT(calculation_hide!AB25)</f>
        <v>0.13369999999999993</v>
      </c>
      <c r="J18" s="76">
        <f ca="1">INDIRECT(calculation_hide!AC25)</f>
        <v>1.8248</v>
      </c>
      <c r="K18" s="76">
        <f ca="1">INDIRECT(calculation_hide!AD25)</f>
        <v>26.338100000000001</v>
      </c>
      <c r="L18" s="76">
        <f ca="1">INDIRECT(calculation_hide!AE25)</f>
        <v>2.258</v>
      </c>
      <c r="M18" s="76">
        <f ca="1">INDIRECT(calculation_hide!AF25)</f>
        <v>24.130099999999999</v>
      </c>
      <c r="O18" s="76"/>
      <c r="P18" s="88"/>
      <c r="Q18" s="88"/>
    </row>
    <row r="19" spans="1:17" ht="20.25" customHeight="1" x14ac:dyDescent="0.35">
      <c r="A19" s="73" t="str">
        <f ca="1">INDIRECT(calculation_hide!T26)</f>
        <v>April 2025</v>
      </c>
      <c r="B19" s="76">
        <f ca="1">INDIRECT(calculation_hide!U26)</f>
        <v>21.394200000000001</v>
      </c>
      <c r="C19" s="76">
        <f ca="1">INDIRECT(calculation_hide!V26)</f>
        <v>0.98539999999999994</v>
      </c>
      <c r="D19" s="76">
        <f ca="1">INDIRECT(calculation_hide!W26)</f>
        <v>20.408800000000003</v>
      </c>
      <c r="E19" s="76">
        <f ca="1">INDIRECT(calculation_hide!X26)</f>
        <v>6.3586</v>
      </c>
      <c r="F19" s="76">
        <f ca="1">INDIRECT(calculation_hide!Y26)</f>
        <v>7.1243999999999996</v>
      </c>
      <c r="G19" s="76">
        <f ca="1">INDIRECT(calculation_hide!Z26)</f>
        <v>6.9258000000000006</v>
      </c>
      <c r="H19" s="76">
        <f ca="1">INDIRECT(calculation_hide!AA26)</f>
        <v>2.5779999999999998</v>
      </c>
      <c r="I19" s="76">
        <f ca="1">INDIRECT(calculation_hide!AB26)</f>
        <v>4.8799999999999955E-2</v>
      </c>
      <c r="J19" s="76">
        <f ca="1">INDIRECT(calculation_hide!AC26)</f>
        <v>2.5291999999999999</v>
      </c>
      <c r="K19" s="76">
        <f ca="1">INDIRECT(calculation_hide!AD26)</f>
        <v>23.972200000000001</v>
      </c>
      <c r="L19" s="76">
        <f ca="1">INDIRECT(calculation_hide!AE26)</f>
        <v>0.93420000000000003</v>
      </c>
      <c r="M19" s="76">
        <f ca="1">INDIRECT(calculation_hide!AF26)</f>
        <v>22.938000000000002</v>
      </c>
      <c r="O19" s="76"/>
      <c r="P19" s="88"/>
      <c r="Q19" s="88"/>
    </row>
    <row r="20" spans="1:17" ht="20.25" customHeight="1" x14ac:dyDescent="0.35">
      <c r="A20" s="73" t="str">
        <f ca="1">INDIRECT(calculation_hide!T27)</f>
        <v>May 2025 [provisional]</v>
      </c>
      <c r="B20" s="76">
        <f ca="1">INDIRECT(calculation_hide!U27)</f>
        <v>19.589300000000001</v>
      </c>
      <c r="C20" s="76">
        <f ca="1">INDIRECT(calculation_hide!V27)</f>
        <v>0.69920000000000004</v>
      </c>
      <c r="D20" s="76">
        <f ca="1">INDIRECT(calculation_hide!W27)</f>
        <v>18.890099999999997</v>
      </c>
      <c r="E20" s="76">
        <f ca="1">INDIRECT(calculation_hide!X27)</f>
        <v>5.5296000000000003</v>
      </c>
      <c r="F20" s="76">
        <f ca="1">INDIRECT(calculation_hide!Y27)</f>
        <v>6.4283000000000001</v>
      </c>
      <c r="G20" s="76">
        <f ca="1">INDIRECT(calculation_hide!Z27)</f>
        <v>6.9321999999999999</v>
      </c>
      <c r="H20" s="76">
        <f ca="1">INDIRECT(calculation_hide!AA27)</f>
        <v>2.2292999999999998</v>
      </c>
      <c r="I20" s="76">
        <f ca="1">INDIRECT(calculation_hide!AB27)</f>
        <v>-6.4299999999999996E-2</v>
      </c>
      <c r="J20" s="76">
        <f ca="1">INDIRECT(calculation_hide!AC27)</f>
        <v>2.2936000000000001</v>
      </c>
      <c r="K20" s="76">
        <f ca="1">INDIRECT(calculation_hide!AD27)</f>
        <v>21.8186</v>
      </c>
      <c r="L20" s="76">
        <f ca="1">INDIRECT(calculation_hide!AE27)</f>
        <v>0.65490000000000004</v>
      </c>
      <c r="M20" s="76">
        <f ca="1">INDIRECT(calculation_hide!AF27)</f>
        <v>21.183699999999998</v>
      </c>
      <c r="O20" s="76"/>
      <c r="P20" s="88"/>
      <c r="Q20" s="88"/>
    </row>
    <row r="21" spans="1:17" ht="20.25" customHeight="1" x14ac:dyDescent="0.35">
      <c r="A21" s="75" t="s">
        <v>43</v>
      </c>
      <c r="B21" s="78">
        <f t="shared" ref="B21:G21" ca="1" si="6">SUM(B18:B20)</f>
        <v>65.363100000000003</v>
      </c>
      <c r="C21" s="78">
        <f t="shared" ca="1" si="6"/>
        <v>3.7588999999999997</v>
      </c>
      <c r="D21" s="78">
        <f t="shared" ca="1" si="6"/>
        <v>61.604199999999999</v>
      </c>
      <c r="E21" s="78">
        <f t="shared" ca="1" si="6"/>
        <v>18.252099999999999</v>
      </c>
      <c r="F21" s="78">
        <f t="shared" ca="1" si="6"/>
        <v>22.171599999999998</v>
      </c>
      <c r="G21" s="78">
        <f t="shared" ca="1" si="6"/>
        <v>21.180500000000002</v>
      </c>
      <c r="H21" s="78">
        <f t="shared" ref="H21:M21" ca="1" si="7">SUM(H18:H20)</f>
        <v>6.7658000000000005</v>
      </c>
      <c r="I21" s="78">
        <f t="shared" ca="1" si="7"/>
        <v>0.11819999999999989</v>
      </c>
      <c r="J21" s="78">
        <f t="shared" ca="1" si="7"/>
        <v>6.6476000000000006</v>
      </c>
      <c r="K21" s="78">
        <f t="shared" ca="1" si="7"/>
        <v>72.128900000000002</v>
      </c>
      <c r="L21" s="78">
        <f t="shared" ca="1" si="7"/>
        <v>3.8471000000000002</v>
      </c>
      <c r="M21" s="79">
        <f t="shared" ca="1" si="7"/>
        <v>68.251800000000003</v>
      </c>
      <c r="O21" s="76"/>
    </row>
    <row r="22" spans="1:17" ht="20.25" customHeight="1" x14ac:dyDescent="0.35">
      <c r="A22" s="74" t="s">
        <v>626</v>
      </c>
      <c r="B22" s="80" t="str">
        <f t="shared" ref="B22:F22" ca="1" si="8">IF(((B21-B17)/B17*100)&gt;100,"(+) ",IF(((B21-B17)/B17*100)&lt;-100,"(-) ",IF(ROUND(((B21-B17)/B17*100),1)=0,"- ",IF(((B21-B17)/B17*100)&gt;0,TEXT(((B21-B17)/B17*100),"+0.0 "),TEXT(((B21-B17)/B17*100),"0.0 ")))))</f>
        <v xml:space="preserve">-4.6 </v>
      </c>
      <c r="C22" s="80" t="str">
        <f ca="1">IF(((C21-C17)/C17*100)&gt;100,"(+) ",IF(((C21-C17)/C17*100)&lt;-100,"(-) ",IF(ROUND(((C21-C17)/C17*100),1)=0,"0.0 ",IF(((C21-C17)/C17*100)&gt;0,TEXT(((C21-C17)/C17*100),"+0.0 "),TEXT(((C21-C17)/C17*100),"0.0 ")))))</f>
        <v xml:space="preserve">-4.6 </v>
      </c>
      <c r="D22" s="80" t="str">
        <f t="shared" ca="1" si="8"/>
        <v xml:space="preserve">-4.6 </v>
      </c>
      <c r="E22" s="80" t="str">
        <f t="shared" ca="1" si="8"/>
        <v xml:space="preserve">-2.0 </v>
      </c>
      <c r="F22" s="80" t="str">
        <f t="shared" ca="1" si="8"/>
        <v xml:space="preserve">-3.5 </v>
      </c>
      <c r="G22" s="80" t="str">
        <f ca="1">IF(((G21-G17)/G17*100)&gt;100,"(+) ",IF(((G21-G17)/G17*100)&lt;-100,"(-) ",IF(ROUND(((G21-G17)/G17*100),1)=0,"- ",IF(((G21-G17)/G17*100)&gt;0,TEXT(((G21-G17)/G17*100),"+0.0 "),TEXT(((G21-G17)/G17*100),"0.0 ")))))</f>
        <v xml:space="preserve">-7.7 </v>
      </c>
      <c r="H22" s="135" t="str">
        <f t="shared" ref="H22:M22" ca="1" si="9">IF(((H21-H17)/H17*100)&gt;100,"(+) ",IF(((H21-H17)/H17*100)&lt;-100,"(-) ",IF(ROUND(((H21-H17)/H17*100),1)=0,"- ",IF(((H21-H17)/H17*100)&gt;0,TEXT(((H21-H17)/H17*100),"+0.0 "),TEXT(((H21-H17)/H17*100),"0.0 ")))))</f>
        <v xml:space="preserve">+3.7 </v>
      </c>
      <c r="I22" s="134" t="str">
        <f t="shared" ca="1" si="9"/>
        <v xml:space="preserve">(-) </v>
      </c>
      <c r="J22" s="133" t="str">
        <f t="shared" ca="1" si="9"/>
        <v xml:space="preserve">-0.4 </v>
      </c>
      <c r="K22" s="80" t="str">
        <f t="shared" ca="1" si="9"/>
        <v xml:space="preserve">-3.8 </v>
      </c>
      <c r="L22" s="80" t="str">
        <f t="shared" ca="1" si="9"/>
        <v xml:space="preserve">+1.5 </v>
      </c>
      <c r="M22" s="80" t="str">
        <f t="shared" ca="1" si="9"/>
        <v xml:space="preserve">-4.2 </v>
      </c>
      <c r="P22" s="104"/>
      <c r="Q22" s="104"/>
    </row>
    <row r="24" spans="1:17" x14ac:dyDescent="0.35">
      <c r="F24" s="104"/>
    </row>
    <row r="25" spans="1:17" x14ac:dyDescent="0.35">
      <c r="B25" s="104"/>
      <c r="C25" s="104"/>
      <c r="D25" s="104"/>
      <c r="E25" s="104"/>
      <c r="F25" s="104"/>
      <c r="G25" s="104"/>
      <c r="H25" s="104"/>
      <c r="I25" s="104"/>
      <c r="J25" s="104"/>
      <c r="K25" s="104"/>
      <c r="L25" s="104"/>
      <c r="M25" s="104"/>
    </row>
    <row r="26" spans="1:17" x14ac:dyDescent="0.35">
      <c r="D26" s="140"/>
      <c r="E26" s="140"/>
      <c r="F26" s="140"/>
      <c r="G26" s="140"/>
      <c r="H26" s="140"/>
    </row>
    <row r="27" spans="1:17" x14ac:dyDescent="0.35">
      <c r="D27" s="140"/>
      <c r="E27" s="140"/>
      <c r="F27" s="140"/>
      <c r="G27" s="140"/>
      <c r="H27" s="140"/>
    </row>
    <row r="28" spans="1:17" x14ac:dyDescent="0.35">
      <c r="D28" s="140"/>
      <c r="E28" s="140"/>
      <c r="F28" s="140"/>
      <c r="G28" s="140"/>
      <c r="H28" s="140"/>
    </row>
  </sheetData>
  <pageMargins left="0.7" right="0.7" top="0.75" bottom="0.75" header="0.3" footer="0.3"/>
  <pageSetup paperSize="9" orientation="portrait" verticalDpi="0" r:id="rId1"/>
  <ignoredErrors>
    <ignoredError sqref="C22 I10"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pane xSplit="6" ySplit="4" topLeftCell="G5" activePane="bottomRight" state="frozen"/>
      <selection pane="topRight" activeCell="G1" sqref="G1"/>
      <selection pane="bottomLeft" activeCell="A5" sqref="A5"/>
      <selection pane="bottomRight" activeCell="G5" sqref="G5"/>
    </sheetView>
  </sheetViews>
  <sheetFormatPr defaultColWidth="8.54296875" defaultRowHeight="15.5" x14ac:dyDescent="0.35"/>
  <cols>
    <col min="1" max="1" width="20.2695312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278.95760000000001</v>
      </c>
      <c r="C33" s="88">
        <f>SUM(Quarter!C115:C118)</f>
        <v>26.978400000000004</v>
      </c>
      <c r="D33" s="88">
        <f>SUM(Quarter!D115:D118)</f>
        <v>225.40100000000001</v>
      </c>
      <c r="E33" s="88">
        <f>SUM(Quarter!E115:E118)</f>
        <v>18.999700000000001</v>
      </c>
      <c r="F33" s="88">
        <f>SUM(Quarter!F115:F118)</f>
        <v>7.5785</v>
      </c>
      <c r="G33" s="88">
        <f>SUM(Quarter!G115:G118)</f>
        <v>251.97919999999999</v>
      </c>
      <c r="H33" s="88">
        <f>SUM(Quarter!H115:H118)</f>
        <v>75.044200000000004</v>
      </c>
      <c r="I33" s="88">
        <f>SUM(Quarter!I115:I118)</f>
        <v>94.626000000000005</v>
      </c>
      <c r="J33" s="88">
        <f>SUM(Quarter!J115:J118)</f>
        <v>82.308999999999997</v>
      </c>
      <c r="K33" s="88">
        <f>SUM(Quarter!K115:K118)</f>
        <v>26.148299999999999</v>
      </c>
      <c r="L33" s="88">
        <f>SUM(Quarter!L115:L118)</f>
        <v>6.6500000000000059E-2</v>
      </c>
      <c r="M33" s="88">
        <f>SUM(Quarter!M115:M118)</f>
        <v>26.081800000000001</v>
      </c>
      <c r="N33" s="88">
        <f>SUM(Quarter!N115:N118)</f>
        <v>305.10589999999996</v>
      </c>
      <c r="O33" s="88">
        <f>SUM(Quarter!O115:O118)</f>
        <v>27.044899999999998</v>
      </c>
      <c r="P33" s="91">
        <f>SUM(Quarter!P115:P118)</f>
        <v>278.06100000000004</v>
      </c>
    </row>
    <row r="34" spans="1:16" ht="15.75" customHeight="1" x14ac:dyDescent="0.35">
      <c r="A34" s="92">
        <v>2023</v>
      </c>
      <c r="B34" s="88">
        <f>SUM(Quarter!B119:B122)</f>
        <v>277.12799999999999</v>
      </c>
      <c r="C34" s="88">
        <f>SUM(Quarter!C119:C122)</f>
        <v>28.241599999999998</v>
      </c>
      <c r="D34" s="88">
        <f>SUM(Quarter!D119:D122)</f>
        <v>222.59469999999999</v>
      </c>
      <c r="E34" s="88">
        <f>SUM(Quarter!E119:E122)</f>
        <v>18.7849</v>
      </c>
      <c r="F34" s="88">
        <f>SUM(Quarter!F119:F122)</f>
        <v>7.5067999999999993</v>
      </c>
      <c r="G34" s="88">
        <f>SUM(Quarter!G119:G122)</f>
        <v>248.88640000000001</v>
      </c>
      <c r="H34" s="88">
        <f>SUM(Quarter!H119:H122)</f>
        <v>73.21820000000001</v>
      </c>
      <c r="I34" s="88">
        <f>SUM(Quarter!I119:I122)</f>
        <v>90.511899999999997</v>
      </c>
      <c r="J34" s="88">
        <f>SUM(Quarter!J119:J122)</f>
        <v>85.156300000000002</v>
      </c>
      <c r="K34" s="88">
        <f>SUM(Quarter!K119:K122)</f>
        <v>26.294699999999999</v>
      </c>
      <c r="L34" s="88">
        <f>SUM(Quarter!L119:L122)</f>
        <v>1.8000000000000238E-2</v>
      </c>
      <c r="M34" s="88">
        <f>SUM(Quarter!M119:M122)</f>
        <v>26.276899999999998</v>
      </c>
      <c r="N34" s="88">
        <f>SUM(Quarter!N119:N122)</f>
        <v>303.42270000000002</v>
      </c>
      <c r="O34" s="88">
        <f>SUM(Quarter!O119:O122)</f>
        <v>28.259599999999999</v>
      </c>
      <c r="P34" s="91">
        <f>SUM(Quarter!P119:P122)</f>
        <v>275.16329999999999</v>
      </c>
    </row>
    <row r="35" spans="1:16" x14ac:dyDescent="0.35">
      <c r="A35" s="92">
        <v>2024</v>
      </c>
      <c r="B35" s="88">
        <f>SUM(Quarter!B123:B126)</f>
        <v>279.24019999999996</v>
      </c>
      <c r="C35" s="88">
        <f>SUM(Quarter!C123:C126)</f>
        <v>17.8582</v>
      </c>
      <c r="D35" s="88">
        <f>SUM(Quarter!D123:D126)</f>
        <v>233.75229999999999</v>
      </c>
      <c r="E35" s="88">
        <f>SUM(Quarter!E123:E126)</f>
        <v>19.748400000000004</v>
      </c>
      <c r="F35" s="88">
        <f>SUM(Quarter!F123:F126)</f>
        <v>7.8812999999999995</v>
      </c>
      <c r="G35" s="88">
        <f>SUM(Quarter!G123:G126)</f>
        <v>261.38200000000001</v>
      </c>
      <c r="H35" s="88">
        <f>SUM(Quarter!H123:H126)</f>
        <v>73.911900000000003</v>
      </c>
      <c r="I35" s="88">
        <f>SUM(Quarter!I123:I126)</f>
        <v>92.558999999999997</v>
      </c>
      <c r="J35" s="88">
        <f>SUM(Quarter!J123:J126)</f>
        <v>94.911100000000005</v>
      </c>
      <c r="K35" s="88">
        <f>SUM(Quarter!K123:K126)</f>
        <v>24.317300000000003</v>
      </c>
      <c r="L35" s="88">
        <f>SUM(Quarter!L123:L126)</f>
        <v>-0.82019999999999993</v>
      </c>
      <c r="M35" s="88">
        <f>SUM(Quarter!M123:M126)</f>
        <v>25.1374</v>
      </c>
      <c r="N35" s="88">
        <f>SUM(Quarter!N123:N126)</f>
        <v>303.5575</v>
      </c>
      <c r="O35" s="88">
        <f>SUM(Quarter!O123:O126)</f>
        <v>17.038100000000004</v>
      </c>
      <c r="P35" s="91">
        <f>SUM(Quarter!P123:P126)</f>
        <v>286.51940000000002</v>
      </c>
    </row>
    <row r="37" spans="1:16" x14ac:dyDescent="0.35">
      <c r="B37" s="112"/>
      <c r="C37" s="112"/>
      <c r="D37" s="112"/>
      <c r="E37" s="112"/>
      <c r="F37" s="112"/>
      <c r="G37" s="11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80"/>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78.526800000000009</v>
      </c>
      <c r="C115" s="69">
        <f>SUM(Month!C331:C333)</f>
        <v>8.1702000000000012</v>
      </c>
      <c r="D115" s="69">
        <f>SUM(Month!D331:D333)</f>
        <v>62.976299999999995</v>
      </c>
      <c r="E115" s="69">
        <f>SUM(Month!E331:E333)</f>
        <v>5.3098000000000001</v>
      </c>
      <c r="F115" s="69">
        <f>SUM(Month!F331:F333)</f>
        <v>2.0705</v>
      </c>
      <c r="G115" s="69">
        <f>SUM(Month!G331:G333)</f>
        <v>70.3566</v>
      </c>
      <c r="H115" s="69">
        <f>SUM(Month!H331:H333)</f>
        <v>19.662100000000002</v>
      </c>
      <c r="I115" s="69">
        <f>SUM(Month!I331:I333)</f>
        <v>28.610500000000002</v>
      </c>
      <c r="J115" s="69">
        <f>SUM(Month!J331:J333)</f>
        <v>22.084</v>
      </c>
      <c r="K115" s="69">
        <f>SUM(Month!K331:K333)</f>
        <v>6.7934999999999999</v>
      </c>
      <c r="L115" s="69">
        <f>SUM(Month!L331:L333)</f>
        <v>0.73099999999999998</v>
      </c>
      <c r="M115" s="69">
        <f>SUM(Month!M331:M333)</f>
        <v>6.0625</v>
      </c>
      <c r="N115" s="69">
        <f>SUM(Month!N331:N333)</f>
        <v>85.320300000000003</v>
      </c>
      <c r="O115" s="69">
        <f>SUM(Month!O331:O333)</f>
        <v>8.9011999999999993</v>
      </c>
      <c r="P115" s="95">
        <f>SUM(Month!P331:P333)</f>
        <v>76.4191</v>
      </c>
      <c r="Q115" s="62"/>
    </row>
    <row r="116" spans="1:17" ht="15.5" x14ac:dyDescent="0.35">
      <c r="A116" s="110" t="s">
        <v>657</v>
      </c>
      <c r="B116" s="69">
        <f>SUM(Month!B334:B336)</f>
        <v>64.392899999999997</v>
      </c>
      <c r="C116" s="69">
        <f>SUM(Month!C334:C336)</f>
        <v>6.0392999999999999</v>
      </c>
      <c r="D116" s="69">
        <f>SUM(Month!D334:D336)</f>
        <v>52.196200000000005</v>
      </c>
      <c r="E116" s="69">
        <f>SUM(Month!E334:E336)</f>
        <v>4.3878000000000004</v>
      </c>
      <c r="F116" s="69">
        <f>SUM(Month!F334:F336)</f>
        <v>1.7696000000000001</v>
      </c>
      <c r="G116" s="69">
        <f>SUM(Month!G334:G336)</f>
        <v>58.3536</v>
      </c>
      <c r="H116" s="69">
        <f>SUM(Month!H334:H336)</f>
        <v>17.995799999999999</v>
      </c>
      <c r="I116" s="69">
        <f>SUM(Month!I334:I336)</f>
        <v>21.280100000000001</v>
      </c>
      <c r="J116" s="69">
        <f>SUM(Month!J334:J336)</f>
        <v>19.0777</v>
      </c>
      <c r="K116" s="69">
        <f>SUM(Month!K334:K336)</f>
        <v>6.9766000000000004</v>
      </c>
      <c r="L116" s="69">
        <f>SUM(Month!L334:L336)</f>
        <v>-0.31989999999999996</v>
      </c>
      <c r="M116" s="69">
        <f>SUM(Month!M334:M336)</f>
        <v>7.2963999999999993</v>
      </c>
      <c r="N116" s="69">
        <f>SUM(Month!N334:N336)</f>
        <v>71.369500000000002</v>
      </c>
      <c r="O116" s="69">
        <f>SUM(Month!O334:O336)</f>
        <v>5.7194000000000003</v>
      </c>
      <c r="P116" s="95">
        <f>SUM(Month!P334:P336)</f>
        <v>65.650000000000006</v>
      </c>
      <c r="Q116" s="62"/>
    </row>
    <row r="117" spans="1:17" ht="15.5" x14ac:dyDescent="0.35">
      <c r="A117" s="110" t="s">
        <v>662</v>
      </c>
      <c r="B117" s="69">
        <f>SUM(Month!B337:B339)</f>
        <v>63.090699999999998</v>
      </c>
      <c r="C117" s="69">
        <f>SUM(Month!C337:C339)</f>
        <v>5.2964000000000002</v>
      </c>
      <c r="D117" s="69">
        <f>SUM(Month!D337:D339)</f>
        <v>51.704999999999998</v>
      </c>
      <c r="E117" s="69">
        <f>SUM(Month!E337:E339)</f>
        <v>4.3114999999999997</v>
      </c>
      <c r="F117" s="69">
        <f>SUM(Month!F337:F339)</f>
        <v>1.7778</v>
      </c>
      <c r="G117" s="69">
        <f>SUM(Month!G337:G339)</f>
        <v>57.794299999999993</v>
      </c>
      <c r="H117" s="69">
        <f>SUM(Month!H337:H339)</f>
        <v>18.4175</v>
      </c>
      <c r="I117" s="69">
        <f>SUM(Month!I337:I339)</f>
        <v>19.508099999999999</v>
      </c>
      <c r="J117" s="69">
        <f>SUM(Month!J337:J339)</f>
        <v>19.8687</v>
      </c>
      <c r="K117" s="69">
        <f>SUM(Month!K337:K339)</f>
        <v>6.2610000000000001</v>
      </c>
      <c r="L117" s="69">
        <f>SUM(Month!L337:L339)</f>
        <v>-0.64659999999999995</v>
      </c>
      <c r="M117" s="69">
        <f>SUM(Month!M337:M339)</f>
        <v>6.9076000000000004</v>
      </c>
      <c r="N117" s="69">
        <f>SUM(Month!N337:N339)</f>
        <v>69.351700000000008</v>
      </c>
      <c r="O117" s="69">
        <f>SUM(Month!O337:O339)</f>
        <v>4.6497999999999999</v>
      </c>
      <c r="P117" s="95">
        <f>SUM(Month!P337:P339)</f>
        <v>64.701900000000009</v>
      </c>
      <c r="Q117" s="62"/>
    </row>
    <row r="118" spans="1:17" ht="15.5" x14ac:dyDescent="0.35">
      <c r="A118" s="110" t="s">
        <v>678</v>
      </c>
      <c r="B118" s="69">
        <f>SUM(Month!B340:B342)</f>
        <v>72.947199999999995</v>
      </c>
      <c r="C118" s="69">
        <f>SUM(Month!C340:C342)</f>
        <v>7.4725000000000001</v>
      </c>
      <c r="D118" s="69">
        <f>SUM(Month!D340:D342)</f>
        <v>58.523499999999999</v>
      </c>
      <c r="E118" s="69">
        <f>SUM(Month!E340:E342)</f>
        <v>4.9906000000000006</v>
      </c>
      <c r="F118" s="69">
        <f>SUM(Month!F340:F342)</f>
        <v>1.9605999999999999</v>
      </c>
      <c r="G118" s="69">
        <f>SUM(Month!G340:G342)</f>
        <v>65.474699999999999</v>
      </c>
      <c r="H118" s="69">
        <f>SUM(Month!H340:H342)</f>
        <v>18.968800000000002</v>
      </c>
      <c r="I118" s="69">
        <f>SUM(Month!I340:I342)</f>
        <v>25.2273</v>
      </c>
      <c r="J118" s="69">
        <f>SUM(Month!J340:J342)</f>
        <v>21.278600000000001</v>
      </c>
      <c r="K118" s="69">
        <f>SUM(Month!K340:K342)</f>
        <v>6.1172000000000004</v>
      </c>
      <c r="L118" s="69">
        <f>SUM(Month!L340:L342)</f>
        <v>0.30199999999999999</v>
      </c>
      <c r="M118" s="69">
        <f>SUM(Month!M340:M342)</f>
        <v>5.8152999999999997</v>
      </c>
      <c r="N118" s="69">
        <f>SUM(Month!N340:N342)</f>
        <v>79.064399999999992</v>
      </c>
      <c r="O118" s="69">
        <f>SUM(Month!O340:O342)</f>
        <v>7.7744999999999997</v>
      </c>
      <c r="P118" s="95">
        <f>SUM(Month!P340:P342)</f>
        <v>71.290000000000006</v>
      </c>
      <c r="Q118" s="62"/>
    </row>
    <row r="119" spans="1:17" ht="15.5" x14ac:dyDescent="0.35">
      <c r="A119" s="110" t="s">
        <v>687</v>
      </c>
      <c r="B119" s="69">
        <f>SUM(Month!B343:B345)</f>
        <v>76.559899999999999</v>
      </c>
      <c r="C119" s="69">
        <f>SUM(Month!C343:C345)</f>
        <v>8.3641000000000005</v>
      </c>
      <c r="D119" s="69">
        <f>SUM(Month!D343:D345)</f>
        <v>61.044600000000003</v>
      </c>
      <c r="E119" s="69">
        <f>SUM(Month!E343:E345)</f>
        <v>5.1422999999999996</v>
      </c>
      <c r="F119" s="69">
        <f>SUM(Month!F343:F345)</f>
        <v>2.0088999999999997</v>
      </c>
      <c r="G119" s="69">
        <f>SUM(Month!G343:G345)</f>
        <v>68.195800000000006</v>
      </c>
      <c r="H119" s="69">
        <f>SUM(Month!H343:H345)</f>
        <v>18.666399999999999</v>
      </c>
      <c r="I119" s="69">
        <f>SUM(Month!I343:I345)</f>
        <v>26.564500000000002</v>
      </c>
      <c r="J119" s="69">
        <f>SUM(Month!J343:J345)</f>
        <v>22.9649</v>
      </c>
      <c r="K119" s="69">
        <f>SUM(Month!K343:K345)</f>
        <v>6.0231999999999992</v>
      </c>
      <c r="L119" s="69">
        <f>SUM(Month!L343:L345)</f>
        <v>8.1599999999999992E-2</v>
      </c>
      <c r="M119" s="69">
        <f>SUM(Month!M343:M345)</f>
        <v>5.9415999999999993</v>
      </c>
      <c r="N119" s="69">
        <f>SUM(Month!N343:N345)</f>
        <v>82.583100000000002</v>
      </c>
      <c r="O119" s="69">
        <f>SUM(Month!O343:O345)</f>
        <v>8.4457000000000004</v>
      </c>
      <c r="P119" s="69">
        <f>SUM(Month!P343:P345)</f>
        <v>74.1374</v>
      </c>
      <c r="Q119" s="115"/>
    </row>
    <row r="120" spans="1:17" ht="15.5" x14ac:dyDescent="0.35">
      <c r="A120" s="110" t="s">
        <v>691</v>
      </c>
      <c r="B120" s="69">
        <f>SUM(Month!B346:B348)</f>
        <v>64.188999999999993</v>
      </c>
      <c r="C120" s="69">
        <f>SUM(Month!C346:C348)</f>
        <v>5.8033999999999999</v>
      </c>
      <c r="D120" s="69">
        <f>SUM(Month!D346:D348)</f>
        <v>52.201599999999999</v>
      </c>
      <c r="E120" s="69">
        <f>SUM(Month!E346:E348)</f>
        <v>4.4055999999999997</v>
      </c>
      <c r="F120" s="69">
        <f>SUM(Month!F346:F348)</f>
        <v>1.7784</v>
      </c>
      <c r="G120" s="69">
        <f>SUM(Month!G346:G348)</f>
        <v>58.385599999999997</v>
      </c>
      <c r="H120" s="69">
        <f>SUM(Month!H346:H348)</f>
        <v>17.944099999999999</v>
      </c>
      <c r="I120" s="69">
        <f>SUM(Month!I346:I348)</f>
        <v>20.2089</v>
      </c>
      <c r="J120" s="69">
        <f>SUM(Month!J346:J348)</f>
        <v>20.232599999999998</v>
      </c>
      <c r="K120" s="69">
        <f>SUM(Month!K346:K348)</f>
        <v>6.8498999999999999</v>
      </c>
      <c r="L120" s="69">
        <f>SUM(Month!L346:L348)</f>
        <v>-0.5141</v>
      </c>
      <c r="M120" s="69">
        <f>SUM(Month!M346:M348)</f>
        <v>7.3640999999999996</v>
      </c>
      <c r="N120" s="69">
        <f>SUM(Month!N346:N348)</f>
        <v>71.038900000000012</v>
      </c>
      <c r="O120" s="69">
        <f>SUM(Month!O346:O348)</f>
        <v>5.2892999999999999</v>
      </c>
      <c r="P120" s="95">
        <f>SUM(Month!P346:P348)</f>
        <v>65.74969999999999</v>
      </c>
      <c r="Q120" s="62"/>
    </row>
    <row r="121" spans="1:17" ht="15.5" x14ac:dyDescent="0.35">
      <c r="A121" s="110" t="s">
        <v>695</v>
      </c>
      <c r="B121" s="69">
        <f>SUM(Month!B349:B351)</f>
        <v>62.979900000000001</v>
      </c>
      <c r="C121" s="69">
        <f>SUM(Month!C349:C351)</f>
        <v>6.0037000000000003</v>
      </c>
      <c r="D121" s="69">
        <f>SUM(Month!D349:D351)</f>
        <v>50.977800000000002</v>
      </c>
      <c r="E121" s="69">
        <f>SUM(Month!E349:E351)</f>
        <v>4.2541000000000002</v>
      </c>
      <c r="F121" s="69">
        <f>SUM(Month!F349:F351)</f>
        <v>1.7443</v>
      </c>
      <c r="G121" s="69">
        <f>SUM(Month!G349:G351)</f>
        <v>56.976199999999999</v>
      </c>
      <c r="H121" s="69">
        <f>SUM(Month!H349:H351)</f>
        <v>18.0609</v>
      </c>
      <c r="I121" s="69">
        <f>SUM(Month!I349:I351)</f>
        <v>18.863499999999998</v>
      </c>
      <c r="J121" s="69">
        <f>SUM(Month!J349:J351)</f>
        <v>20.0518</v>
      </c>
      <c r="K121" s="69">
        <f>SUM(Month!K349:K351)</f>
        <v>6.2332999999999998</v>
      </c>
      <c r="L121" s="69">
        <f>SUM(Month!L349:L351)</f>
        <v>-0.96179999999999999</v>
      </c>
      <c r="M121" s="69">
        <f>SUM(Month!M349:M351)</f>
        <v>7.1951000000000001</v>
      </c>
      <c r="N121" s="69">
        <f>SUM(Month!N349:N351)</f>
        <v>69.213200000000001</v>
      </c>
      <c r="O121" s="69">
        <f>SUM(Month!O349:O351)</f>
        <v>5.0419</v>
      </c>
      <c r="P121" s="95">
        <f>SUM(Month!P349:P351)</f>
        <v>64.171300000000002</v>
      </c>
      <c r="Q121" s="62"/>
    </row>
    <row r="122" spans="1:17" ht="15.75" customHeight="1" x14ac:dyDescent="0.35">
      <c r="A122" s="110" t="s">
        <v>711</v>
      </c>
      <c r="B122" s="69">
        <f>SUM(Month!B352:B354)</f>
        <v>73.399199999999993</v>
      </c>
      <c r="C122" s="69">
        <f>SUM(Month!C352:C354)</f>
        <v>8.0703999999999994</v>
      </c>
      <c r="D122" s="69">
        <f>SUM(Month!D352:D354)</f>
        <v>58.370699999999999</v>
      </c>
      <c r="E122" s="69">
        <f>SUM(Month!E352:E354)</f>
        <v>4.9828999999999999</v>
      </c>
      <c r="F122" s="69">
        <f>SUM(Month!F352:F354)</f>
        <v>1.9752000000000001</v>
      </c>
      <c r="G122" s="69">
        <f>SUM(Month!G352:G354)</f>
        <v>65.328800000000001</v>
      </c>
      <c r="H122" s="69">
        <f>SUM(Month!H352:H354)</f>
        <v>18.546800000000001</v>
      </c>
      <c r="I122" s="69">
        <f>SUM(Month!I352:I354)</f>
        <v>24.875</v>
      </c>
      <c r="J122" s="69">
        <f>SUM(Month!J352:J354)</f>
        <v>21.907</v>
      </c>
      <c r="K122" s="69">
        <f>SUM(Month!K352:K354)</f>
        <v>7.1882999999999999</v>
      </c>
      <c r="L122" s="69">
        <f>SUM(Month!L352:L354)</f>
        <v>1.4123000000000001</v>
      </c>
      <c r="M122" s="69">
        <f>SUM(Month!M352:M354)</f>
        <v>5.7761000000000005</v>
      </c>
      <c r="N122" s="69">
        <f>SUM(Month!N352:N354)</f>
        <v>80.587500000000006</v>
      </c>
      <c r="O122" s="69">
        <f>SUM(Month!O352:O354)</f>
        <v>9.4826999999999995</v>
      </c>
      <c r="P122" s="95">
        <f>SUM(Month!P352:P354)</f>
        <v>71.104900000000001</v>
      </c>
      <c r="Q122" s="62"/>
    </row>
    <row r="123" spans="1:17" ht="15.5" x14ac:dyDescent="0.35">
      <c r="A123" s="110" t="s">
        <v>715</v>
      </c>
      <c r="B123" s="69">
        <f>SUM(Month!B355:B357)</f>
        <v>77.258299999999991</v>
      </c>
      <c r="C123" s="69">
        <f>SUM(Month!C355:C357)</f>
        <v>7.9999999999999964</v>
      </c>
      <c r="D123" s="69">
        <f>SUM(Month!D355:D357)</f>
        <v>61.985699999999994</v>
      </c>
      <c r="E123" s="69">
        <f>SUM(Month!E355:E357)</f>
        <v>5.2255000000000003</v>
      </c>
      <c r="F123" s="69">
        <f>SUM(Month!F355:F357)</f>
        <v>2.0470999999999999</v>
      </c>
      <c r="G123" s="69">
        <f>SUM(Month!G355:G357)</f>
        <v>69.258300000000006</v>
      </c>
      <c r="H123" s="69">
        <f>SUM(Month!H355:H357)</f>
        <v>19.2014</v>
      </c>
      <c r="I123" s="69">
        <f>SUM(Month!I355:I357)</f>
        <v>26.581199999999999</v>
      </c>
      <c r="J123" s="69">
        <f>SUM(Month!J355:J357)</f>
        <v>23.4757</v>
      </c>
      <c r="K123" s="69">
        <f>SUM(Month!K355:K357)</f>
        <v>6.2202000000000002</v>
      </c>
      <c r="L123" s="69">
        <f>SUM(Month!L355:L357)</f>
        <v>0.37719999999999998</v>
      </c>
      <c r="M123" s="69">
        <f>SUM(Month!M355:M357)</f>
        <v>5.843</v>
      </c>
      <c r="N123" s="69">
        <f>SUM(Month!N355:N357)</f>
        <v>83.478499999999997</v>
      </c>
      <c r="O123" s="69">
        <f>SUM(Month!O355:O357)</f>
        <v>8.3771999999999984</v>
      </c>
      <c r="P123" s="95">
        <f>SUM(Month!P355:P357)</f>
        <v>75.101300000000009</v>
      </c>
      <c r="Q123" s="62"/>
    </row>
    <row r="124" spans="1:17" ht="15.5" x14ac:dyDescent="0.35">
      <c r="A124" s="110" t="s">
        <v>717</v>
      </c>
      <c r="B124" s="69">
        <f>SUM(Month!B358:B360)</f>
        <v>63.460099999999997</v>
      </c>
      <c r="C124" s="69">
        <f>SUM(Month!C358:C360)</f>
        <v>2.0088000000000008</v>
      </c>
      <c r="D124" s="69">
        <f>SUM(Month!D358:D360)</f>
        <v>54.942300000000003</v>
      </c>
      <c r="E124" s="69">
        <f>SUM(Month!E358:E360)</f>
        <v>4.6368999999999998</v>
      </c>
      <c r="F124" s="69">
        <f>SUM(Month!F358:F360)</f>
        <v>1.8721000000000001</v>
      </c>
      <c r="G124" s="69">
        <f>SUM(Month!G358:G360)</f>
        <v>61.451300000000003</v>
      </c>
      <c r="H124" s="69">
        <f>SUM(Month!H358:H360)</f>
        <v>18.2791</v>
      </c>
      <c r="I124" s="69">
        <f>SUM(Month!I358:I360)</f>
        <v>20.598099999999999</v>
      </c>
      <c r="J124" s="69">
        <f>SUM(Month!J358:J360)</f>
        <v>22.574099999999998</v>
      </c>
      <c r="K124" s="69">
        <f>SUM(Month!K358:K360)</f>
        <v>6.6607000000000003</v>
      </c>
      <c r="L124" s="69">
        <f>SUM(Month!L358:L360)</f>
        <v>-0.38109999999999999</v>
      </c>
      <c r="M124" s="69">
        <f>SUM(Month!M358:M360)</f>
        <v>7.0418000000000003</v>
      </c>
      <c r="N124" s="69">
        <f>SUM(Month!N358:N360)</f>
        <v>70.120800000000003</v>
      </c>
      <c r="O124" s="69">
        <f>SUM(Month!O358:O360)</f>
        <v>1.6277000000000008</v>
      </c>
      <c r="P124" s="95">
        <f>SUM(Month!P358:P360)</f>
        <v>68.493099999999998</v>
      </c>
      <c r="Q124" s="62"/>
    </row>
    <row r="125" spans="1:17" ht="15.5" x14ac:dyDescent="0.35">
      <c r="A125" s="110" t="s">
        <v>723</v>
      </c>
      <c r="B125" s="69">
        <f>SUM(Month!B361:B363)</f>
        <v>62.620400000000004</v>
      </c>
      <c r="C125" s="69">
        <f>SUM(Month!C361:C363)</f>
        <v>1.4888000000000048</v>
      </c>
      <c r="D125" s="69">
        <f>SUM(Month!D361:D363)</f>
        <v>54.694400000000002</v>
      </c>
      <c r="E125" s="69">
        <f>SUM(Month!E361:E363)</f>
        <v>4.5712000000000002</v>
      </c>
      <c r="F125" s="69">
        <f>SUM(Month!F361:F363)</f>
        <v>1.8660000000000001</v>
      </c>
      <c r="G125" s="69">
        <f>SUM(Month!G361:G363)</f>
        <v>61.131600000000006</v>
      </c>
      <c r="H125" s="69">
        <f>SUM(Month!H361:H363)</f>
        <v>17.9071</v>
      </c>
      <c r="I125" s="69">
        <f>SUM(Month!I361:I363)</f>
        <v>19.496200000000002</v>
      </c>
      <c r="J125" s="69">
        <f>SUM(Month!J361:J363)</f>
        <v>23.728299999999997</v>
      </c>
      <c r="K125" s="69">
        <f>SUM(Month!K361:K363)</f>
        <v>6.4504999999999999</v>
      </c>
      <c r="L125" s="69">
        <f>SUM(Month!L361:L363)</f>
        <v>-0.40969999999999995</v>
      </c>
      <c r="M125" s="69">
        <f>SUM(Month!M361:M363)</f>
        <v>6.8601000000000001</v>
      </c>
      <c r="N125" s="69">
        <f>SUM(Month!N361:N363)</f>
        <v>69.070899999999995</v>
      </c>
      <c r="O125" s="69">
        <f>SUM(Month!O361:O363)</f>
        <v>1.0792000000000037</v>
      </c>
      <c r="P125" s="95">
        <f>SUM(Month!P361:P363)</f>
        <v>67.991700000000009</v>
      </c>
      <c r="Q125" s="62"/>
    </row>
    <row r="126" spans="1:17" ht="15.5" x14ac:dyDescent="0.35">
      <c r="A126" s="110" t="s">
        <v>749</v>
      </c>
      <c r="B126" s="69">
        <f>SUM(Month!B364:B366)</f>
        <v>75.901399999999995</v>
      </c>
      <c r="C126" s="69">
        <f>SUM(Month!C364:C366)</f>
        <v>6.360599999999998</v>
      </c>
      <c r="D126" s="69">
        <f>SUM(Month!D364:D366)</f>
        <v>62.129900000000006</v>
      </c>
      <c r="E126" s="69">
        <f>SUM(Month!E364:E366)</f>
        <v>5.3148</v>
      </c>
      <c r="F126" s="69">
        <f>SUM(Month!F364:F366)</f>
        <v>2.0960999999999999</v>
      </c>
      <c r="G126" s="69">
        <f>SUM(Month!G364:G366)</f>
        <v>69.540800000000004</v>
      </c>
      <c r="H126" s="69">
        <f>SUM(Month!H364:H366)</f>
        <v>18.5243</v>
      </c>
      <c r="I126" s="69">
        <f>SUM(Month!I364:I366)</f>
        <v>25.883499999999998</v>
      </c>
      <c r="J126" s="69">
        <f>SUM(Month!J364:J366)</f>
        <v>25.133000000000003</v>
      </c>
      <c r="K126" s="69">
        <f>SUM(Month!K364:K366)</f>
        <v>4.9859</v>
      </c>
      <c r="L126" s="69">
        <f>SUM(Month!L364:L366)</f>
        <v>-0.40659999999999996</v>
      </c>
      <c r="M126" s="69">
        <f>SUM(Month!M364:M366)</f>
        <v>5.3925000000000001</v>
      </c>
      <c r="N126" s="69">
        <f>SUM(Month!N364:N366)</f>
        <v>80.887299999999996</v>
      </c>
      <c r="O126" s="69">
        <f>SUM(Month!O364:O366)</f>
        <v>5.9540000000000006</v>
      </c>
      <c r="P126" s="95">
        <f>SUM(Month!P364:P366)</f>
        <v>74.933300000000003</v>
      </c>
      <c r="Q126" s="62"/>
    </row>
    <row r="127" spans="1:17" ht="15.5" x14ac:dyDescent="0.35">
      <c r="A127" s="110" t="s">
        <v>750</v>
      </c>
      <c r="B127" s="69">
        <f>SUM(Month!B367:B369)</f>
        <v>77.778700000000001</v>
      </c>
      <c r="C127" s="69">
        <f>SUM(Month!C367:C369)</f>
        <v>5.8693000000000017</v>
      </c>
      <c r="D127" s="69">
        <f>SUM(Month!D367:D369)</f>
        <v>64.418499999999995</v>
      </c>
      <c r="E127" s="69">
        <f>SUM(Month!E367:E369)</f>
        <v>5.3774999999999995</v>
      </c>
      <c r="F127" s="69">
        <f>SUM(Month!F367:F369)</f>
        <v>2.1133999999999999</v>
      </c>
      <c r="G127" s="69">
        <f>SUM(Month!G367:G369)</f>
        <v>71.909400000000005</v>
      </c>
      <c r="H127" s="69">
        <f>SUM(Month!H367:H369)</f>
        <v>19.637699999999999</v>
      </c>
      <c r="I127" s="69">
        <f>SUM(Month!I367:I369)</f>
        <v>28.203399999999998</v>
      </c>
      <c r="J127" s="69">
        <f>SUM(Month!J367:J369)</f>
        <v>24.068300000000001</v>
      </c>
      <c r="K127" s="69">
        <f>SUM(Month!K367:K369)</f>
        <v>6.5423999999999998</v>
      </c>
      <c r="L127" s="69">
        <f>SUM(Month!L367:L369)</f>
        <v>0.56379999999999997</v>
      </c>
      <c r="M127" s="69">
        <f>SUM(Month!M367:M369)</f>
        <v>5.9786000000000001</v>
      </c>
      <c r="N127" s="69">
        <f>SUM(Month!N367:N369)</f>
        <v>84.321100000000001</v>
      </c>
      <c r="O127" s="69">
        <f>SUM(Month!O367:O369)</f>
        <v>6.4831000000000012</v>
      </c>
      <c r="P127" s="95">
        <f>SUM(Month!P367:P369)</f>
        <v>77.888000000000005</v>
      </c>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c r="Q178" s="62"/>
    </row>
    <row r="179" spans="1:17" ht="15.5" x14ac:dyDescent="0.35">
      <c r="A179" s="62"/>
      <c r="B179" s="62"/>
      <c r="C179" s="62"/>
      <c r="D179" s="62"/>
      <c r="E179" s="62"/>
      <c r="F179" s="62"/>
      <c r="G179" s="62"/>
      <c r="H179" s="62"/>
      <c r="I179" s="62"/>
      <c r="J179" s="62"/>
      <c r="K179" s="62"/>
      <c r="L179" s="62"/>
      <c r="M179" s="62"/>
      <c r="N179" s="62"/>
      <c r="O179" s="62"/>
      <c r="P179" s="62"/>
    </row>
    <row r="180" spans="1:17" ht="15.5" x14ac:dyDescent="0.35">
      <c r="A180" s="62"/>
      <c r="B180" s="62"/>
      <c r="C180" s="62"/>
      <c r="D180" s="62"/>
      <c r="E180" s="62"/>
      <c r="F180" s="62"/>
      <c r="G180" s="62"/>
      <c r="H180" s="62"/>
      <c r="I180" s="62"/>
      <c r="J180" s="62"/>
      <c r="K180" s="62"/>
      <c r="L180" s="62"/>
      <c r="M180" s="62"/>
      <c r="N180" s="62"/>
      <c r="O180" s="62"/>
      <c r="P180"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B126:P126 B127:P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4"/>
  <sheetViews>
    <sheetView showGridLines="0" zoomScaleNormal="100" workbookViewId="0">
      <pane xSplit="1" ySplit="6" topLeftCell="B370" activePane="bottomRight" state="frozen"/>
      <selection pane="topRight" activeCell="B1" sqref="B1"/>
      <selection pane="bottomLeft" activeCell="A7" sqref="A7"/>
      <selection pane="bottomRight" activeCell="A370" sqref="A370"/>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19"/>
      <c r="R6" s="119"/>
      <c r="S6" s="119"/>
      <c r="T6" s="119"/>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3"/>
      <c r="AP319" s="113"/>
      <c r="AQ319" s="113"/>
      <c r="AR319" s="113"/>
      <c r="AS319" s="113"/>
      <c r="AT319" s="113"/>
      <c r="AU319" s="113"/>
      <c r="AV319" s="113"/>
      <c r="AW319" s="113"/>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3"/>
      <c r="AP320" s="113"/>
      <c r="AQ320" s="113"/>
      <c r="AR320" s="113"/>
      <c r="AS320" s="113"/>
      <c r="AT320" s="113"/>
      <c r="AU320" s="113"/>
      <c r="AV320" s="113"/>
      <c r="AW320" s="113"/>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3"/>
      <c r="AP321" s="113"/>
      <c r="AQ321" s="113"/>
      <c r="AR321" s="113"/>
      <c r="AS321" s="113"/>
      <c r="AT321" s="113"/>
      <c r="AU321" s="113"/>
      <c r="AV321" s="113"/>
      <c r="AW321" s="113"/>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3"/>
      <c r="AP322" s="113"/>
      <c r="AQ322" s="113"/>
      <c r="AR322" s="113"/>
      <c r="AS322" s="113"/>
      <c r="AT322" s="113"/>
      <c r="AU322" s="113"/>
      <c r="AV322" s="113"/>
      <c r="AW322" s="113"/>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3"/>
      <c r="AP323" s="113"/>
      <c r="AQ323" s="113"/>
      <c r="AR323" s="113"/>
      <c r="AS323" s="113"/>
      <c r="AT323" s="113"/>
      <c r="AU323" s="113"/>
      <c r="AV323" s="113"/>
      <c r="AW323" s="113"/>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3"/>
      <c r="AP324" s="113"/>
      <c r="AQ324" s="113"/>
      <c r="AR324" s="113"/>
      <c r="AS324" s="113"/>
      <c r="AT324" s="113"/>
      <c r="AU324" s="113"/>
      <c r="AV324" s="113"/>
      <c r="AW324" s="113"/>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3"/>
      <c r="AP325" s="113"/>
      <c r="AQ325" s="113"/>
      <c r="AR325" s="113"/>
      <c r="AS325" s="113"/>
      <c r="AT325" s="113"/>
      <c r="AU325" s="113"/>
      <c r="AV325" s="113"/>
      <c r="AW325" s="113"/>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3"/>
      <c r="AP326" s="113"/>
      <c r="AQ326" s="113"/>
      <c r="AR326" s="113"/>
      <c r="AS326" s="113"/>
      <c r="AT326" s="113"/>
      <c r="AU326" s="113"/>
      <c r="AV326" s="113"/>
      <c r="AW326" s="113"/>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3"/>
      <c r="AP327" s="113"/>
      <c r="AQ327" s="113"/>
      <c r="AR327" s="113"/>
      <c r="AS327" s="113"/>
      <c r="AT327" s="113"/>
      <c r="AU327" s="113"/>
      <c r="AV327" s="113"/>
      <c r="AW327" s="113"/>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3"/>
      <c r="AP328" s="113"/>
      <c r="AQ328" s="113"/>
      <c r="AR328" s="113"/>
      <c r="AS328" s="113"/>
      <c r="AT328" s="113"/>
      <c r="AU328" s="113"/>
      <c r="AV328" s="113"/>
      <c r="AW328" s="113"/>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3"/>
      <c r="AP329" s="113"/>
      <c r="AQ329" s="113"/>
      <c r="AR329" s="113"/>
      <c r="AS329" s="113"/>
      <c r="AT329" s="113"/>
      <c r="AU329" s="113"/>
      <c r="AV329" s="113"/>
      <c r="AW329" s="113"/>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3"/>
      <c r="AP330" s="113"/>
      <c r="AQ330" s="113"/>
      <c r="AR330" s="113"/>
      <c r="AS330" s="113"/>
      <c r="AT330" s="113"/>
      <c r="AU330" s="113"/>
      <c r="AV330" s="113"/>
      <c r="AW330" s="113"/>
    </row>
    <row r="331" spans="1:49" x14ac:dyDescent="0.35">
      <c r="A331" s="99" t="s">
        <v>643</v>
      </c>
      <c r="B331" s="76">
        <v>28.543500000000002</v>
      </c>
      <c r="C331" s="76">
        <v>4.2815000000000003</v>
      </c>
      <c r="D331" s="76">
        <v>21.744299999999999</v>
      </c>
      <c r="E331" s="76">
        <v>1.8076000000000001</v>
      </c>
      <c r="F331" s="76">
        <v>0.71009999999999995</v>
      </c>
      <c r="G331" s="76">
        <v>24.262</v>
      </c>
      <c r="H331" s="76">
        <v>6.6474000000000002</v>
      </c>
      <c r="I331" s="76">
        <v>10.166600000000001</v>
      </c>
      <c r="J331" s="76">
        <v>7.4480000000000004</v>
      </c>
      <c r="K331" s="76">
        <v>2.5083000000000002</v>
      </c>
      <c r="L331" s="76">
        <v>0.26989999999999997</v>
      </c>
      <c r="M331" s="76">
        <v>2.2383999999999999</v>
      </c>
      <c r="N331" s="76">
        <v>31.0518</v>
      </c>
      <c r="O331" s="76">
        <v>4.5514000000000001</v>
      </c>
      <c r="P331" s="97">
        <v>26.500399999999999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3"/>
      <c r="AP331" s="113"/>
      <c r="AQ331" s="113"/>
      <c r="AR331" s="113"/>
      <c r="AS331" s="113"/>
      <c r="AT331" s="113"/>
      <c r="AU331" s="113"/>
      <c r="AV331" s="113"/>
      <c r="AW331" s="113"/>
    </row>
    <row r="332" spans="1:49" x14ac:dyDescent="0.35">
      <c r="A332" s="99" t="s">
        <v>644</v>
      </c>
      <c r="B332" s="76">
        <v>24.511500000000002</v>
      </c>
      <c r="C332" s="76">
        <v>1.32</v>
      </c>
      <c r="D332" s="76">
        <v>20.733000000000001</v>
      </c>
      <c r="E332" s="76">
        <v>1.7810999999999999</v>
      </c>
      <c r="F332" s="76">
        <v>0.6774</v>
      </c>
      <c r="G332" s="76">
        <v>23.191500000000001</v>
      </c>
      <c r="H332" s="76">
        <v>6.5838000000000001</v>
      </c>
      <c r="I332" s="76">
        <v>9.3320000000000007</v>
      </c>
      <c r="J332" s="76">
        <v>7.2756999999999996</v>
      </c>
      <c r="K332" s="76">
        <v>2.0918999999999999</v>
      </c>
      <c r="L332" s="76">
        <v>0.22509999999999999</v>
      </c>
      <c r="M332" s="76">
        <v>1.8668</v>
      </c>
      <c r="N332" s="76">
        <v>26.603400000000001</v>
      </c>
      <c r="O332" s="76">
        <v>1.5450999999999999</v>
      </c>
      <c r="P332" s="97">
        <v>25.058299999999999</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3"/>
      <c r="AP332" s="113"/>
      <c r="AQ332" s="113"/>
      <c r="AR332" s="113"/>
      <c r="AS332" s="113"/>
      <c r="AT332" s="113"/>
      <c r="AU332" s="113"/>
      <c r="AV332" s="113"/>
      <c r="AW332" s="113"/>
    </row>
    <row r="333" spans="1:49" x14ac:dyDescent="0.35">
      <c r="A333" s="99" t="s">
        <v>646</v>
      </c>
      <c r="B333" s="76">
        <v>25.471800000000002</v>
      </c>
      <c r="C333" s="76">
        <v>2.5687000000000002</v>
      </c>
      <c r="D333" s="76">
        <v>20.498999999999999</v>
      </c>
      <c r="E333" s="76">
        <v>1.7211000000000001</v>
      </c>
      <c r="F333" s="76">
        <v>0.68300000000000005</v>
      </c>
      <c r="G333" s="76">
        <v>22.903099999999998</v>
      </c>
      <c r="H333" s="76">
        <v>6.4309000000000003</v>
      </c>
      <c r="I333" s="76">
        <v>9.1119000000000003</v>
      </c>
      <c r="J333" s="76">
        <v>7.3602999999999996</v>
      </c>
      <c r="K333" s="76">
        <v>2.1932999999999998</v>
      </c>
      <c r="L333" s="76">
        <v>0.23599999999999999</v>
      </c>
      <c r="M333" s="76">
        <v>1.9573</v>
      </c>
      <c r="N333" s="76">
        <v>27.665099999999999</v>
      </c>
      <c r="O333" s="76">
        <v>2.8047</v>
      </c>
      <c r="P333" s="97">
        <v>24.860399999999998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3"/>
      <c r="AP333" s="113"/>
      <c r="AQ333" s="113"/>
      <c r="AR333" s="113"/>
      <c r="AS333" s="113"/>
      <c r="AT333" s="113"/>
      <c r="AU333" s="113"/>
      <c r="AV333" s="113"/>
      <c r="AW333" s="113"/>
    </row>
    <row r="334" spans="1:49" x14ac:dyDescent="0.35">
      <c r="A334" s="99" t="s">
        <v>647</v>
      </c>
      <c r="B334" s="76">
        <v>22.720300000000002</v>
      </c>
      <c r="C334" s="76">
        <v>2.2650000000000001</v>
      </c>
      <c r="D334" s="76">
        <v>18.309200000000001</v>
      </c>
      <c r="E334" s="76">
        <v>1.5385</v>
      </c>
      <c r="F334" s="76">
        <v>0.60760000000000003</v>
      </c>
      <c r="G334" s="76">
        <v>20.455300000000001</v>
      </c>
      <c r="H334" s="76">
        <v>6.2138999999999998</v>
      </c>
      <c r="I334" s="76">
        <v>7.7064000000000004</v>
      </c>
      <c r="J334" s="76">
        <v>6.5350000000000001</v>
      </c>
      <c r="K334" s="76">
        <v>2.3309000000000002</v>
      </c>
      <c r="L334" s="76">
        <v>-0.1069</v>
      </c>
      <c r="M334" s="76">
        <v>2.4377</v>
      </c>
      <c r="N334" s="76">
        <v>25.051200000000001</v>
      </c>
      <c r="O334" s="76">
        <v>2.1581000000000001</v>
      </c>
      <c r="P334" s="97">
        <v>22.893000000000001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3"/>
      <c r="AP334" s="113"/>
      <c r="AQ334" s="113"/>
      <c r="AR334" s="113"/>
      <c r="AS334" s="113"/>
      <c r="AT334" s="113"/>
      <c r="AU334" s="113"/>
      <c r="AV334" s="113"/>
      <c r="AW334" s="113"/>
    </row>
    <row r="335" spans="1:49" x14ac:dyDescent="0.35">
      <c r="A335" s="99" t="s">
        <v>649</v>
      </c>
      <c r="B335" s="76">
        <v>21.611899999999999</v>
      </c>
      <c r="C335" s="76">
        <v>1.9637</v>
      </c>
      <c r="D335" s="76">
        <v>17.553100000000001</v>
      </c>
      <c r="E335" s="76">
        <v>1.4964</v>
      </c>
      <c r="F335" s="76">
        <v>0.59870000000000001</v>
      </c>
      <c r="G335" s="76">
        <v>19.648199999999999</v>
      </c>
      <c r="H335" s="76">
        <v>6.0476999999999999</v>
      </c>
      <c r="I335" s="76">
        <v>7.1985000000000001</v>
      </c>
      <c r="J335" s="76">
        <v>6.4020000000000001</v>
      </c>
      <c r="K335" s="76">
        <v>2.4079000000000002</v>
      </c>
      <c r="L335" s="76">
        <v>-0.1104</v>
      </c>
      <c r="M335" s="76">
        <v>2.5183</v>
      </c>
      <c r="N335" s="76">
        <v>24.0198</v>
      </c>
      <c r="O335" s="76">
        <v>1.8532999999999999</v>
      </c>
      <c r="P335" s="97">
        <v>22.166499999999999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3"/>
      <c r="AP335" s="113"/>
      <c r="AQ335" s="113"/>
      <c r="AR335" s="113"/>
      <c r="AS335" s="113"/>
      <c r="AT335" s="113"/>
      <c r="AU335" s="113"/>
      <c r="AV335" s="113"/>
      <c r="AW335" s="113"/>
    </row>
    <row r="336" spans="1:49" x14ac:dyDescent="0.35">
      <c r="A336" s="99" t="s">
        <v>652</v>
      </c>
      <c r="B336" s="76">
        <v>20.060700000000001</v>
      </c>
      <c r="C336" s="76">
        <v>1.8106</v>
      </c>
      <c r="D336" s="76">
        <v>16.3339</v>
      </c>
      <c r="E336" s="76">
        <v>1.3529</v>
      </c>
      <c r="F336" s="76">
        <v>0.56330000000000002</v>
      </c>
      <c r="G336" s="76">
        <v>18.2501</v>
      </c>
      <c r="H336" s="76">
        <v>5.7342000000000004</v>
      </c>
      <c r="I336" s="76">
        <v>6.3752000000000004</v>
      </c>
      <c r="J336" s="76">
        <v>6.1406999999999998</v>
      </c>
      <c r="K336" s="76">
        <v>2.2378</v>
      </c>
      <c r="L336" s="76">
        <v>-0.1026</v>
      </c>
      <c r="M336" s="76">
        <v>2.3403999999999998</v>
      </c>
      <c r="N336" s="76">
        <v>22.298500000000001</v>
      </c>
      <c r="O336" s="76">
        <v>1.708</v>
      </c>
      <c r="P336" s="97">
        <v>20.590499999999999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3"/>
      <c r="AP336" s="113"/>
      <c r="AQ336" s="113"/>
      <c r="AR336" s="113"/>
      <c r="AS336" s="113"/>
      <c r="AT336" s="113"/>
      <c r="AU336" s="113"/>
      <c r="AV336" s="113"/>
      <c r="AW336" s="113"/>
    </row>
    <row r="337" spans="1:49" x14ac:dyDescent="0.35">
      <c r="A337" s="99" t="s">
        <v>656</v>
      </c>
      <c r="B337" s="76">
        <v>20.990400000000001</v>
      </c>
      <c r="C337" s="76">
        <v>1.9397</v>
      </c>
      <c r="D337" s="76">
        <v>17.1008</v>
      </c>
      <c r="E337" s="76">
        <v>1.3920999999999999</v>
      </c>
      <c r="F337" s="76">
        <v>0.55779999999999996</v>
      </c>
      <c r="G337" s="76">
        <v>19.050699999999999</v>
      </c>
      <c r="H337" s="76">
        <v>6.2687999999999997</v>
      </c>
      <c r="I337" s="76">
        <v>6.3178999999999998</v>
      </c>
      <c r="J337" s="76">
        <v>6.4640000000000004</v>
      </c>
      <c r="K337" s="76">
        <v>2.08</v>
      </c>
      <c r="L337" s="76">
        <v>-0.21479999999999999</v>
      </c>
      <c r="M337" s="76">
        <v>2.2948</v>
      </c>
      <c r="N337" s="76">
        <v>23.070399999999999</v>
      </c>
      <c r="O337" s="76">
        <v>1.7249000000000001</v>
      </c>
      <c r="P337" s="97">
        <v>21.345500000000001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3"/>
      <c r="AP337" s="113"/>
      <c r="AQ337" s="113"/>
      <c r="AR337" s="113"/>
      <c r="AS337" s="113"/>
      <c r="AT337" s="113"/>
      <c r="AU337" s="113"/>
      <c r="AV337" s="113"/>
      <c r="AW337" s="113"/>
    </row>
    <row r="338" spans="1:49" x14ac:dyDescent="0.35">
      <c r="A338" s="99" t="s">
        <v>658</v>
      </c>
      <c r="B338" s="76">
        <v>20.999600000000001</v>
      </c>
      <c r="C338" s="76">
        <v>1.7061999999999999</v>
      </c>
      <c r="D338" s="76">
        <v>17.238099999999999</v>
      </c>
      <c r="E338" s="76">
        <v>1.4528000000000001</v>
      </c>
      <c r="F338" s="76">
        <v>0.60250000000000004</v>
      </c>
      <c r="G338" s="76">
        <v>19.293399999999998</v>
      </c>
      <c r="H338" s="76">
        <v>6.2331000000000003</v>
      </c>
      <c r="I338" s="76">
        <v>6.3865999999999996</v>
      </c>
      <c r="J338" s="76">
        <v>6.6737000000000002</v>
      </c>
      <c r="K338" s="76">
        <v>2.032</v>
      </c>
      <c r="L338" s="76">
        <v>-0.2099</v>
      </c>
      <c r="M338" s="76">
        <v>2.2418</v>
      </c>
      <c r="N338" s="76">
        <v>23.031600000000001</v>
      </c>
      <c r="O338" s="76">
        <v>1.4963</v>
      </c>
      <c r="P338" s="97">
        <v>21.5352</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3"/>
      <c r="AP338" s="113"/>
      <c r="AQ338" s="113"/>
      <c r="AR338" s="113"/>
      <c r="AS338" s="113"/>
      <c r="AT338" s="113"/>
      <c r="AU338" s="113"/>
      <c r="AV338" s="113"/>
      <c r="AW338" s="113"/>
    </row>
    <row r="339" spans="1:49" x14ac:dyDescent="0.35">
      <c r="A339" s="99" t="s">
        <v>659</v>
      </c>
      <c r="B339" s="76">
        <v>21.1007</v>
      </c>
      <c r="C339" s="76">
        <v>1.6505000000000001</v>
      </c>
      <c r="D339" s="76">
        <v>17.366099999999999</v>
      </c>
      <c r="E339" s="76">
        <v>1.4665999999999999</v>
      </c>
      <c r="F339" s="76">
        <v>0.61750000000000005</v>
      </c>
      <c r="G339" s="76">
        <v>19.450199999999999</v>
      </c>
      <c r="H339" s="76">
        <v>5.9156000000000004</v>
      </c>
      <c r="I339" s="76">
        <v>6.8036000000000003</v>
      </c>
      <c r="J339" s="76">
        <v>6.7309999999999999</v>
      </c>
      <c r="K339" s="76">
        <v>2.149</v>
      </c>
      <c r="L339" s="76">
        <v>-0.22189999999999999</v>
      </c>
      <c r="M339" s="76">
        <v>2.371</v>
      </c>
      <c r="N339" s="76">
        <v>23.249700000000001</v>
      </c>
      <c r="O339" s="76">
        <v>1.4286000000000001</v>
      </c>
      <c r="P339" s="97">
        <v>21.821200000000001</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3"/>
      <c r="AP339" s="113"/>
      <c r="AQ339" s="113"/>
      <c r="AR339" s="113"/>
      <c r="AS339" s="113"/>
      <c r="AT339" s="113"/>
      <c r="AU339" s="113"/>
      <c r="AV339" s="113"/>
      <c r="AW339" s="113"/>
    </row>
    <row r="340" spans="1:49" x14ac:dyDescent="0.35">
      <c r="A340" s="99" t="s">
        <v>660</v>
      </c>
      <c r="B340" s="88">
        <v>22.266999999999999</v>
      </c>
      <c r="C340" s="88">
        <v>1.7705</v>
      </c>
      <c r="D340" s="88">
        <v>18.288599999999999</v>
      </c>
      <c r="E340" s="88">
        <v>1.5625</v>
      </c>
      <c r="F340" s="88">
        <v>0.64539999999999997</v>
      </c>
      <c r="G340" s="88">
        <v>20.496500000000001</v>
      </c>
      <c r="H340" s="88">
        <v>6.4398999999999997</v>
      </c>
      <c r="I340" s="88">
        <v>7.2934999999999999</v>
      </c>
      <c r="J340" s="88">
        <v>6.7630999999999997</v>
      </c>
      <c r="K340" s="88">
        <v>1.9602999999999999</v>
      </c>
      <c r="L340" s="88">
        <v>9.6799999999999997E-2</v>
      </c>
      <c r="M340" s="88">
        <v>1.8634999999999999</v>
      </c>
      <c r="N340" s="88">
        <v>24.2273</v>
      </c>
      <c r="O340" s="88">
        <v>1.8673</v>
      </c>
      <c r="P340" s="91">
        <v>22.36</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3"/>
      <c r="AP340" s="113"/>
      <c r="AQ340" s="113"/>
      <c r="AR340" s="113"/>
      <c r="AS340" s="113"/>
      <c r="AT340" s="113"/>
      <c r="AU340" s="113"/>
      <c r="AV340" s="113"/>
      <c r="AW340" s="113"/>
    </row>
    <row r="341" spans="1:49" x14ac:dyDescent="0.35">
      <c r="A341" s="99" t="s">
        <v>661</v>
      </c>
      <c r="B341" s="88">
        <v>23.796700000000001</v>
      </c>
      <c r="C341" s="88">
        <v>2.3584000000000001</v>
      </c>
      <c r="D341" s="88">
        <v>19.1783</v>
      </c>
      <c r="E341" s="88">
        <v>1.6124000000000001</v>
      </c>
      <c r="F341" s="88">
        <v>0.64759999999999995</v>
      </c>
      <c r="G341" s="88">
        <v>21.438300000000002</v>
      </c>
      <c r="H341" s="88">
        <v>6.2682000000000002</v>
      </c>
      <c r="I341" s="88">
        <v>8.1274999999999995</v>
      </c>
      <c r="J341" s="88">
        <v>7.0426000000000002</v>
      </c>
      <c r="K341" s="88">
        <v>2.0427</v>
      </c>
      <c r="L341" s="88">
        <v>0.1008</v>
      </c>
      <c r="M341" s="88">
        <v>1.9419</v>
      </c>
      <c r="N341" s="88">
        <v>25.839400000000001</v>
      </c>
      <c r="O341" s="88">
        <v>2.4592000000000001</v>
      </c>
      <c r="P341" s="91">
        <v>23.380199999999999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3"/>
      <c r="AP341" s="113"/>
      <c r="AQ341" s="113"/>
      <c r="AR341" s="113"/>
      <c r="AS341" s="113"/>
      <c r="AT341" s="113"/>
      <c r="AU341" s="113"/>
      <c r="AV341" s="113"/>
      <c r="AW341" s="113"/>
    </row>
    <row r="342" spans="1:49" x14ac:dyDescent="0.35">
      <c r="A342" s="99" t="s">
        <v>675</v>
      </c>
      <c r="B342" s="76">
        <v>26.883500000000002</v>
      </c>
      <c r="C342" s="76">
        <v>3.3435999999999999</v>
      </c>
      <c r="D342" s="76">
        <v>21.0566</v>
      </c>
      <c r="E342" s="76">
        <v>1.8157000000000001</v>
      </c>
      <c r="F342" s="76">
        <v>0.66759999999999997</v>
      </c>
      <c r="G342" s="76">
        <v>23.539899999999999</v>
      </c>
      <c r="H342" s="76">
        <v>6.2606999999999999</v>
      </c>
      <c r="I342" s="76">
        <v>9.8063000000000002</v>
      </c>
      <c r="J342" s="76">
        <v>7.4729000000000001</v>
      </c>
      <c r="K342" s="76">
        <v>2.1141999999999999</v>
      </c>
      <c r="L342" s="76">
        <v>0.10440000000000001</v>
      </c>
      <c r="M342" s="76">
        <v>2.0099</v>
      </c>
      <c r="N342" s="76">
        <v>28.997699999999998</v>
      </c>
      <c r="O342" s="76">
        <v>3.448</v>
      </c>
      <c r="P342" s="97">
        <v>25.549800000000001</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3"/>
      <c r="AP342" s="113"/>
      <c r="AQ342" s="113"/>
      <c r="AR342" s="113"/>
      <c r="AS342" s="113"/>
      <c r="AT342" s="113"/>
      <c r="AU342" s="113"/>
      <c r="AV342" s="113"/>
      <c r="AW342" s="113"/>
    </row>
    <row r="343" spans="1:49" x14ac:dyDescent="0.35">
      <c r="A343" s="99" t="s">
        <v>676</v>
      </c>
      <c r="B343" s="76">
        <v>27.4908</v>
      </c>
      <c r="C343" s="76">
        <v>3.6688000000000001</v>
      </c>
      <c r="D343" s="76">
        <v>21.351500000000001</v>
      </c>
      <c r="E343" s="76">
        <v>1.7708999999999999</v>
      </c>
      <c r="F343" s="76">
        <v>0.6996</v>
      </c>
      <c r="G343" s="76">
        <v>23.821999999999999</v>
      </c>
      <c r="H343" s="76">
        <v>6.0860000000000003</v>
      </c>
      <c r="I343" s="76">
        <v>9.6026000000000007</v>
      </c>
      <c r="J343" s="76">
        <v>8.1334</v>
      </c>
      <c r="K343" s="76">
        <v>2.2214999999999998</v>
      </c>
      <c r="L343" s="76">
        <v>3.0099999999999998E-2</v>
      </c>
      <c r="M343" s="76">
        <v>2.1913999999999998</v>
      </c>
      <c r="N343" s="76">
        <v>29.712299999999999</v>
      </c>
      <c r="O343" s="76">
        <v>3.6989000000000001</v>
      </c>
      <c r="P343" s="97">
        <v>26.013400000000001</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23.658899999999999</v>
      </c>
      <c r="C344" s="76">
        <v>2.4872999999999998</v>
      </c>
      <c r="D344" s="76">
        <v>18.926100000000002</v>
      </c>
      <c r="E344" s="76">
        <v>1.6294999999999999</v>
      </c>
      <c r="F344" s="76">
        <v>0.61599999999999999</v>
      </c>
      <c r="G344" s="76">
        <v>21.171600000000002</v>
      </c>
      <c r="H344" s="76">
        <v>5.8361999999999998</v>
      </c>
      <c r="I344" s="76">
        <v>8.1525999999999996</v>
      </c>
      <c r="J344" s="76">
        <v>7.1828000000000003</v>
      </c>
      <c r="K344" s="76">
        <v>1.8461000000000001</v>
      </c>
      <c r="L344" s="76">
        <v>2.5000000000000001E-2</v>
      </c>
      <c r="M344" s="76">
        <v>1.8210999999999999</v>
      </c>
      <c r="N344" s="76">
        <v>25.504999999999999</v>
      </c>
      <c r="O344" s="76">
        <v>2.5123000000000002</v>
      </c>
      <c r="P344" s="97">
        <v>22.992699999999999</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25.4102</v>
      </c>
      <c r="C345" s="76">
        <v>2.2080000000000002</v>
      </c>
      <c r="D345" s="76">
        <v>20.766999999999999</v>
      </c>
      <c r="E345" s="76">
        <v>1.7419</v>
      </c>
      <c r="F345" s="76">
        <v>0.69330000000000003</v>
      </c>
      <c r="G345" s="76">
        <v>23.202200000000001</v>
      </c>
      <c r="H345" s="76">
        <v>6.7442000000000002</v>
      </c>
      <c r="I345" s="76">
        <v>8.8093000000000004</v>
      </c>
      <c r="J345" s="76">
        <v>7.6486999999999998</v>
      </c>
      <c r="K345" s="76">
        <v>1.9556</v>
      </c>
      <c r="L345" s="76">
        <v>2.6499999999999999E-2</v>
      </c>
      <c r="M345" s="76">
        <v>1.9291</v>
      </c>
      <c r="N345" s="76">
        <v>27.3658</v>
      </c>
      <c r="O345" s="76">
        <v>2.2345000000000002</v>
      </c>
      <c r="P345" s="97">
        <v>25.1313</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22.611799999999999</v>
      </c>
      <c r="C346" s="76">
        <v>2.3601999999999999</v>
      </c>
      <c r="D346" s="76">
        <v>18.1206</v>
      </c>
      <c r="E346" s="76">
        <v>1.5285</v>
      </c>
      <c r="F346" s="76">
        <v>0.60250000000000004</v>
      </c>
      <c r="G346" s="76">
        <v>20.2516</v>
      </c>
      <c r="H346" s="76">
        <v>5.9739000000000004</v>
      </c>
      <c r="I346" s="76">
        <v>7.4922000000000004</v>
      </c>
      <c r="J346" s="76">
        <v>6.7854999999999999</v>
      </c>
      <c r="K346" s="76">
        <v>2.4672999999999998</v>
      </c>
      <c r="L346" s="76">
        <v>-0.1852</v>
      </c>
      <c r="M346" s="76">
        <v>2.6524999999999999</v>
      </c>
      <c r="N346" s="76">
        <v>25.0791</v>
      </c>
      <c r="O346" s="76">
        <v>2.1749999999999998</v>
      </c>
      <c r="P346" s="97">
        <v>22.9041</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21.233899999999998</v>
      </c>
      <c r="C347" s="76">
        <v>1.7754000000000001</v>
      </c>
      <c r="D347" s="76">
        <v>17.3779</v>
      </c>
      <c r="E347" s="76">
        <v>1.4834000000000001</v>
      </c>
      <c r="F347" s="76">
        <v>0.59719999999999995</v>
      </c>
      <c r="G347" s="76">
        <v>19.458500000000001</v>
      </c>
      <c r="H347" s="76">
        <v>5.9010999999999996</v>
      </c>
      <c r="I347" s="76">
        <v>6.7153999999999998</v>
      </c>
      <c r="J347" s="76">
        <v>6.8419999999999996</v>
      </c>
      <c r="K347" s="76">
        <v>2.1717</v>
      </c>
      <c r="L347" s="76">
        <v>-0.16300000000000001</v>
      </c>
      <c r="M347" s="76">
        <v>2.3347000000000002</v>
      </c>
      <c r="N347" s="76">
        <v>23.4056</v>
      </c>
      <c r="O347" s="76">
        <v>1.6124000000000001</v>
      </c>
      <c r="P347" s="97">
        <v>21.793199999999999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20.343299999999999</v>
      </c>
      <c r="C348" s="76">
        <v>1.6677999999999999</v>
      </c>
      <c r="D348" s="76">
        <v>16.703099999999999</v>
      </c>
      <c r="E348" s="76">
        <v>1.3936999999999999</v>
      </c>
      <c r="F348" s="76">
        <v>0.57869999999999999</v>
      </c>
      <c r="G348" s="76">
        <v>18.6755</v>
      </c>
      <c r="H348" s="76">
        <v>6.0690999999999997</v>
      </c>
      <c r="I348" s="76">
        <v>6.0012999999999996</v>
      </c>
      <c r="J348" s="76">
        <v>6.6051000000000002</v>
      </c>
      <c r="K348" s="76">
        <v>2.2109000000000001</v>
      </c>
      <c r="L348" s="76">
        <v>-0.16589999999999999</v>
      </c>
      <c r="M348" s="76">
        <v>2.3769</v>
      </c>
      <c r="N348" s="76">
        <v>22.554200000000002</v>
      </c>
      <c r="O348" s="76">
        <v>1.5019</v>
      </c>
      <c r="P348" s="97">
        <v>21.052399999999999</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20.818899999999999</v>
      </c>
      <c r="C349" s="76">
        <v>2.0933999999999999</v>
      </c>
      <c r="D349" s="76">
        <v>16.8127</v>
      </c>
      <c r="E349" s="76">
        <v>1.3686</v>
      </c>
      <c r="F349" s="76">
        <v>0.54420000000000002</v>
      </c>
      <c r="G349" s="76">
        <v>18.7255</v>
      </c>
      <c r="H349" s="76">
        <v>5.7426000000000004</v>
      </c>
      <c r="I349" s="76">
        <v>6.2385999999999999</v>
      </c>
      <c r="J349" s="76">
        <v>6.7443</v>
      </c>
      <c r="K349" s="76">
        <v>2.0605000000000002</v>
      </c>
      <c r="L349" s="76">
        <v>-0.31790000000000002</v>
      </c>
      <c r="M349" s="76">
        <v>2.3784000000000001</v>
      </c>
      <c r="N349" s="76">
        <v>22.8794</v>
      </c>
      <c r="O349" s="76">
        <v>1.7755000000000001</v>
      </c>
      <c r="P349" s="97">
        <v>21.103899999999999</v>
      </c>
      <c r="R349" s="76"/>
      <c r="S349" s="76"/>
      <c r="T349" s="76"/>
      <c r="U349" s="76"/>
      <c r="V349" s="76"/>
      <c r="W349" s="76"/>
      <c r="X349" s="76"/>
      <c r="Y349" s="76"/>
      <c r="Z349" s="76"/>
      <c r="AA349" s="76"/>
      <c r="AB349" s="76"/>
      <c r="AC349" s="76"/>
      <c r="AD349" s="76"/>
      <c r="AE349" s="76"/>
      <c r="AF349" s="76"/>
    </row>
    <row r="350" spans="1:49" x14ac:dyDescent="0.35">
      <c r="A350" s="99" t="s">
        <v>690</v>
      </c>
      <c r="B350" s="76">
        <v>20.7685</v>
      </c>
      <c r="C350" s="76">
        <v>1.6987000000000001</v>
      </c>
      <c r="D350" s="76">
        <v>17.034600000000001</v>
      </c>
      <c r="E350" s="76">
        <v>1.4408000000000001</v>
      </c>
      <c r="F350" s="76">
        <v>0.59440000000000004</v>
      </c>
      <c r="G350" s="76">
        <v>19.069800000000001</v>
      </c>
      <c r="H350" s="76">
        <v>6.3087999999999997</v>
      </c>
      <c r="I350" s="76">
        <v>6.2496</v>
      </c>
      <c r="J350" s="76">
        <v>6.5114000000000001</v>
      </c>
      <c r="K350" s="76">
        <v>2.0335000000000001</v>
      </c>
      <c r="L350" s="76">
        <v>-0.31380000000000002</v>
      </c>
      <c r="M350" s="76">
        <v>2.3473000000000002</v>
      </c>
      <c r="N350" s="76">
        <v>22.802</v>
      </c>
      <c r="O350" s="76">
        <v>1.3849</v>
      </c>
      <c r="P350" s="97">
        <v>21.417100000000001</v>
      </c>
      <c r="R350" s="76"/>
      <c r="S350" s="76"/>
      <c r="T350" s="76"/>
      <c r="U350" s="76"/>
      <c r="V350" s="76"/>
      <c r="W350" s="76"/>
      <c r="X350" s="76"/>
      <c r="Y350" s="76"/>
      <c r="Z350" s="76"/>
      <c r="AA350" s="76"/>
      <c r="AB350" s="76"/>
      <c r="AC350" s="76"/>
      <c r="AD350" s="76"/>
      <c r="AE350" s="76"/>
      <c r="AF350" s="76"/>
    </row>
    <row r="351" spans="1:49" x14ac:dyDescent="0.35">
      <c r="A351" s="99" t="s">
        <v>692</v>
      </c>
      <c r="B351" s="76">
        <v>21.392499999999998</v>
      </c>
      <c r="C351" s="76">
        <v>2.2115999999999998</v>
      </c>
      <c r="D351" s="76">
        <v>17.130500000000001</v>
      </c>
      <c r="E351" s="76">
        <v>1.4447000000000001</v>
      </c>
      <c r="F351" s="76">
        <v>0.60570000000000002</v>
      </c>
      <c r="G351" s="76">
        <v>19.180900000000001</v>
      </c>
      <c r="H351" s="76">
        <v>6.0095000000000001</v>
      </c>
      <c r="I351" s="76">
        <v>6.3753000000000002</v>
      </c>
      <c r="J351" s="76">
        <v>6.7961</v>
      </c>
      <c r="K351" s="76">
        <v>2.1393</v>
      </c>
      <c r="L351" s="76">
        <v>-0.3301</v>
      </c>
      <c r="M351" s="76">
        <v>2.4693999999999998</v>
      </c>
      <c r="N351" s="76">
        <v>23.5318</v>
      </c>
      <c r="O351" s="76">
        <v>1.8815</v>
      </c>
      <c r="P351" s="97">
        <v>21.650300000000001</v>
      </c>
      <c r="R351" s="76"/>
      <c r="S351" s="76"/>
      <c r="T351" s="76"/>
      <c r="U351" s="76"/>
      <c r="V351" s="76"/>
      <c r="W351" s="76"/>
      <c r="X351" s="76"/>
      <c r="Y351" s="76"/>
      <c r="Z351" s="76"/>
      <c r="AA351" s="76"/>
      <c r="AB351" s="76"/>
      <c r="AC351" s="76"/>
      <c r="AD351" s="76"/>
      <c r="AE351" s="76"/>
      <c r="AF351" s="76"/>
    </row>
    <row r="352" spans="1:49" x14ac:dyDescent="0.35">
      <c r="A352" s="99" t="s">
        <v>693</v>
      </c>
      <c r="B352" s="76">
        <v>22.465599999999998</v>
      </c>
      <c r="C352" s="76">
        <v>1.4629000000000001</v>
      </c>
      <c r="D352" s="76">
        <v>18.729299999999999</v>
      </c>
      <c r="E352" s="76">
        <v>1.6074999999999999</v>
      </c>
      <c r="F352" s="76">
        <v>0.66590000000000005</v>
      </c>
      <c r="G352" s="76">
        <v>21.002700000000001</v>
      </c>
      <c r="H352" s="76">
        <v>6.6631999999999998</v>
      </c>
      <c r="I352" s="76">
        <v>7.3700999999999999</v>
      </c>
      <c r="J352" s="76">
        <v>6.9694000000000003</v>
      </c>
      <c r="K352" s="76">
        <v>2.2027000000000001</v>
      </c>
      <c r="L352" s="76">
        <v>0.43280000000000002</v>
      </c>
      <c r="M352" s="76">
        <v>1.77</v>
      </c>
      <c r="N352" s="76">
        <v>24.668299999999999</v>
      </c>
      <c r="O352" s="76">
        <v>1.8956999999999999</v>
      </c>
      <c r="P352" s="97">
        <v>22.7727</v>
      </c>
      <c r="R352" s="76"/>
      <c r="S352" s="76"/>
      <c r="T352" s="76"/>
      <c r="U352" s="76"/>
      <c r="V352" s="76"/>
      <c r="W352" s="76"/>
      <c r="X352" s="76"/>
      <c r="Y352" s="76"/>
      <c r="Z352" s="76"/>
      <c r="AA352" s="76"/>
      <c r="AB352" s="76"/>
      <c r="AC352" s="76"/>
      <c r="AD352" s="76"/>
      <c r="AE352" s="76"/>
      <c r="AF352" s="76"/>
    </row>
    <row r="353" spans="1:32" x14ac:dyDescent="0.35">
      <c r="A353" s="99" t="s">
        <v>694</v>
      </c>
      <c r="B353" s="76">
        <v>25.0227</v>
      </c>
      <c r="C353" s="76">
        <v>2.9748999999999999</v>
      </c>
      <c r="D353" s="76">
        <v>19.7181</v>
      </c>
      <c r="E353" s="76">
        <v>1.6591</v>
      </c>
      <c r="F353" s="76">
        <v>0.67059999999999997</v>
      </c>
      <c r="G353" s="76">
        <v>22.047799999999999</v>
      </c>
      <c r="H353" s="76">
        <v>6.3048000000000002</v>
      </c>
      <c r="I353" s="76">
        <v>8.4999000000000002</v>
      </c>
      <c r="J353" s="76">
        <v>7.2431000000000001</v>
      </c>
      <c r="K353" s="76">
        <v>2.3780999999999999</v>
      </c>
      <c r="L353" s="76">
        <v>0.4672</v>
      </c>
      <c r="M353" s="76">
        <v>1.9109</v>
      </c>
      <c r="N353" s="76">
        <v>27.4008</v>
      </c>
      <c r="O353" s="76">
        <v>3.4420999999999999</v>
      </c>
      <c r="P353" s="97">
        <v>23.9587</v>
      </c>
      <c r="R353" s="76"/>
      <c r="S353" s="76"/>
      <c r="T353" s="76"/>
      <c r="U353" s="76"/>
      <c r="V353" s="76"/>
      <c r="W353" s="76"/>
      <c r="X353" s="76"/>
      <c r="Y353" s="76"/>
      <c r="Z353" s="76"/>
      <c r="AA353" s="76"/>
      <c r="AB353" s="76"/>
      <c r="AC353" s="76"/>
      <c r="AD353" s="76"/>
      <c r="AE353" s="76"/>
      <c r="AF353" s="76"/>
    </row>
    <row r="354" spans="1:32" x14ac:dyDescent="0.35">
      <c r="A354" s="99" t="s">
        <v>697</v>
      </c>
      <c r="B354" s="76">
        <v>25.910900000000002</v>
      </c>
      <c r="C354" s="76">
        <v>3.6326000000000001</v>
      </c>
      <c r="D354" s="76">
        <v>19.923300000000001</v>
      </c>
      <c r="E354" s="76">
        <v>1.7162999999999999</v>
      </c>
      <c r="F354" s="76">
        <v>0.63870000000000005</v>
      </c>
      <c r="G354" s="76">
        <v>22.278300000000002</v>
      </c>
      <c r="H354" s="76">
        <v>5.5788000000000002</v>
      </c>
      <c r="I354" s="76">
        <v>9.0050000000000008</v>
      </c>
      <c r="J354" s="76">
        <v>7.6944999999999997</v>
      </c>
      <c r="K354" s="76">
        <v>2.6074999999999999</v>
      </c>
      <c r="L354" s="76">
        <v>0.51229999999999998</v>
      </c>
      <c r="M354" s="76">
        <v>2.0952000000000002</v>
      </c>
      <c r="N354" s="76">
        <v>28.5184</v>
      </c>
      <c r="O354" s="76">
        <v>4.1448999999999998</v>
      </c>
      <c r="P354" s="97">
        <v>24.3735</v>
      </c>
      <c r="R354" s="76"/>
      <c r="S354" s="76"/>
      <c r="T354" s="76"/>
      <c r="U354" s="76"/>
      <c r="V354" s="76"/>
      <c r="W354" s="76"/>
      <c r="X354" s="76"/>
      <c r="Y354" s="76"/>
      <c r="Z354" s="76"/>
      <c r="AA354" s="76"/>
      <c r="AB354" s="76"/>
      <c r="AC354" s="76"/>
      <c r="AD354" s="76"/>
      <c r="AE354" s="76"/>
      <c r="AF354" s="76"/>
    </row>
    <row r="355" spans="1:32" x14ac:dyDescent="0.35">
      <c r="A355" s="99" t="s">
        <v>709</v>
      </c>
      <c r="B355" s="76">
        <v>28.075299999999999</v>
      </c>
      <c r="C355" s="76">
        <v>3.4365999999999985</v>
      </c>
      <c r="D355" s="76">
        <v>22.079799999999999</v>
      </c>
      <c r="E355" s="76">
        <v>1.8317000000000001</v>
      </c>
      <c r="F355" s="76">
        <v>0.72719999999999996</v>
      </c>
      <c r="G355" s="76">
        <v>24.6387</v>
      </c>
      <c r="H355" s="76">
        <v>6.8731</v>
      </c>
      <c r="I355" s="76">
        <v>9.7624999999999993</v>
      </c>
      <c r="J355" s="76">
        <v>8.0030999999999999</v>
      </c>
      <c r="K355" s="76">
        <v>2.3818999999999999</v>
      </c>
      <c r="L355" s="76">
        <v>0.1444</v>
      </c>
      <c r="M355" s="76">
        <v>2.2374000000000001</v>
      </c>
      <c r="N355" s="76">
        <v>30.4572</v>
      </c>
      <c r="O355" s="76">
        <v>3.5810999999999993</v>
      </c>
      <c r="P355" s="97">
        <v>26.876100000000001</v>
      </c>
      <c r="R355" s="76"/>
      <c r="S355" s="76"/>
      <c r="T355" s="76"/>
      <c r="U355" s="76"/>
      <c r="V355" s="76"/>
      <c r="W355" s="76"/>
      <c r="X355" s="76"/>
      <c r="Y355" s="76"/>
      <c r="Z355" s="76"/>
      <c r="AA355" s="76"/>
      <c r="AB355" s="76"/>
      <c r="AC355" s="76"/>
      <c r="AD355" s="76"/>
      <c r="AE355" s="76"/>
      <c r="AF355" s="76"/>
    </row>
    <row r="356" spans="1:32" ht="14.15" customHeight="1" x14ac:dyDescent="0.35">
      <c r="A356" s="99" t="s">
        <v>710</v>
      </c>
      <c r="B356" s="76">
        <v>24.469799999999999</v>
      </c>
      <c r="C356" s="76">
        <v>2.2687999999999988</v>
      </c>
      <c r="D356" s="76">
        <v>19.836099999999998</v>
      </c>
      <c r="E356" s="76">
        <v>1.7173</v>
      </c>
      <c r="F356" s="76">
        <v>0.64759999999999995</v>
      </c>
      <c r="G356" s="76">
        <v>22.201000000000001</v>
      </c>
      <c r="H356" s="76">
        <v>6.0660999999999996</v>
      </c>
      <c r="I356" s="76">
        <v>8.3231999999999999</v>
      </c>
      <c r="J356" s="76">
        <v>7.8117000000000001</v>
      </c>
      <c r="K356" s="76">
        <v>1.9492</v>
      </c>
      <c r="L356" s="76">
        <v>0.1182</v>
      </c>
      <c r="M356" s="76">
        <v>1.831</v>
      </c>
      <c r="N356" s="76">
        <v>26.419</v>
      </c>
      <c r="O356" s="76">
        <v>2.3870000000000005</v>
      </c>
      <c r="P356" s="97">
        <v>24.032</v>
      </c>
      <c r="R356" s="76"/>
      <c r="S356" s="76"/>
      <c r="T356" s="76"/>
      <c r="U356" s="76"/>
      <c r="V356" s="76"/>
      <c r="W356" s="76"/>
      <c r="X356" s="76"/>
      <c r="Y356" s="76"/>
      <c r="Z356" s="76"/>
      <c r="AA356" s="76"/>
      <c r="AB356" s="76"/>
      <c r="AC356" s="76"/>
      <c r="AD356" s="76"/>
      <c r="AE356" s="76"/>
      <c r="AF356" s="76"/>
    </row>
    <row r="357" spans="1:32" x14ac:dyDescent="0.35">
      <c r="A357" s="99" t="s">
        <v>712</v>
      </c>
      <c r="B357" s="76">
        <v>24.713200000000001</v>
      </c>
      <c r="C357" s="76">
        <v>2.2945999999999991</v>
      </c>
      <c r="D357" s="76">
        <v>20.069800000000001</v>
      </c>
      <c r="E357" s="76">
        <v>1.6765000000000001</v>
      </c>
      <c r="F357" s="76">
        <v>0.67230000000000001</v>
      </c>
      <c r="G357" s="76">
        <v>22.418600000000001</v>
      </c>
      <c r="H357" s="76">
        <v>6.2622</v>
      </c>
      <c r="I357" s="76">
        <v>8.4954999999999998</v>
      </c>
      <c r="J357" s="76">
        <v>7.6608999999999998</v>
      </c>
      <c r="K357" s="76">
        <v>1.8891</v>
      </c>
      <c r="L357" s="76">
        <v>0.11459999999999999</v>
      </c>
      <c r="M357" s="76">
        <v>1.7746</v>
      </c>
      <c r="N357" s="76">
        <v>26.6023</v>
      </c>
      <c r="O357" s="76">
        <v>2.4090999999999987</v>
      </c>
      <c r="P357" s="97">
        <v>24.193200000000001</v>
      </c>
      <c r="R357" s="76"/>
      <c r="S357" s="76"/>
      <c r="T357" s="76"/>
      <c r="U357" s="76"/>
      <c r="V357" s="76"/>
      <c r="W357" s="76"/>
      <c r="X357" s="76"/>
      <c r="Y357" s="76"/>
      <c r="Z357" s="76"/>
      <c r="AA357" s="76"/>
      <c r="AB357" s="76"/>
      <c r="AC357" s="76"/>
      <c r="AD357" s="76"/>
      <c r="AE357" s="76"/>
      <c r="AF357" s="76"/>
    </row>
    <row r="358" spans="1:32" x14ac:dyDescent="0.35">
      <c r="A358" s="99" t="s">
        <v>713</v>
      </c>
      <c r="B358" s="76">
        <v>22.694700000000001</v>
      </c>
      <c r="C358" s="76">
        <v>0.94920000000000115</v>
      </c>
      <c r="D358" s="76">
        <v>19.465</v>
      </c>
      <c r="E358" s="76">
        <v>1.6368</v>
      </c>
      <c r="F358" s="76">
        <v>0.64370000000000005</v>
      </c>
      <c r="G358" s="76">
        <v>21.7455</v>
      </c>
      <c r="H358" s="76">
        <v>6.2027000000000001</v>
      </c>
      <c r="I358" s="76">
        <v>7.7545000000000002</v>
      </c>
      <c r="J358" s="76">
        <v>7.7882999999999996</v>
      </c>
      <c r="K358" s="76">
        <v>2.4866000000000001</v>
      </c>
      <c r="L358" s="76">
        <v>-0.14230000000000001</v>
      </c>
      <c r="M358" s="76">
        <v>2.6288999999999998</v>
      </c>
      <c r="N358" s="76">
        <v>25.1813</v>
      </c>
      <c r="O358" s="76">
        <v>0.80689999999999884</v>
      </c>
      <c r="P358" s="97">
        <v>24.374400000000001</v>
      </c>
      <c r="R358" s="76"/>
      <c r="S358" s="76"/>
      <c r="T358" s="76"/>
      <c r="U358" s="76"/>
      <c r="V358" s="76"/>
      <c r="W358" s="76"/>
      <c r="X358" s="76"/>
      <c r="Y358" s="76"/>
      <c r="Z358" s="76"/>
      <c r="AA358" s="76"/>
      <c r="AB358" s="76"/>
      <c r="AC358" s="76"/>
      <c r="AD358" s="76"/>
      <c r="AE358" s="76"/>
      <c r="AF358" s="76"/>
    </row>
    <row r="359" spans="1:32" x14ac:dyDescent="0.35">
      <c r="A359" s="99" t="s">
        <v>714</v>
      </c>
      <c r="B359" s="76">
        <v>21.078700000000001</v>
      </c>
      <c r="C359" s="76">
        <v>0.69679999999999964</v>
      </c>
      <c r="D359" s="76">
        <v>18.202200000000001</v>
      </c>
      <c r="E359" s="76">
        <v>1.5496000000000001</v>
      </c>
      <c r="F359" s="76">
        <v>0.63009999999999999</v>
      </c>
      <c r="G359" s="76">
        <v>20.381900000000002</v>
      </c>
      <c r="H359" s="76">
        <v>6.1656000000000004</v>
      </c>
      <c r="I359" s="76">
        <v>6.7218999999999998</v>
      </c>
      <c r="J359" s="76">
        <v>7.4943999999999997</v>
      </c>
      <c r="K359" s="76">
        <v>2.1503000000000001</v>
      </c>
      <c r="L359" s="76">
        <v>-0.123</v>
      </c>
      <c r="M359" s="76">
        <v>2.2732999999999999</v>
      </c>
      <c r="N359" s="76">
        <v>23.229000000000003</v>
      </c>
      <c r="O359" s="76">
        <v>0.57380000000000209</v>
      </c>
      <c r="P359" s="97">
        <v>22.655200000000001</v>
      </c>
      <c r="S359" s="76"/>
      <c r="T359" s="76"/>
      <c r="U359" s="76"/>
      <c r="V359" s="76"/>
      <c r="W359" s="76"/>
      <c r="X359" s="76"/>
      <c r="Y359" s="76"/>
      <c r="Z359" s="76"/>
      <c r="AA359" s="76"/>
      <c r="AB359" s="76"/>
      <c r="AC359" s="76"/>
      <c r="AD359" s="76"/>
      <c r="AE359" s="76"/>
      <c r="AF359" s="76"/>
    </row>
    <row r="360" spans="1:32" x14ac:dyDescent="0.35">
      <c r="A360" s="99" t="s">
        <v>716</v>
      </c>
      <c r="B360" s="76">
        <v>19.686699999999998</v>
      </c>
      <c r="C360" s="76">
        <v>0.36280000000000001</v>
      </c>
      <c r="D360" s="76">
        <v>17.275099999999998</v>
      </c>
      <c r="E360" s="76">
        <v>1.4504999999999999</v>
      </c>
      <c r="F360" s="76">
        <v>0.59830000000000005</v>
      </c>
      <c r="G360" s="76">
        <v>19.323899999999998</v>
      </c>
      <c r="H360" s="76">
        <v>5.9108000000000001</v>
      </c>
      <c r="I360" s="76">
        <v>6.1216999999999997</v>
      </c>
      <c r="J360" s="76">
        <v>7.2914000000000003</v>
      </c>
      <c r="K360" s="76">
        <v>2.0238</v>
      </c>
      <c r="L360" s="76">
        <v>-0.1158</v>
      </c>
      <c r="M360" s="76">
        <v>2.1396000000000002</v>
      </c>
      <c r="N360" s="76">
        <v>21.7105</v>
      </c>
      <c r="O360" s="76">
        <v>0.24699999999999989</v>
      </c>
      <c r="P360" s="97">
        <v>21.4635</v>
      </c>
      <c r="S360" s="76"/>
    </row>
    <row r="361" spans="1:32" x14ac:dyDescent="0.35">
      <c r="A361" s="99" t="s">
        <v>718</v>
      </c>
      <c r="B361" s="76">
        <v>20.714200000000002</v>
      </c>
      <c r="C361" s="76">
        <v>0.47430000000000305</v>
      </c>
      <c r="D361" s="76">
        <v>18.166399999999999</v>
      </c>
      <c r="E361" s="76">
        <v>1.4812000000000001</v>
      </c>
      <c r="F361" s="76">
        <v>0.59230000000000005</v>
      </c>
      <c r="G361" s="76">
        <v>20.239899999999999</v>
      </c>
      <c r="H361" s="76">
        <v>6.0381999999999998</v>
      </c>
      <c r="I361" s="76">
        <v>6.3071000000000002</v>
      </c>
      <c r="J361" s="76">
        <v>7.8945999999999996</v>
      </c>
      <c r="K361" s="76">
        <v>2.0373999999999999</v>
      </c>
      <c r="L361" s="76">
        <v>-0.12939999999999999</v>
      </c>
      <c r="M361" s="76">
        <v>2.1667999999999998</v>
      </c>
      <c r="N361" s="76">
        <v>22.751600000000003</v>
      </c>
      <c r="O361" s="76">
        <v>0.34490000000000265</v>
      </c>
      <c r="P361" s="97">
        <v>22.406700000000001</v>
      </c>
      <c r="S361" s="76"/>
    </row>
    <row r="362" spans="1:32" x14ac:dyDescent="0.35">
      <c r="A362" s="99" t="s">
        <v>719</v>
      </c>
      <c r="B362" s="76">
        <v>20.345500000000001</v>
      </c>
      <c r="C362" s="76">
        <v>0.32460000000000022</v>
      </c>
      <c r="D362" s="76">
        <v>17.898</v>
      </c>
      <c r="E362" s="76">
        <v>1.504</v>
      </c>
      <c r="F362" s="76">
        <v>0.61890000000000001</v>
      </c>
      <c r="G362" s="76">
        <v>20.020900000000001</v>
      </c>
      <c r="H362" s="76">
        <v>5.9127000000000001</v>
      </c>
      <c r="I362" s="76">
        <v>6.3097000000000003</v>
      </c>
      <c r="J362" s="76">
        <v>7.7984999999999998</v>
      </c>
      <c r="K362" s="76">
        <v>2.1850000000000001</v>
      </c>
      <c r="L362" s="76">
        <v>-0.13880000000000001</v>
      </c>
      <c r="M362" s="76">
        <v>2.3237000000000001</v>
      </c>
      <c r="N362" s="76">
        <v>22.5305</v>
      </c>
      <c r="O362" s="76">
        <v>0.18590000000000018</v>
      </c>
      <c r="P362" s="97">
        <v>22.3446</v>
      </c>
      <c r="S362" s="76"/>
    </row>
    <row r="363" spans="1:32" x14ac:dyDescent="0.35">
      <c r="A363" s="99" t="s">
        <v>721</v>
      </c>
      <c r="B363" s="76">
        <v>21.560700000000001</v>
      </c>
      <c r="C363" s="76">
        <v>0.68990000000000151</v>
      </c>
      <c r="D363" s="76">
        <v>18.63</v>
      </c>
      <c r="E363" s="76">
        <v>1.5860000000000001</v>
      </c>
      <c r="F363" s="76">
        <v>0.65480000000000005</v>
      </c>
      <c r="G363" s="76">
        <v>20.870799999999999</v>
      </c>
      <c r="H363" s="76">
        <v>5.9561999999999999</v>
      </c>
      <c r="I363" s="76">
        <v>6.8794000000000004</v>
      </c>
      <c r="J363" s="76">
        <v>8.0351999999999997</v>
      </c>
      <c r="K363" s="76">
        <v>2.2281</v>
      </c>
      <c r="L363" s="76">
        <v>-0.14149999999999999</v>
      </c>
      <c r="M363" s="76">
        <v>2.3696000000000002</v>
      </c>
      <c r="N363" s="76">
        <v>23.788800000000002</v>
      </c>
      <c r="O363" s="76">
        <v>0.54840000000000089</v>
      </c>
      <c r="P363" s="97">
        <v>23.240400000000001</v>
      </c>
      <c r="S363" s="76"/>
    </row>
    <row r="364" spans="1:32" x14ac:dyDescent="0.35">
      <c r="A364" s="130" t="s">
        <v>720</v>
      </c>
      <c r="B364" s="131">
        <v>23.552099999999999</v>
      </c>
      <c r="C364" s="131">
        <v>1.5950999999999986</v>
      </c>
      <c r="D364" s="131">
        <v>19.580200000000001</v>
      </c>
      <c r="E364" s="131">
        <v>1.6865000000000001</v>
      </c>
      <c r="F364" s="131">
        <v>0.69030000000000002</v>
      </c>
      <c r="G364" s="131">
        <v>21.957000000000001</v>
      </c>
      <c r="H364" s="131">
        <v>6.1589</v>
      </c>
      <c r="I364" s="131">
        <v>7.7145999999999999</v>
      </c>
      <c r="J364" s="131">
        <v>8.0835000000000008</v>
      </c>
      <c r="K364" s="131">
        <v>1.6661999999999999</v>
      </c>
      <c r="L364" s="131">
        <v>-8.7099999999999997E-2</v>
      </c>
      <c r="M364" s="131">
        <v>1.7533000000000001</v>
      </c>
      <c r="N364" s="131">
        <v>25.218299999999999</v>
      </c>
      <c r="O364" s="131">
        <v>1.5079999999999991</v>
      </c>
      <c r="P364" s="132">
        <v>23.7103</v>
      </c>
      <c r="S364" s="76"/>
    </row>
    <row r="365" spans="1:32" x14ac:dyDescent="0.35">
      <c r="A365" s="130" t="s">
        <v>722</v>
      </c>
      <c r="B365" s="131">
        <v>25.718399999999999</v>
      </c>
      <c r="C365" s="131">
        <v>2.2302</v>
      </c>
      <c r="D365" s="131">
        <v>20.998000000000001</v>
      </c>
      <c r="E365" s="131">
        <v>1.7775000000000001</v>
      </c>
      <c r="F365" s="131">
        <v>0.7127</v>
      </c>
      <c r="G365" s="131">
        <v>23.488199999999999</v>
      </c>
      <c r="H365" s="131">
        <v>5.9545000000000003</v>
      </c>
      <c r="I365" s="131">
        <v>8.8818999999999999</v>
      </c>
      <c r="J365" s="131">
        <v>8.6517999999999997</v>
      </c>
      <c r="K365" s="131">
        <v>1.7036</v>
      </c>
      <c r="L365" s="131">
        <v>-0.17319999999999999</v>
      </c>
      <c r="M365" s="131">
        <v>1.8768</v>
      </c>
      <c r="N365" s="131">
        <v>27.422000000000001</v>
      </c>
      <c r="O365" s="131">
        <v>2.0570000000000022</v>
      </c>
      <c r="P365" s="132">
        <v>25.364999999999998</v>
      </c>
      <c r="S365" s="76"/>
    </row>
    <row r="366" spans="1:32" x14ac:dyDescent="0.35">
      <c r="A366" s="130" t="s">
        <v>736</v>
      </c>
      <c r="B366" s="76">
        <v>26.6309</v>
      </c>
      <c r="C366" s="76">
        <v>2.5352999999999994</v>
      </c>
      <c r="D366" s="76">
        <v>21.5517</v>
      </c>
      <c r="E366" s="76">
        <v>1.8508</v>
      </c>
      <c r="F366" s="76">
        <v>0.69310000000000005</v>
      </c>
      <c r="G366" s="76">
        <v>24.095600000000001</v>
      </c>
      <c r="H366" s="76">
        <v>6.4108999999999998</v>
      </c>
      <c r="I366" s="76">
        <v>9.2870000000000008</v>
      </c>
      <c r="J366" s="76">
        <v>8.3977000000000004</v>
      </c>
      <c r="K366" s="76">
        <v>1.6161000000000001</v>
      </c>
      <c r="L366" s="76">
        <v>-0.14630000000000001</v>
      </c>
      <c r="M366" s="76">
        <v>1.7624</v>
      </c>
      <c r="N366" s="76">
        <v>28.247</v>
      </c>
      <c r="O366" s="76">
        <v>2.3889999999999993</v>
      </c>
      <c r="P366" s="97">
        <v>25.858000000000001</v>
      </c>
      <c r="S366" s="76"/>
    </row>
    <row r="367" spans="1:32" x14ac:dyDescent="0.35">
      <c r="A367" s="130" t="s">
        <v>748</v>
      </c>
      <c r="B367" s="76">
        <v>28.298999999999999</v>
      </c>
      <c r="C367" s="76">
        <v>2.2850999999999999</v>
      </c>
      <c r="D367" s="76">
        <v>23.320799999999998</v>
      </c>
      <c r="E367" s="76">
        <v>1.9252</v>
      </c>
      <c r="F367" s="76">
        <v>0.76790000000000003</v>
      </c>
      <c r="G367" s="76">
        <v>26.0139</v>
      </c>
      <c r="H367" s="76">
        <v>7.0922999999999998</v>
      </c>
      <c r="I367" s="76">
        <v>10.241199999999999</v>
      </c>
      <c r="J367" s="76">
        <v>8.6804000000000006</v>
      </c>
      <c r="K367" s="76">
        <v>2.4087999999999998</v>
      </c>
      <c r="L367" s="76">
        <v>0.22600000000000001</v>
      </c>
      <c r="M367" s="76">
        <v>2.1827999999999999</v>
      </c>
      <c r="N367" s="76">
        <v>30.707799999999999</v>
      </c>
      <c r="O367" s="76">
        <v>2.511099999999999</v>
      </c>
      <c r="P367" s="97">
        <v>28.1967</v>
      </c>
      <c r="S367" s="76"/>
    </row>
    <row r="368" spans="1:32" x14ac:dyDescent="0.35">
      <c r="A368" s="130" t="s">
        <v>756</v>
      </c>
      <c r="B368" s="76">
        <v>25.100100000000001</v>
      </c>
      <c r="C368" s="76">
        <v>1.5099000000000018</v>
      </c>
      <c r="D368" s="76">
        <v>21.0623</v>
      </c>
      <c r="E368" s="76">
        <v>1.8344</v>
      </c>
      <c r="F368" s="76">
        <v>0.69350000000000001</v>
      </c>
      <c r="G368" s="76">
        <v>23.590199999999999</v>
      </c>
      <c r="H368" s="76">
        <v>6.1814999999999998</v>
      </c>
      <c r="I368" s="76">
        <v>9.3432999999999993</v>
      </c>
      <c r="J368" s="76">
        <v>8.0654000000000003</v>
      </c>
      <c r="K368" s="76">
        <v>2.1751</v>
      </c>
      <c r="L368" s="76">
        <v>0.2041</v>
      </c>
      <c r="M368" s="76">
        <v>1.9710000000000001</v>
      </c>
      <c r="N368" s="76">
        <v>27.275200000000002</v>
      </c>
      <c r="O368" s="76">
        <v>1.7140000000000022</v>
      </c>
      <c r="P368" s="97">
        <v>25.561199999999999</v>
      </c>
      <c r="S368" s="76"/>
    </row>
    <row r="369" spans="1:19" x14ac:dyDescent="0.35">
      <c r="A369" s="130" t="s">
        <v>751</v>
      </c>
      <c r="B369" s="76">
        <v>24.3796</v>
      </c>
      <c r="C369" s="76">
        <v>2.0743</v>
      </c>
      <c r="D369" s="76">
        <v>20.035399999999999</v>
      </c>
      <c r="E369" s="76">
        <v>1.6178999999999999</v>
      </c>
      <c r="F369" s="76">
        <v>0.65200000000000002</v>
      </c>
      <c r="G369" s="76">
        <v>22.305299999999999</v>
      </c>
      <c r="H369" s="76">
        <v>6.3639000000000001</v>
      </c>
      <c r="I369" s="76">
        <v>8.6189</v>
      </c>
      <c r="J369" s="76">
        <v>7.3224999999999998</v>
      </c>
      <c r="K369" s="76">
        <v>1.9584999999999999</v>
      </c>
      <c r="L369" s="76">
        <v>0.13369999999999993</v>
      </c>
      <c r="M369" s="76">
        <v>1.8248</v>
      </c>
      <c r="N369" s="76">
        <v>26.338100000000001</v>
      </c>
      <c r="O369" s="76">
        <v>2.258</v>
      </c>
      <c r="P369" s="97">
        <v>24.130099999999999</v>
      </c>
      <c r="S369" s="76"/>
    </row>
    <row r="370" spans="1:19" x14ac:dyDescent="0.35">
      <c r="A370" s="130" t="s">
        <v>754</v>
      </c>
      <c r="B370" s="76">
        <v>21.394200000000001</v>
      </c>
      <c r="C370" s="76">
        <v>0.98539999999999994</v>
      </c>
      <c r="D370" s="76">
        <v>18.3276</v>
      </c>
      <c r="E370" s="76">
        <v>1.4923999999999999</v>
      </c>
      <c r="F370" s="76">
        <v>0.58879999999999999</v>
      </c>
      <c r="G370" s="76">
        <v>20.408800000000003</v>
      </c>
      <c r="H370" s="76">
        <v>6.3586</v>
      </c>
      <c r="I370" s="76">
        <v>7.1243999999999996</v>
      </c>
      <c r="J370" s="76">
        <v>6.9258000000000006</v>
      </c>
      <c r="K370" s="76">
        <v>2.5779999999999998</v>
      </c>
      <c r="L370" s="76">
        <v>4.8799999999999955E-2</v>
      </c>
      <c r="M370" s="76">
        <v>2.5291999999999999</v>
      </c>
      <c r="N370" s="76">
        <v>23.972200000000001</v>
      </c>
      <c r="O370" s="76">
        <v>0.93420000000000003</v>
      </c>
      <c r="P370" s="97">
        <v>22.938000000000002</v>
      </c>
      <c r="S370" s="76"/>
    </row>
    <row r="371" spans="1:19" x14ac:dyDescent="0.35">
      <c r="A371" s="130" t="s">
        <v>761</v>
      </c>
      <c r="B371" s="76">
        <v>19.589300000000001</v>
      </c>
      <c r="C371" s="76">
        <v>0.69920000000000004</v>
      </c>
      <c r="D371" s="76">
        <v>16.868300000000001</v>
      </c>
      <c r="E371" s="76">
        <v>1.4359</v>
      </c>
      <c r="F371" s="76">
        <v>0.58589999999999998</v>
      </c>
      <c r="G371" s="76">
        <v>18.890099999999997</v>
      </c>
      <c r="H371" s="76">
        <v>5.5296000000000003</v>
      </c>
      <c r="I371" s="76">
        <v>6.4283000000000001</v>
      </c>
      <c r="J371" s="76">
        <v>6.9321999999999999</v>
      </c>
      <c r="K371" s="76">
        <v>2.2292999999999998</v>
      </c>
      <c r="L371" s="76">
        <v>-6.4299999999999996E-2</v>
      </c>
      <c r="M371" s="76">
        <v>2.2936000000000001</v>
      </c>
      <c r="N371" s="76">
        <v>21.8186</v>
      </c>
      <c r="O371" s="76">
        <v>0.65490000000000004</v>
      </c>
      <c r="P371" s="97">
        <v>21.183699999999998</v>
      </c>
      <c r="S371" s="76"/>
    </row>
    <row r="372" spans="1:19" x14ac:dyDescent="0.35">
      <c r="B372" s="76"/>
      <c r="C372" s="76"/>
      <c r="D372" s="76"/>
      <c r="E372" s="76"/>
      <c r="F372" s="76"/>
      <c r="G372" s="76"/>
      <c r="H372" s="76"/>
      <c r="I372" s="76"/>
      <c r="J372" s="76"/>
      <c r="K372" s="76"/>
      <c r="L372" s="76"/>
      <c r="M372" s="76"/>
      <c r="N372" s="76"/>
      <c r="O372" s="76"/>
      <c r="P372" s="76"/>
      <c r="S372" s="76"/>
    </row>
    <row r="373" spans="1:19" x14ac:dyDescent="0.35">
      <c r="B373" s="76"/>
      <c r="C373" s="76"/>
      <c r="D373" s="76"/>
      <c r="E373" s="76"/>
      <c r="F373" s="76"/>
      <c r="G373" s="76"/>
      <c r="H373" s="76"/>
      <c r="I373" s="76"/>
      <c r="J373" s="76"/>
      <c r="K373" s="76"/>
      <c r="L373" s="76"/>
      <c r="M373" s="76"/>
      <c r="N373" s="76"/>
      <c r="O373" s="76"/>
      <c r="P373" s="76"/>
      <c r="S373" s="76"/>
    </row>
    <row r="374" spans="1:19" x14ac:dyDescent="0.35">
      <c r="B374" s="76"/>
      <c r="C374" s="76"/>
      <c r="D374" s="76"/>
      <c r="E374" s="76"/>
      <c r="F374" s="76"/>
      <c r="G374" s="76"/>
      <c r="H374" s="76"/>
      <c r="I374" s="76"/>
      <c r="J374" s="76"/>
      <c r="K374" s="76"/>
      <c r="L374" s="76"/>
      <c r="M374" s="76"/>
      <c r="N374" s="76"/>
      <c r="O374" s="76"/>
      <c r="P374" s="76"/>
      <c r="S374" s="76"/>
    </row>
    <row r="375" spans="1:19" x14ac:dyDescent="0.35">
      <c r="B375" s="76"/>
      <c r="C375" s="76"/>
      <c r="D375" s="76"/>
      <c r="E375" s="76"/>
      <c r="F375" s="76"/>
      <c r="G375" s="76"/>
      <c r="H375" s="76"/>
      <c r="I375" s="76"/>
      <c r="J375" s="76"/>
      <c r="K375" s="76"/>
      <c r="L375" s="76"/>
      <c r="M375" s="76"/>
      <c r="N375" s="76"/>
      <c r="O375" s="76"/>
      <c r="P375" s="76"/>
      <c r="S375" s="76"/>
    </row>
    <row r="376" spans="1:19" x14ac:dyDescent="0.35">
      <c r="B376" s="76"/>
      <c r="C376" s="76"/>
      <c r="D376" s="76"/>
      <c r="E376" s="76"/>
      <c r="F376" s="76"/>
      <c r="G376" s="76"/>
      <c r="H376" s="76"/>
      <c r="I376" s="76"/>
      <c r="J376" s="76"/>
      <c r="K376" s="76"/>
      <c r="L376" s="76"/>
      <c r="M376" s="76"/>
      <c r="N376" s="76"/>
      <c r="O376" s="76"/>
      <c r="P376" s="76"/>
      <c r="S376" s="76"/>
    </row>
    <row r="377" spans="1:19" x14ac:dyDescent="0.35">
      <c r="B377" s="76"/>
      <c r="C377" s="76"/>
      <c r="D377" s="76"/>
      <c r="E377" s="76"/>
      <c r="F377" s="76"/>
      <c r="G377" s="76"/>
      <c r="H377" s="76"/>
      <c r="I377" s="76"/>
      <c r="J377" s="76"/>
      <c r="K377" s="76"/>
      <c r="L377" s="76"/>
      <c r="M377" s="76"/>
      <c r="N377" s="76"/>
      <c r="O377" s="76"/>
      <c r="P377" s="76"/>
      <c r="S377" s="76"/>
    </row>
    <row r="378" spans="1:19" x14ac:dyDescent="0.35">
      <c r="B378" s="76"/>
      <c r="C378" s="76"/>
      <c r="D378" s="76"/>
      <c r="E378" s="76"/>
      <c r="F378" s="76"/>
      <c r="G378" s="76"/>
      <c r="H378" s="76"/>
      <c r="I378" s="76"/>
      <c r="J378" s="76"/>
      <c r="K378" s="76"/>
      <c r="L378" s="76"/>
      <c r="M378" s="76"/>
      <c r="N378" s="76"/>
      <c r="O378" s="76"/>
      <c r="P378" s="76"/>
      <c r="S378" s="76"/>
    </row>
    <row r="379" spans="1:19" x14ac:dyDescent="0.35">
      <c r="B379" s="76"/>
      <c r="C379" s="76"/>
      <c r="D379" s="76"/>
      <c r="E379" s="76"/>
      <c r="F379" s="76"/>
      <c r="G379" s="76"/>
      <c r="H379" s="76"/>
      <c r="I379" s="76"/>
      <c r="J379" s="76"/>
      <c r="K379" s="76"/>
      <c r="L379" s="76"/>
      <c r="M379" s="76"/>
      <c r="N379" s="76"/>
      <c r="O379" s="76"/>
      <c r="P379" s="76"/>
      <c r="S379" s="76"/>
    </row>
    <row r="380" spans="1:19" x14ac:dyDescent="0.35">
      <c r="B380" s="76"/>
      <c r="C380" s="76"/>
      <c r="D380" s="76"/>
      <c r="E380" s="76"/>
      <c r="F380" s="76"/>
      <c r="G380" s="76"/>
      <c r="H380" s="76"/>
      <c r="I380" s="76"/>
      <c r="J380" s="76"/>
      <c r="K380" s="76"/>
      <c r="L380" s="76"/>
      <c r="M380" s="76"/>
      <c r="N380" s="76"/>
      <c r="O380" s="76"/>
      <c r="P380" s="76"/>
      <c r="S380" s="76"/>
    </row>
    <row r="381" spans="1:19" x14ac:dyDescent="0.35">
      <c r="B381" s="76"/>
      <c r="C381" s="88"/>
      <c r="D381" s="88"/>
      <c r="E381" s="88"/>
      <c r="F381" s="88"/>
      <c r="G381" s="88"/>
      <c r="H381" s="88"/>
      <c r="I381" s="88"/>
      <c r="J381" s="88"/>
      <c r="K381" s="88"/>
      <c r="L381" s="88"/>
      <c r="M381" s="88"/>
      <c r="N381" s="88"/>
      <c r="O381" s="88"/>
      <c r="P381" s="88"/>
      <c r="S381" s="76"/>
    </row>
    <row r="382" spans="1:19" x14ac:dyDescent="0.35">
      <c r="B382" s="76"/>
      <c r="C382" s="76"/>
      <c r="D382" s="76"/>
      <c r="E382" s="76"/>
      <c r="F382" s="76"/>
      <c r="G382" s="76"/>
      <c r="H382" s="76"/>
      <c r="I382" s="76"/>
      <c r="J382" s="76"/>
      <c r="K382" s="76"/>
      <c r="L382" s="76"/>
      <c r="M382" s="76"/>
      <c r="N382" s="76"/>
      <c r="O382" s="76"/>
      <c r="P382" s="76"/>
      <c r="S382" s="76"/>
    </row>
    <row r="383" spans="1:19" x14ac:dyDescent="0.35">
      <c r="B383" s="76"/>
      <c r="C383" s="76"/>
      <c r="D383" s="76"/>
      <c r="E383" s="76"/>
      <c r="F383" s="76"/>
      <c r="G383" s="76"/>
      <c r="H383" s="76"/>
      <c r="I383" s="76"/>
      <c r="J383" s="76"/>
      <c r="K383" s="76"/>
      <c r="L383" s="76"/>
      <c r="M383" s="76"/>
      <c r="N383" s="76"/>
      <c r="O383" s="76"/>
      <c r="P383" s="76"/>
      <c r="Q383" s="88"/>
      <c r="S383" s="76"/>
    </row>
    <row r="384" spans="1:19" x14ac:dyDescent="0.35">
      <c r="B384" s="76"/>
      <c r="C384" s="76"/>
      <c r="D384" s="76"/>
      <c r="E384" s="76"/>
      <c r="F384" s="76"/>
      <c r="G384" s="76"/>
      <c r="H384" s="76"/>
      <c r="I384" s="76"/>
      <c r="J384" s="76"/>
      <c r="K384" s="76"/>
      <c r="L384" s="76"/>
      <c r="M384" s="76"/>
      <c r="N384" s="76"/>
      <c r="O384" s="76"/>
      <c r="P384" s="76"/>
      <c r="Q384" s="88"/>
      <c r="S384" s="76"/>
    </row>
    <row r="385" spans="2:19" x14ac:dyDescent="0.35">
      <c r="B385" s="76"/>
      <c r="C385" s="76"/>
      <c r="D385" s="76"/>
      <c r="E385" s="76"/>
      <c r="F385" s="76"/>
      <c r="G385" s="76"/>
      <c r="H385" s="76"/>
      <c r="I385" s="76"/>
      <c r="J385" s="76"/>
      <c r="K385" s="76"/>
      <c r="L385" s="76"/>
      <c r="M385" s="76"/>
      <c r="N385" s="76"/>
      <c r="O385" s="76"/>
      <c r="P385" s="76"/>
      <c r="Q385" s="88"/>
      <c r="S385" s="76"/>
    </row>
    <row r="386" spans="2:19" x14ac:dyDescent="0.35">
      <c r="B386" s="76"/>
      <c r="C386" s="76"/>
      <c r="D386" s="76"/>
      <c r="E386" s="76"/>
      <c r="F386" s="76"/>
      <c r="G386" s="76"/>
      <c r="H386" s="76"/>
      <c r="I386" s="76"/>
      <c r="J386" s="76"/>
      <c r="K386" s="76"/>
      <c r="L386" s="76"/>
      <c r="M386" s="76"/>
      <c r="N386" s="76"/>
      <c r="O386" s="76"/>
      <c r="P386" s="76"/>
      <c r="Q386" s="88"/>
      <c r="S386" s="76"/>
    </row>
    <row r="387" spans="2:19" x14ac:dyDescent="0.35">
      <c r="B387" s="76"/>
      <c r="C387" s="76"/>
      <c r="D387" s="76"/>
      <c r="E387" s="76"/>
      <c r="F387" s="76"/>
      <c r="G387" s="76"/>
      <c r="H387" s="76"/>
      <c r="I387" s="76"/>
      <c r="J387" s="76"/>
      <c r="K387" s="76"/>
      <c r="L387" s="76"/>
      <c r="M387" s="76"/>
      <c r="N387" s="76"/>
      <c r="O387" s="76"/>
      <c r="P387" s="76"/>
      <c r="Q387" s="88"/>
      <c r="S387" s="76"/>
    </row>
    <row r="388" spans="2:19" x14ac:dyDescent="0.35">
      <c r="B388" s="76"/>
      <c r="C388" s="76"/>
      <c r="D388" s="76"/>
      <c r="E388" s="76"/>
      <c r="F388" s="76"/>
      <c r="G388" s="76"/>
      <c r="H388" s="76"/>
      <c r="I388" s="76"/>
      <c r="J388" s="76"/>
      <c r="K388" s="76"/>
      <c r="L388" s="76"/>
      <c r="M388" s="76"/>
      <c r="N388" s="76"/>
      <c r="O388" s="76"/>
      <c r="P388" s="76"/>
      <c r="Q388" s="88"/>
      <c r="S388" s="76"/>
    </row>
    <row r="389" spans="2:19" x14ac:dyDescent="0.35">
      <c r="B389" s="76"/>
      <c r="C389" s="76"/>
      <c r="D389" s="76"/>
      <c r="E389" s="76"/>
      <c r="F389" s="76"/>
      <c r="G389" s="76"/>
      <c r="H389" s="76"/>
      <c r="I389" s="76"/>
      <c r="J389" s="76"/>
      <c r="K389" s="76"/>
      <c r="L389" s="76"/>
      <c r="M389" s="76"/>
      <c r="N389" s="76"/>
      <c r="O389" s="76"/>
      <c r="P389" s="76"/>
      <c r="Q389" s="88"/>
      <c r="S389" s="76"/>
    </row>
    <row r="390" spans="2:19" x14ac:dyDescent="0.35">
      <c r="B390" s="76"/>
      <c r="C390" s="76"/>
      <c r="D390" s="76"/>
      <c r="E390" s="76"/>
      <c r="F390" s="76"/>
      <c r="G390" s="76"/>
      <c r="H390" s="76"/>
      <c r="I390" s="76"/>
      <c r="J390" s="76"/>
      <c r="K390" s="76"/>
      <c r="L390" s="76"/>
      <c r="M390" s="76"/>
      <c r="N390" s="76"/>
      <c r="O390" s="76"/>
      <c r="P390" s="76"/>
      <c r="Q390" s="88"/>
      <c r="S390" s="76"/>
    </row>
    <row r="391" spans="2:19" x14ac:dyDescent="0.35">
      <c r="B391" s="76"/>
      <c r="C391" s="76"/>
      <c r="D391" s="76"/>
      <c r="E391" s="76"/>
      <c r="F391" s="76"/>
      <c r="G391" s="76"/>
      <c r="H391" s="76"/>
      <c r="I391" s="76"/>
      <c r="J391" s="76"/>
      <c r="K391" s="76"/>
      <c r="L391" s="76"/>
      <c r="M391" s="76"/>
      <c r="N391" s="76"/>
      <c r="O391" s="76"/>
      <c r="P391" s="76"/>
      <c r="Q391" s="88"/>
      <c r="S391" s="76"/>
    </row>
    <row r="392" spans="2:19" x14ac:dyDescent="0.35">
      <c r="B392" s="76"/>
      <c r="C392" s="76"/>
      <c r="D392" s="76"/>
      <c r="E392" s="76"/>
      <c r="F392" s="76"/>
      <c r="G392" s="76"/>
      <c r="H392" s="76"/>
      <c r="I392" s="76"/>
      <c r="J392" s="76"/>
      <c r="K392" s="76"/>
      <c r="L392" s="76"/>
      <c r="M392" s="76"/>
      <c r="N392" s="76"/>
      <c r="O392" s="76"/>
      <c r="P392" s="76"/>
      <c r="Q392" s="88"/>
      <c r="S392" s="76"/>
    </row>
    <row r="393" spans="2:19" x14ac:dyDescent="0.35">
      <c r="B393" s="76"/>
      <c r="C393" s="76"/>
      <c r="D393" s="76"/>
      <c r="E393" s="76"/>
      <c r="F393" s="76"/>
      <c r="G393" s="76"/>
      <c r="H393" s="76"/>
      <c r="I393" s="76"/>
      <c r="J393" s="76"/>
      <c r="K393" s="76"/>
      <c r="L393" s="76"/>
      <c r="M393" s="76"/>
      <c r="N393" s="76"/>
      <c r="O393" s="76"/>
      <c r="P393" s="76"/>
      <c r="Q393" s="88"/>
    </row>
    <row r="394" spans="2:19" x14ac:dyDescent="0.35">
      <c r="B394" s="76"/>
      <c r="C394" s="88"/>
      <c r="D394" s="88"/>
      <c r="E394" s="88"/>
      <c r="F394" s="88"/>
      <c r="G394" s="88"/>
      <c r="H394" s="88"/>
      <c r="I394" s="88"/>
      <c r="J394" s="88"/>
      <c r="K394" s="88"/>
      <c r="L394" s="88"/>
      <c r="M394" s="88"/>
      <c r="N394" s="88"/>
      <c r="O394" s="88"/>
      <c r="P394" s="88"/>
      <c r="Q394" s="88"/>
    </row>
    <row r="395" spans="2:19" x14ac:dyDescent="0.35">
      <c r="B395" s="76"/>
      <c r="C395" s="88"/>
      <c r="D395" s="88"/>
      <c r="E395" s="88"/>
      <c r="F395" s="88"/>
      <c r="G395" s="88"/>
      <c r="H395" s="88"/>
      <c r="I395" s="88"/>
      <c r="J395" s="88"/>
      <c r="K395" s="88"/>
      <c r="L395" s="88"/>
      <c r="M395" s="88"/>
      <c r="N395" s="88"/>
      <c r="O395" s="88"/>
      <c r="P395" s="88"/>
      <c r="Q395" s="88"/>
    </row>
    <row r="396" spans="2:19" x14ac:dyDescent="0.35">
      <c r="B396" s="76"/>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row r="484" spans="2:16" x14ac:dyDescent="0.35">
      <c r="B484" s="88"/>
      <c r="C484" s="88"/>
      <c r="D484" s="88"/>
      <c r="E484" s="88"/>
      <c r="F484" s="88"/>
      <c r="G484" s="88"/>
      <c r="H484" s="88"/>
      <c r="I484" s="88"/>
      <c r="J484" s="88"/>
      <c r="K484" s="88"/>
      <c r="L484" s="88"/>
      <c r="M484" s="88"/>
      <c r="N484" s="88"/>
      <c r="O484" s="88"/>
      <c r="P484"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94"/>
  <sheetViews>
    <sheetView topLeftCell="A371" zoomScale="70" zoomScaleNormal="70" workbookViewId="0">
      <selection activeCell="C387" sqref="C387"/>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1"/>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31</v>
      </c>
      <c r="T6" s="24" t="str">
        <f t="shared" ref="T6:AF10" si="1">$S$5&amp;T$5&amp;$S6</f>
        <v>Annual!A31</v>
      </c>
      <c r="U6" s="24" t="str">
        <f t="shared" si="1"/>
        <v>Annual!B31</v>
      </c>
      <c r="V6" s="24" t="str">
        <f t="shared" si="1"/>
        <v>Annual!C31</v>
      </c>
      <c r="W6" s="24" t="str">
        <f t="shared" si="1"/>
        <v>Annual!G31</v>
      </c>
      <c r="X6" s="24" t="str">
        <f t="shared" si="1"/>
        <v>Annual!H31</v>
      </c>
      <c r="Y6" s="24" t="str">
        <f t="shared" si="1"/>
        <v>Annual!I31</v>
      </c>
      <c r="Z6" s="24" t="str">
        <f t="shared" si="1"/>
        <v>Annual!J31</v>
      </c>
      <c r="AA6" s="24" t="str">
        <f t="shared" si="1"/>
        <v>Annual!K31</v>
      </c>
      <c r="AB6" s="24" t="str">
        <f t="shared" si="1"/>
        <v>Annual!L31</v>
      </c>
      <c r="AC6" s="24" t="str">
        <f t="shared" si="1"/>
        <v>Annual!M31</v>
      </c>
      <c r="AD6" s="24" t="str">
        <f t="shared" si="1"/>
        <v>Annual!N31</v>
      </c>
      <c r="AE6" s="24" t="str">
        <f t="shared" si="1"/>
        <v>Annual!O31</v>
      </c>
      <c r="AF6" s="24" t="str">
        <f t="shared" si="1"/>
        <v>Annual!P31</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2025</v>
      </c>
      <c r="S7" s="25">
        <f>S6+1</f>
        <v>32</v>
      </c>
      <c r="T7" s="24" t="str">
        <f t="shared" si="1"/>
        <v>Annual!A32</v>
      </c>
      <c r="U7" s="24" t="str">
        <f t="shared" si="1"/>
        <v>Annual!B32</v>
      </c>
      <c r="V7" s="24" t="str">
        <f t="shared" si="1"/>
        <v>Annual!C32</v>
      </c>
      <c r="W7" s="24" t="str">
        <f t="shared" si="1"/>
        <v>Annual!G32</v>
      </c>
      <c r="X7" s="24" t="str">
        <f t="shared" si="1"/>
        <v>Annual!H32</v>
      </c>
      <c r="Y7" s="24" t="str">
        <f t="shared" si="1"/>
        <v>Annual!I32</v>
      </c>
      <c r="Z7" s="24" t="str">
        <f t="shared" si="1"/>
        <v>Annual!J32</v>
      </c>
      <c r="AA7" s="24" t="str">
        <f t="shared" si="1"/>
        <v>Annual!K32</v>
      </c>
      <c r="AB7" s="24" t="str">
        <f t="shared" si="1"/>
        <v>Annual!L32</v>
      </c>
      <c r="AC7" s="24" t="str">
        <f t="shared" si="1"/>
        <v>Annual!M32</v>
      </c>
      <c r="AD7" s="24" t="str">
        <f t="shared" si="1"/>
        <v>Annual!N32</v>
      </c>
      <c r="AE7" s="24" t="str">
        <f t="shared" si="1"/>
        <v>Annual!O32</v>
      </c>
      <c r="AF7" s="24" t="str">
        <f t="shared" si="1"/>
        <v>Annual!P32</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5</v>
      </c>
      <c r="S8" s="25">
        <f>S7+1</f>
        <v>33</v>
      </c>
      <c r="T8" s="24" t="str">
        <f t="shared" si="1"/>
        <v>Annual!A33</v>
      </c>
      <c r="U8" s="24" t="str">
        <f t="shared" si="1"/>
        <v>Annual!B33</v>
      </c>
      <c r="V8" s="24" t="str">
        <f t="shared" si="1"/>
        <v>Annual!C33</v>
      </c>
      <c r="W8" s="24" t="str">
        <f t="shared" si="1"/>
        <v>Annual!G33</v>
      </c>
      <c r="X8" s="24" t="str">
        <f t="shared" si="1"/>
        <v>Annual!H33</v>
      </c>
      <c r="Y8" s="24" t="str">
        <f t="shared" si="1"/>
        <v>Annual!I33</v>
      </c>
      <c r="Z8" s="24" t="str">
        <f t="shared" si="1"/>
        <v>Annual!J33</v>
      </c>
      <c r="AA8" s="24" t="str">
        <f t="shared" si="1"/>
        <v>Annual!K33</v>
      </c>
      <c r="AB8" s="24" t="str">
        <f t="shared" si="1"/>
        <v>Annual!L33</v>
      </c>
      <c r="AC8" s="24" t="str">
        <f t="shared" si="1"/>
        <v>Annual!M33</v>
      </c>
      <c r="AD8" s="24" t="str">
        <f t="shared" si="1"/>
        <v>Annual!N33</v>
      </c>
      <c r="AE8" s="24" t="str">
        <f t="shared" si="1"/>
        <v>Annual!O33</v>
      </c>
      <c r="AF8" s="24" t="str">
        <f t="shared" si="1"/>
        <v>Annual!P33</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34</v>
      </c>
      <c r="T9" s="24" t="str">
        <f t="shared" si="1"/>
        <v>Annual!A34</v>
      </c>
      <c r="U9" s="24" t="str">
        <f t="shared" si="1"/>
        <v>Annual!B34</v>
      </c>
      <c r="V9" s="24" t="str">
        <f t="shared" si="1"/>
        <v>Annual!C34</v>
      </c>
      <c r="W9" s="24" t="str">
        <f t="shared" si="1"/>
        <v>Annual!G34</v>
      </c>
      <c r="X9" s="24" t="str">
        <f t="shared" si="1"/>
        <v>Annual!H34</v>
      </c>
      <c r="Y9" s="24" t="str">
        <f t="shared" si="1"/>
        <v>Annual!I34</v>
      </c>
      <c r="Z9" s="24" t="str">
        <f t="shared" si="1"/>
        <v>Annual!J34</v>
      </c>
      <c r="AA9" s="24" t="str">
        <f t="shared" si="1"/>
        <v>Annual!K34</v>
      </c>
      <c r="AB9" s="24" t="str">
        <f t="shared" si="1"/>
        <v>Annual!L34</v>
      </c>
      <c r="AC9" s="24" t="str">
        <f t="shared" si="1"/>
        <v>Annual!M34</v>
      </c>
      <c r="AD9" s="24" t="str">
        <f t="shared" si="1"/>
        <v>Annual!N34</v>
      </c>
      <c r="AE9" s="24" t="str">
        <f t="shared" si="1"/>
        <v>Annual!O34</v>
      </c>
      <c r="AF9" s="24" t="str">
        <f t="shared" si="1"/>
        <v>Annual!P34</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35</v>
      </c>
      <c r="T10" s="24" t="str">
        <f t="shared" si="1"/>
        <v>Annual!A35</v>
      </c>
      <c r="U10" s="24" t="str">
        <f t="shared" si="1"/>
        <v>Annual!B35</v>
      </c>
      <c r="V10" s="24" t="str">
        <f t="shared" si="1"/>
        <v>Annual!C35</v>
      </c>
      <c r="W10" s="24" t="str">
        <f t="shared" si="1"/>
        <v>Annual!G35</v>
      </c>
      <c r="X10" s="24" t="str">
        <f t="shared" si="1"/>
        <v>Annual!H35</v>
      </c>
      <c r="Y10" s="24" t="str">
        <f t="shared" si="1"/>
        <v>Annual!I35</v>
      </c>
      <c r="Z10" s="24" t="str">
        <f t="shared" si="1"/>
        <v>Annual!J35</v>
      </c>
      <c r="AA10" s="24" t="str">
        <f t="shared" si="1"/>
        <v>Annual!K35</v>
      </c>
      <c r="AB10" s="24" t="str">
        <f t="shared" si="1"/>
        <v>Annual!L35</v>
      </c>
      <c r="AC10" s="24" t="str">
        <f t="shared" si="1"/>
        <v>Annual!M35</v>
      </c>
      <c r="AD10" s="24" t="str">
        <f t="shared" si="1"/>
        <v>Annual!N35</v>
      </c>
      <c r="AE10" s="24" t="str">
        <f t="shared" si="1"/>
        <v>Annual!O35</v>
      </c>
      <c r="AF10" s="24" t="str">
        <f t="shared" si="1"/>
        <v>Annual!P35</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357</v>
      </c>
      <c r="T13" s="24" t="str">
        <f t="shared" ref="T13:AG27" si="3">$S$12&amp;T$12&amp;$S13</f>
        <v>Month!A357</v>
      </c>
      <c r="U13" s="24" t="str">
        <f t="shared" si="3"/>
        <v>Month!B357</v>
      </c>
      <c r="V13" s="24" t="str">
        <f t="shared" si="3"/>
        <v>Month!C357</v>
      </c>
      <c r="W13" s="24" t="str">
        <f t="shared" si="3"/>
        <v>Month!G357</v>
      </c>
      <c r="X13" s="24" t="str">
        <f t="shared" si="3"/>
        <v>Month!H357</v>
      </c>
      <c r="Y13" s="24" t="str">
        <f t="shared" si="3"/>
        <v>Month!I357</v>
      </c>
      <c r="Z13" s="24" t="str">
        <f t="shared" si="3"/>
        <v>Month!J357</v>
      </c>
      <c r="AA13" s="24" t="str">
        <f t="shared" si="3"/>
        <v>Month!K357</v>
      </c>
      <c r="AB13" s="24" t="str">
        <f t="shared" si="3"/>
        <v>Month!L357</v>
      </c>
      <c r="AC13" s="24" t="str">
        <f t="shared" si="3"/>
        <v>Month!M357</v>
      </c>
      <c r="AD13" s="24" t="str">
        <f t="shared" si="3"/>
        <v>Month!N357</v>
      </c>
      <c r="AE13" s="24" t="str">
        <f t="shared" si="3"/>
        <v>Month!O357</v>
      </c>
      <c r="AF13" s="24" t="str">
        <f t="shared" si="3"/>
        <v>Month!P357</v>
      </c>
      <c r="AG13" s="24" t="str">
        <f t="shared" si="3"/>
        <v>Month!Q357</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358</v>
      </c>
      <c r="T14" s="24" t="str">
        <f t="shared" si="3"/>
        <v>Month!A358</v>
      </c>
      <c r="U14" s="24" t="str">
        <f t="shared" si="3"/>
        <v>Month!B358</v>
      </c>
      <c r="V14" s="24" t="str">
        <f t="shared" si="3"/>
        <v>Month!C358</v>
      </c>
      <c r="W14" s="24" t="str">
        <f t="shared" si="3"/>
        <v>Month!G358</v>
      </c>
      <c r="X14" s="24" t="str">
        <f t="shared" si="3"/>
        <v>Month!H358</v>
      </c>
      <c r="Y14" s="24" t="str">
        <f t="shared" si="3"/>
        <v>Month!I358</v>
      </c>
      <c r="Z14" s="24" t="str">
        <f t="shared" si="3"/>
        <v>Month!J358</v>
      </c>
      <c r="AA14" s="24" t="str">
        <f t="shared" si="3"/>
        <v>Month!K358</v>
      </c>
      <c r="AB14" s="24" t="str">
        <f t="shared" si="3"/>
        <v>Month!L358</v>
      </c>
      <c r="AC14" s="24" t="str">
        <f t="shared" si="3"/>
        <v>Month!M358</v>
      </c>
      <c r="AD14" s="24" t="str">
        <f t="shared" si="3"/>
        <v>Month!N358</v>
      </c>
      <c r="AE14" s="24" t="str">
        <f t="shared" si="3"/>
        <v>Month!O358</v>
      </c>
      <c r="AF14" s="24" t="str">
        <f t="shared" si="3"/>
        <v>Month!P358</v>
      </c>
      <c r="AG14" s="24" t="str">
        <f t="shared" si="3"/>
        <v>Month!Q358</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359</v>
      </c>
      <c r="T15" s="24" t="str">
        <f t="shared" si="3"/>
        <v>Month!A359</v>
      </c>
      <c r="U15" s="24" t="str">
        <f t="shared" si="3"/>
        <v>Month!B359</v>
      </c>
      <c r="V15" s="24" t="str">
        <f t="shared" si="3"/>
        <v>Month!C359</v>
      </c>
      <c r="W15" s="24" t="str">
        <f t="shared" si="3"/>
        <v>Month!G359</v>
      </c>
      <c r="X15" s="24" t="str">
        <f t="shared" si="3"/>
        <v>Month!H359</v>
      </c>
      <c r="Y15" s="24" t="str">
        <f t="shared" si="3"/>
        <v>Month!I359</v>
      </c>
      <c r="Z15" s="24" t="str">
        <f t="shared" si="3"/>
        <v>Month!J359</v>
      </c>
      <c r="AA15" s="24" t="str">
        <f t="shared" si="3"/>
        <v>Month!K359</v>
      </c>
      <c r="AB15" s="24" t="str">
        <f t="shared" si="3"/>
        <v>Month!L359</v>
      </c>
      <c r="AC15" s="24" t="str">
        <f t="shared" si="3"/>
        <v>Month!M359</v>
      </c>
      <c r="AD15" s="24" t="str">
        <f t="shared" si="3"/>
        <v>Month!N359</v>
      </c>
      <c r="AE15" s="24" t="str">
        <f t="shared" si="3"/>
        <v>Month!O359</v>
      </c>
      <c r="AF15" s="24" t="str">
        <f t="shared" si="3"/>
        <v>Month!P359</v>
      </c>
      <c r="AG15" s="24" t="str">
        <f t="shared" si="3"/>
        <v>Month!Q359</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360</v>
      </c>
      <c r="T16" s="24" t="str">
        <f t="shared" si="3"/>
        <v>Month!A360</v>
      </c>
      <c r="U16" s="24" t="str">
        <f t="shared" si="3"/>
        <v>Month!B360</v>
      </c>
      <c r="V16" s="24" t="str">
        <f t="shared" si="3"/>
        <v>Month!C360</v>
      </c>
      <c r="W16" s="24" t="str">
        <f t="shared" si="3"/>
        <v>Month!G360</v>
      </c>
      <c r="X16" s="24" t="str">
        <f t="shared" si="3"/>
        <v>Month!H360</v>
      </c>
      <c r="Y16" s="24" t="str">
        <f t="shared" si="3"/>
        <v>Month!I360</v>
      </c>
      <c r="Z16" s="24" t="str">
        <f t="shared" si="3"/>
        <v>Month!J360</v>
      </c>
      <c r="AA16" s="24" t="str">
        <f t="shared" si="3"/>
        <v>Month!K360</v>
      </c>
      <c r="AB16" s="24" t="str">
        <f t="shared" si="3"/>
        <v>Month!L360</v>
      </c>
      <c r="AC16" s="24" t="str">
        <f t="shared" si="3"/>
        <v>Month!M360</v>
      </c>
      <c r="AD16" s="24" t="str">
        <f t="shared" si="3"/>
        <v>Month!N360</v>
      </c>
      <c r="AE16" s="24" t="str">
        <f t="shared" si="3"/>
        <v>Month!O360</v>
      </c>
      <c r="AF16" s="24" t="str">
        <f t="shared" si="3"/>
        <v>Month!P360</v>
      </c>
      <c r="AG16" s="24" t="str">
        <f t="shared" si="3"/>
        <v>Month!Q360</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361</v>
      </c>
      <c r="T17" s="24" t="str">
        <f t="shared" si="3"/>
        <v>Month!A361</v>
      </c>
      <c r="U17" s="24" t="str">
        <f t="shared" si="3"/>
        <v>Month!B361</v>
      </c>
      <c r="V17" s="24" t="str">
        <f t="shared" si="3"/>
        <v>Month!C361</v>
      </c>
      <c r="W17" s="24" t="str">
        <f t="shared" si="3"/>
        <v>Month!G361</v>
      </c>
      <c r="X17" s="24" t="str">
        <f t="shared" si="3"/>
        <v>Month!H361</v>
      </c>
      <c r="Y17" s="24" t="str">
        <f t="shared" si="3"/>
        <v>Month!I361</v>
      </c>
      <c r="Z17" s="24" t="str">
        <f t="shared" si="3"/>
        <v>Month!J361</v>
      </c>
      <c r="AA17" s="24" t="str">
        <f t="shared" si="3"/>
        <v>Month!K361</v>
      </c>
      <c r="AB17" s="24" t="str">
        <f t="shared" si="3"/>
        <v>Month!L361</v>
      </c>
      <c r="AC17" s="24" t="str">
        <f t="shared" si="3"/>
        <v>Month!M361</v>
      </c>
      <c r="AD17" s="24" t="str">
        <f t="shared" si="3"/>
        <v>Month!N361</v>
      </c>
      <c r="AE17" s="24" t="str">
        <f t="shared" si="3"/>
        <v>Month!O361</v>
      </c>
      <c r="AF17" s="24" t="str">
        <f t="shared" si="3"/>
        <v>Month!P361</v>
      </c>
      <c r="AG17" s="24" t="str">
        <f t="shared" si="3"/>
        <v>Month!Q361</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362</v>
      </c>
      <c r="T18" s="24" t="str">
        <f t="shared" si="3"/>
        <v>Month!A362</v>
      </c>
      <c r="U18" s="24" t="str">
        <f t="shared" si="3"/>
        <v>Month!B362</v>
      </c>
      <c r="V18" s="24" t="str">
        <f t="shared" si="3"/>
        <v>Month!C362</v>
      </c>
      <c r="W18" s="24" t="str">
        <f t="shared" si="3"/>
        <v>Month!G362</v>
      </c>
      <c r="X18" s="24" t="str">
        <f t="shared" si="3"/>
        <v>Month!H362</v>
      </c>
      <c r="Y18" s="24" t="str">
        <f t="shared" si="3"/>
        <v>Month!I362</v>
      </c>
      <c r="Z18" s="24" t="str">
        <f t="shared" si="3"/>
        <v>Month!J362</v>
      </c>
      <c r="AA18" s="24" t="str">
        <f t="shared" si="3"/>
        <v>Month!K362</v>
      </c>
      <c r="AB18" s="24" t="str">
        <f t="shared" si="3"/>
        <v>Month!L362</v>
      </c>
      <c r="AC18" s="24" t="str">
        <f t="shared" si="3"/>
        <v>Month!M362</v>
      </c>
      <c r="AD18" s="24" t="str">
        <f t="shared" si="3"/>
        <v>Month!N362</v>
      </c>
      <c r="AE18" s="24" t="str">
        <f t="shared" si="3"/>
        <v>Month!O362</v>
      </c>
      <c r="AF18" s="24" t="str">
        <f t="shared" si="3"/>
        <v>Month!P362</v>
      </c>
      <c r="AG18" s="24" t="str">
        <f t="shared" si="3"/>
        <v>Month!Q362</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4" t="s">
        <v>41</v>
      </c>
      <c r="F19" s="144"/>
      <c r="G19" s="144"/>
      <c r="H19" s="144"/>
      <c r="I19" s="144"/>
      <c r="J19" s="144"/>
      <c r="K19" s="144"/>
      <c r="L19" s="45"/>
      <c r="M19" s="45" t="s">
        <v>88</v>
      </c>
      <c r="N19" s="45" t="s">
        <v>89</v>
      </c>
      <c r="O19" s="46"/>
      <c r="P19" s="45" t="s">
        <v>88</v>
      </c>
      <c r="Q19" s="45" t="s">
        <v>89</v>
      </c>
      <c r="S19" s="25">
        <f t="shared" si="4"/>
        <v>363</v>
      </c>
      <c r="T19" s="24" t="str">
        <f t="shared" si="3"/>
        <v>Month!A363</v>
      </c>
      <c r="U19" s="24" t="str">
        <f t="shared" si="3"/>
        <v>Month!B363</v>
      </c>
      <c r="V19" s="24" t="str">
        <f t="shared" si="3"/>
        <v>Month!C363</v>
      </c>
      <c r="W19" s="24" t="str">
        <f t="shared" si="3"/>
        <v>Month!G363</v>
      </c>
      <c r="X19" s="24" t="str">
        <f t="shared" si="3"/>
        <v>Month!H363</v>
      </c>
      <c r="Y19" s="24" t="str">
        <f t="shared" si="3"/>
        <v>Month!I363</v>
      </c>
      <c r="Z19" s="24" t="str">
        <f t="shared" si="3"/>
        <v>Month!J363</v>
      </c>
      <c r="AA19" s="24" t="str">
        <f t="shared" si="3"/>
        <v>Month!K363</v>
      </c>
      <c r="AB19" s="24" t="str">
        <f t="shared" si="3"/>
        <v>Month!L363</v>
      </c>
      <c r="AC19" s="24" t="str">
        <f t="shared" si="3"/>
        <v>Month!M363</v>
      </c>
      <c r="AD19" s="24" t="str">
        <f t="shared" si="3"/>
        <v>Month!N363</v>
      </c>
      <c r="AE19" s="24" t="str">
        <f t="shared" si="3"/>
        <v>Month!O363</v>
      </c>
      <c r="AF19" s="24" t="str">
        <f t="shared" si="3"/>
        <v>Month!P363</v>
      </c>
      <c r="AG19" s="24" t="str">
        <f t="shared" si="3"/>
        <v>Month!Q363</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364</v>
      </c>
      <c r="T20" s="24" t="str">
        <f t="shared" si="3"/>
        <v>Month!A364</v>
      </c>
      <c r="U20" s="24" t="str">
        <f t="shared" si="3"/>
        <v>Month!B364</v>
      </c>
      <c r="V20" s="24" t="str">
        <f t="shared" si="3"/>
        <v>Month!C364</v>
      </c>
      <c r="W20" s="24" t="str">
        <f t="shared" si="3"/>
        <v>Month!G364</v>
      </c>
      <c r="X20" s="24" t="str">
        <f t="shared" si="3"/>
        <v>Month!H364</v>
      </c>
      <c r="Y20" s="24" t="str">
        <f t="shared" si="3"/>
        <v>Month!I364</v>
      </c>
      <c r="Z20" s="24" t="str">
        <f t="shared" si="3"/>
        <v>Month!J364</v>
      </c>
      <c r="AA20" s="24" t="str">
        <f t="shared" si="3"/>
        <v>Month!K364</v>
      </c>
      <c r="AB20" s="24" t="str">
        <f t="shared" si="3"/>
        <v>Month!L364</v>
      </c>
      <c r="AC20" s="24" t="str">
        <f t="shared" si="3"/>
        <v>Month!M364</v>
      </c>
      <c r="AD20" s="24" t="str">
        <f t="shared" si="3"/>
        <v>Month!N364</v>
      </c>
      <c r="AE20" s="24" t="str">
        <f t="shared" si="3"/>
        <v>Month!O364</v>
      </c>
      <c r="AF20" s="24" t="str">
        <f t="shared" si="3"/>
        <v>Month!P364</v>
      </c>
      <c r="AG20" s="24" t="str">
        <f t="shared" si="3"/>
        <v>Month!Q364</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365</v>
      </c>
      <c r="T21" s="24" t="str">
        <f t="shared" si="3"/>
        <v>Month!A365</v>
      </c>
      <c r="U21" s="24" t="str">
        <f t="shared" si="3"/>
        <v>Month!B365</v>
      </c>
      <c r="V21" s="24" t="str">
        <f t="shared" si="3"/>
        <v>Month!C365</v>
      </c>
      <c r="W21" s="24" t="str">
        <f t="shared" si="3"/>
        <v>Month!G365</v>
      </c>
      <c r="X21" s="24" t="str">
        <f t="shared" si="3"/>
        <v>Month!H365</v>
      </c>
      <c r="Y21" s="24" t="str">
        <f t="shared" si="3"/>
        <v>Month!I365</v>
      </c>
      <c r="Z21" s="24" t="str">
        <f t="shared" si="3"/>
        <v>Month!J365</v>
      </c>
      <c r="AA21" s="24" t="str">
        <f t="shared" si="3"/>
        <v>Month!K365</v>
      </c>
      <c r="AB21" s="24" t="str">
        <f t="shared" si="3"/>
        <v>Month!L365</v>
      </c>
      <c r="AC21" s="24" t="str">
        <f t="shared" si="3"/>
        <v>Month!M365</v>
      </c>
      <c r="AD21" s="24" t="str">
        <f t="shared" si="3"/>
        <v>Month!N365</v>
      </c>
      <c r="AE21" s="24" t="str">
        <f t="shared" si="3"/>
        <v>Month!O365</v>
      </c>
      <c r="AF21" s="24" t="str">
        <f t="shared" si="3"/>
        <v>Month!P365</v>
      </c>
      <c r="AG21" s="24" t="str">
        <f t="shared" si="3"/>
        <v>Month!Q365</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366</v>
      </c>
      <c r="T22" s="24" t="str">
        <f>$S$12&amp;T$12&amp;$S22</f>
        <v>Month!A366</v>
      </c>
      <c r="U22" s="24" t="str">
        <f t="shared" si="3"/>
        <v>Month!B366</v>
      </c>
      <c r="V22" s="24" t="str">
        <f t="shared" si="3"/>
        <v>Month!C366</v>
      </c>
      <c r="W22" s="24" t="str">
        <f t="shared" si="3"/>
        <v>Month!G366</v>
      </c>
      <c r="X22" s="24" t="str">
        <f t="shared" si="3"/>
        <v>Month!H366</v>
      </c>
      <c r="Y22" s="24" t="str">
        <f t="shared" si="3"/>
        <v>Month!I366</v>
      </c>
      <c r="Z22" s="24" t="str">
        <f t="shared" si="3"/>
        <v>Month!J366</v>
      </c>
      <c r="AA22" s="24" t="str">
        <f t="shared" si="3"/>
        <v>Month!K366</v>
      </c>
      <c r="AB22" s="24" t="str">
        <f t="shared" si="3"/>
        <v>Month!L366</v>
      </c>
      <c r="AC22" s="24" t="str">
        <f t="shared" si="3"/>
        <v>Month!M366</v>
      </c>
      <c r="AD22" s="24" t="str">
        <f t="shared" si="3"/>
        <v>Month!N366</v>
      </c>
      <c r="AE22" s="24" t="str">
        <f t="shared" si="3"/>
        <v>Month!O366</v>
      </c>
      <c r="AF22" s="24" t="str">
        <f t="shared" si="3"/>
        <v>Month!P366</v>
      </c>
      <c r="AG22" s="24" t="str">
        <f t="shared" si="3"/>
        <v>Month!Q366</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367</v>
      </c>
      <c r="T23" s="24" t="str">
        <f t="shared" si="3"/>
        <v>Month!A367</v>
      </c>
      <c r="U23" s="24" t="str">
        <f t="shared" si="3"/>
        <v>Month!B367</v>
      </c>
      <c r="V23" s="24" t="str">
        <f t="shared" si="3"/>
        <v>Month!C367</v>
      </c>
      <c r="W23" s="24" t="str">
        <f t="shared" si="3"/>
        <v>Month!G367</v>
      </c>
      <c r="X23" s="24" t="str">
        <f t="shared" si="3"/>
        <v>Month!H367</v>
      </c>
      <c r="Y23" s="24" t="str">
        <f t="shared" si="3"/>
        <v>Month!I367</v>
      </c>
      <c r="Z23" s="24" t="str">
        <f t="shared" si="3"/>
        <v>Month!J367</v>
      </c>
      <c r="AA23" s="24" t="str">
        <f t="shared" si="3"/>
        <v>Month!K367</v>
      </c>
      <c r="AB23" s="24" t="str">
        <f t="shared" si="3"/>
        <v>Month!L367</v>
      </c>
      <c r="AC23" s="24" t="str">
        <f t="shared" si="3"/>
        <v>Month!M367</v>
      </c>
      <c r="AD23" s="24" t="str">
        <f t="shared" si="3"/>
        <v>Month!N367</v>
      </c>
      <c r="AE23" s="24" t="str">
        <f t="shared" si="3"/>
        <v>Month!O367</v>
      </c>
      <c r="AF23" s="24" t="str">
        <f t="shared" si="3"/>
        <v>Month!P367</v>
      </c>
      <c r="AG23" s="24" t="str">
        <f t="shared" si="3"/>
        <v>Month!Q367</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368</v>
      </c>
      <c r="T24" s="24" t="str">
        <f t="shared" si="3"/>
        <v>Month!A368</v>
      </c>
      <c r="U24" s="24" t="str">
        <f t="shared" si="3"/>
        <v>Month!B368</v>
      </c>
      <c r="V24" s="24" t="str">
        <f t="shared" si="3"/>
        <v>Month!C368</v>
      </c>
      <c r="W24" s="24" t="str">
        <f t="shared" si="3"/>
        <v>Month!G368</v>
      </c>
      <c r="X24" s="24" t="str">
        <f t="shared" si="3"/>
        <v>Month!H368</v>
      </c>
      <c r="Y24" s="24" t="str">
        <f t="shared" si="3"/>
        <v>Month!I368</v>
      </c>
      <c r="Z24" s="24" t="str">
        <f t="shared" si="3"/>
        <v>Month!J368</v>
      </c>
      <c r="AA24" s="24" t="str">
        <f t="shared" si="3"/>
        <v>Month!K368</v>
      </c>
      <c r="AB24" s="24" t="str">
        <f t="shared" si="3"/>
        <v>Month!L368</v>
      </c>
      <c r="AC24" s="24" t="str">
        <f t="shared" si="3"/>
        <v>Month!M368</v>
      </c>
      <c r="AD24" s="24" t="str">
        <f t="shared" si="3"/>
        <v>Month!N368</v>
      </c>
      <c r="AE24" s="24" t="str">
        <f t="shared" si="3"/>
        <v>Month!O368</v>
      </c>
      <c r="AF24" s="24" t="str">
        <f t="shared" si="3"/>
        <v>Month!P368</v>
      </c>
      <c r="AG24" s="24" t="str">
        <f t="shared" si="3"/>
        <v>Month!Q368</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369</v>
      </c>
      <c r="T25" s="24" t="str">
        <f t="shared" si="3"/>
        <v>Month!A369</v>
      </c>
      <c r="U25" s="24" t="str">
        <f t="shared" si="3"/>
        <v>Month!B369</v>
      </c>
      <c r="V25" s="24" t="str">
        <f t="shared" si="3"/>
        <v>Month!C369</v>
      </c>
      <c r="W25" s="24" t="str">
        <f t="shared" si="3"/>
        <v>Month!G369</v>
      </c>
      <c r="X25" s="24" t="str">
        <f t="shared" si="3"/>
        <v>Month!H369</v>
      </c>
      <c r="Y25" s="24" t="str">
        <f t="shared" si="3"/>
        <v>Month!I369</v>
      </c>
      <c r="Z25" s="24" t="str">
        <f t="shared" si="3"/>
        <v>Month!J369</v>
      </c>
      <c r="AA25" s="24" t="str">
        <f t="shared" si="3"/>
        <v>Month!K369</v>
      </c>
      <c r="AB25" s="24" t="str">
        <f t="shared" si="3"/>
        <v>Month!L369</v>
      </c>
      <c r="AC25" s="24" t="str">
        <f t="shared" si="3"/>
        <v>Month!M369</v>
      </c>
      <c r="AD25" s="24" t="str">
        <f t="shared" si="3"/>
        <v>Month!N369</v>
      </c>
      <c r="AE25" s="24" t="str">
        <f t="shared" si="3"/>
        <v>Month!O369</v>
      </c>
      <c r="AF25" s="24" t="str">
        <f t="shared" si="3"/>
        <v>Month!P369</v>
      </c>
      <c r="AG25" s="24" t="str">
        <f t="shared" si="3"/>
        <v>Month!Q369</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370</v>
      </c>
      <c r="T26" s="24" t="str">
        <f t="shared" si="3"/>
        <v>Month!A370</v>
      </c>
      <c r="U26" s="24" t="str">
        <f t="shared" si="3"/>
        <v>Month!B370</v>
      </c>
      <c r="V26" s="24" t="str">
        <f t="shared" si="3"/>
        <v>Month!C370</v>
      </c>
      <c r="W26" s="24" t="str">
        <f t="shared" si="3"/>
        <v>Month!G370</v>
      </c>
      <c r="X26" s="24" t="str">
        <f t="shared" si="3"/>
        <v>Month!H370</v>
      </c>
      <c r="Y26" s="24" t="str">
        <f t="shared" si="3"/>
        <v>Month!I370</v>
      </c>
      <c r="Z26" s="24" t="str">
        <f t="shared" si="3"/>
        <v>Month!J370</v>
      </c>
      <c r="AA26" s="24" t="str">
        <f t="shared" si="3"/>
        <v>Month!K370</v>
      </c>
      <c r="AB26" s="24" t="str">
        <f t="shared" si="3"/>
        <v>Month!L370</v>
      </c>
      <c r="AC26" s="24" t="str">
        <f t="shared" si="3"/>
        <v>Month!M370</v>
      </c>
      <c r="AD26" s="24" t="str">
        <f t="shared" si="3"/>
        <v>Month!N370</v>
      </c>
      <c r="AE26" s="24" t="str">
        <f t="shared" si="3"/>
        <v>Month!O370</v>
      </c>
      <c r="AF26" s="24" t="str">
        <f t="shared" si="3"/>
        <v>Month!P370</v>
      </c>
      <c r="AG26" s="24" t="str">
        <f t="shared" si="3"/>
        <v>Month!Q370</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371</v>
      </c>
      <c r="T27" s="24" t="str">
        <f t="shared" si="3"/>
        <v>Month!A371</v>
      </c>
      <c r="U27" s="24" t="str">
        <f t="shared" si="3"/>
        <v>Month!B371</v>
      </c>
      <c r="V27" s="24" t="str">
        <f t="shared" si="3"/>
        <v>Month!C371</v>
      </c>
      <c r="W27" s="24" t="str">
        <f t="shared" si="3"/>
        <v>Month!G371</v>
      </c>
      <c r="X27" s="24" t="str">
        <f t="shared" si="3"/>
        <v>Month!H371</v>
      </c>
      <c r="Y27" s="24" t="str">
        <f t="shared" si="3"/>
        <v>Month!I371</v>
      </c>
      <c r="Z27" s="24" t="str">
        <f t="shared" si="3"/>
        <v>Month!J371</v>
      </c>
      <c r="AA27" s="24" t="str">
        <f t="shared" si="3"/>
        <v>Month!K371</v>
      </c>
      <c r="AB27" s="24" t="str">
        <f t="shared" si="3"/>
        <v>Month!L371</v>
      </c>
      <c r="AC27" s="24" t="str">
        <f t="shared" si="3"/>
        <v>Month!M371</v>
      </c>
      <c r="AD27" s="24" t="str">
        <f t="shared" si="3"/>
        <v>Month!N371</v>
      </c>
      <c r="AE27" s="24" t="str">
        <f t="shared" si="3"/>
        <v>Month!O371</v>
      </c>
      <c r="AF27" s="24" t="str">
        <f t="shared" si="3"/>
        <v>Month!P371</v>
      </c>
      <c r="AG27" s="24" t="str">
        <f t="shared" si="3"/>
        <v>Month!Q371</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375</v>
      </c>
      <c r="T34" s="24" t="str">
        <f t="shared" ref="T34:AF35" si="5">$S$33&amp;T$33&amp;$S34</f>
        <v>calculation_hide!b375</v>
      </c>
      <c r="U34" s="24" t="str">
        <f t="shared" si="5"/>
        <v>calculation_hide!c375</v>
      </c>
      <c r="V34" s="24" t="str">
        <f t="shared" si="5"/>
        <v>calculation_hide!d375</v>
      </c>
      <c r="W34" s="24" t="str">
        <f t="shared" si="5"/>
        <v>calculation_hide!h375</v>
      </c>
      <c r="X34" s="24" t="str">
        <f t="shared" si="5"/>
        <v>calculation_hide!i375</v>
      </c>
      <c r="Y34" s="24" t="str">
        <f t="shared" si="5"/>
        <v>calculation_hide!j375</v>
      </c>
      <c r="Z34" s="24" t="str">
        <f t="shared" si="5"/>
        <v>calculation_hide!k375</v>
      </c>
      <c r="AA34" s="24" t="str">
        <f t="shared" si="5"/>
        <v>calculation_hide!l375</v>
      </c>
      <c r="AB34" s="24" t="str">
        <f t="shared" si="5"/>
        <v>calculation_hide!m375</v>
      </c>
      <c r="AC34" s="24" t="str">
        <f t="shared" si="5"/>
        <v>calculation_hide!n375</v>
      </c>
      <c r="AD34" s="24" t="str">
        <f t="shared" si="5"/>
        <v>calculation_hide!o375</v>
      </c>
      <c r="AE34" s="24" t="str">
        <f t="shared" si="5"/>
        <v>calculation_hide!p375</v>
      </c>
      <c r="AF34" s="24" t="str">
        <f t="shared" si="5"/>
        <v>calculation_hide!q375</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387</v>
      </c>
      <c r="T35" s="24" t="str">
        <f>$S$33&amp;T$33&amp;$S35</f>
        <v>calculation_hide!b387</v>
      </c>
      <c r="U35" s="24" t="str">
        <f t="shared" si="5"/>
        <v>calculation_hide!c387</v>
      </c>
      <c r="V35" s="24" t="str">
        <f t="shared" si="5"/>
        <v>calculation_hide!d387</v>
      </c>
      <c r="W35" s="24" t="str">
        <f t="shared" si="5"/>
        <v>calculation_hide!h387</v>
      </c>
      <c r="X35" s="24" t="str">
        <f t="shared" si="5"/>
        <v>calculation_hide!i387</v>
      </c>
      <c r="Y35" s="24" t="str">
        <f t="shared" si="5"/>
        <v>calculation_hide!j387</v>
      </c>
      <c r="Z35" s="24" t="str">
        <f t="shared" si="5"/>
        <v>calculation_hide!k387</v>
      </c>
      <c r="AA35" s="24" t="str">
        <f t="shared" si="5"/>
        <v>calculation_hide!l387</v>
      </c>
      <c r="AB35" s="24" t="str">
        <f t="shared" si="5"/>
        <v>calculation_hide!m387</v>
      </c>
      <c r="AC35" s="24" t="str">
        <f t="shared" si="5"/>
        <v>calculation_hide!n387</v>
      </c>
      <c r="AD35" s="24" t="str">
        <f t="shared" si="5"/>
        <v>calculation_hide!o387</v>
      </c>
      <c r="AE35" s="24" t="str">
        <f t="shared" si="5"/>
        <v>calculation_hide!p387</v>
      </c>
      <c r="AF35" s="24" t="str">
        <f t="shared" si="5"/>
        <v>calculation_hide!q387</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28.543500000000002</v>
      </c>
      <c r="D347" s="39">
        <f>Month!C331</f>
        <v>4.2815000000000003</v>
      </c>
      <c r="E347" s="39">
        <f>Month!D331</f>
        <v>21.744299999999999</v>
      </c>
      <c r="F347" s="39">
        <f>Month!E331</f>
        <v>1.8076000000000001</v>
      </c>
      <c r="G347" s="39">
        <f>Month!F331</f>
        <v>0.71009999999999995</v>
      </c>
      <c r="H347" s="39">
        <f>Month!G331</f>
        <v>24.262</v>
      </c>
      <c r="I347" s="39">
        <f>Month!H331</f>
        <v>6.6474000000000002</v>
      </c>
      <c r="J347" s="39">
        <f>Month!I331</f>
        <v>10.166600000000001</v>
      </c>
      <c r="K347" s="39">
        <f>Month!J331</f>
        <v>7.4480000000000004</v>
      </c>
      <c r="L347" s="39">
        <f>Month!K331</f>
        <v>2.5083000000000002</v>
      </c>
      <c r="M347" s="39">
        <f>Month!L331</f>
        <v>0.26989999999999997</v>
      </c>
      <c r="N347" s="39">
        <f>Month!M331</f>
        <v>2.2383999999999999</v>
      </c>
      <c r="O347" s="39">
        <f>Month!N331</f>
        <v>31.0518</v>
      </c>
      <c r="P347" s="39">
        <f>Month!O331</f>
        <v>4.5514000000000001</v>
      </c>
      <c r="Q347" s="39">
        <f>Month!P331</f>
        <v>26.500399999999999</v>
      </c>
    </row>
    <row r="348" spans="1:17" x14ac:dyDescent="0.35">
      <c r="A348" s="46">
        <f>A347</f>
        <v>2022</v>
      </c>
      <c r="B348" s="105" t="s">
        <v>664</v>
      </c>
      <c r="C348" s="39">
        <f>Month!B332+C347</f>
        <v>53.055000000000007</v>
      </c>
      <c r="D348" s="39">
        <f>Month!C332+D347</f>
        <v>5.6015000000000006</v>
      </c>
      <c r="E348" s="39">
        <f>Month!D332+E347</f>
        <v>42.4773</v>
      </c>
      <c r="F348" s="39">
        <f>Month!E332+F347</f>
        <v>3.5887000000000002</v>
      </c>
      <c r="G348" s="39">
        <f>Month!F332+G347</f>
        <v>1.3875</v>
      </c>
      <c r="H348" s="39">
        <f>Month!G332+H347</f>
        <v>47.453500000000005</v>
      </c>
      <c r="I348" s="39">
        <f>Month!H332+I347</f>
        <v>13.231200000000001</v>
      </c>
      <c r="J348" s="39">
        <f>Month!I332+J347</f>
        <v>19.498600000000003</v>
      </c>
      <c r="K348" s="39">
        <f>Month!J332+K347</f>
        <v>14.723700000000001</v>
      </c>
      <c r="L348" s="39">
        <f>Month!K332+L347</f>
        <v>4.6002000000000001</v>
      </c>
      <c r="M348" s="39">
        <f>Month!L332+M347</f>
        <v>0.495</v>
      </c>
      <c r="N348" s="39">
        <f>Month!M332+N347</f>
        <v>4.1052</v>
      </c>
      <c r="O348" s="39">
        <f>Month!N332+O347</f>
        <v>57.655200000000001</v>
      </c>
      <c r="P348" s="39">
        <f>Month!O332+P347</f>
        <v>6.0964999999999998</v>
      </c>
      <c r="Q348" s="39">
        <f>Month!P332+Q347</f>
        <v>51.558700000000002</v>
      </c>
    </row>
    <row r="349" spans="1:17" x14ac:dyDescent="0.35">
      <c r="A349" s="46">
        <f t="shared" ref="A349:A358" si="12">A348</f>
        <v>2022</v>
      </c>
      <c r="B349" s="105" t="s">
        <v>665</v>
      </c>
      <c r="C349" s="39">
        <f>Month!B333+C348</f>
        <v>78.526800000000009</v>
      </c>
      <c r="D349" s="39">
        <f>Month!C333+D348</f>
        <v>8.1702000000000012</v>
      </c>
      <c r="E349" s="39">
        <f>Month!D333+E348</f>
        <v>62.976299999999995</v>
      </c>
      <c r="F349" s="39">
        <f>Month!E333+F348</f>
        <v>5.3098000000000001</v>
      </c>
      <c r="G349" s="39">
        <f>Month!F333+G348</f>
        <v>2.0705</v>
      </c>
      <c r="H349" s="39">
        <f>Month!G333+H348</f>
        <v>70.3566</v>
      </c>
      <c r="I349" s="39">
        <f>Month!H333+I348</f>
        <v>19.662100000000002</v>
      </c>
      <c r="J349" s="39">
        <f>Month!I333+J348</f>
        <v>28.610500000000002</v>
      </c>
      <c r="K349" s="39">
        <f>Month!J333+K348</f>
        <v>22.084</v>
      </c>
      <c r="L349" s="39">
        <f>Month!K333+L348</f>
        <v>6.7934999999999999</v>
      </c>
      <c r="M349" s="39">
        <f>Month!L333+M348</f>
        <v>0.73099999999999998</v>
      </c>
      <c r="N349" s="39">
        <f>Month!M333+N348</f>
        <v>6.0625</v>
      </c>
      <c r="O349" s="39">
        <f>Month!N333+O348</f>
        <v>85.320300000000003</v>
      </c>
      <c r="P349" s="39">
        <f>Month!O333+P348</f>
        <v>8.9011999999999993</v>
      </c>
      <c r="Q349" s="39">
        <f>Month!P333+Q348</f>
        <v>76.4191</v>
      </c>
    </row>
    <row r="350" spans="1:17" x14ac:dyDescent="0.35">
      <c r="A350" s="46">
        <f t="shared" si="12"/>
        <v>2022</v>
      </c>
      <c r="B350" s="105" t="s">
        <v>666</v>
      </c>
      <c r="C350" s="39">
        <f>Month!B334+C349</f>
        <v>101.24710000000002</v>
      </c>
      <c r="D350" s="39">
        <f>Month!C334+D349</f>
        <v>10.435200000000002</v>
      </c>
      <c r="E350" s="39">
        <f>Month!D334+E349</f>
        <v>81.285499999999999</v>
      </c>
      <c r="F350" s="39">
        <f>Month!E334+F349</f>
        <v>6.8483000000000001</v>
      </c>
      <c r="G350" s="39">
        <f>Month!F334+G349</f>
        <v>2.6781000000000001</v>
      </c>
      <c r="H350" s="39">
        <f>Month!G334+H349</f>
        <v>90.811900000000009</v>
      </c>
      <c r="I350" s="39">
        <f>Month!H334+I349</f>
        <v>25.876000000000001</v>
      </c>
      <c r="J350" s="39">
        <f>Month!I334+J349</f>
        <v>36.316900000000004</v>
      </c>
      <c r="K350" s="39">
        <f>Month!J334+K349</f>
        <v>28.619</v>
      </c>
      <c r="L350" s="39">
        <f>Month!K334+L349</f>
        <v>9.1243999999999996</v>
      </c>
      <c r="M350" s="39">
        <f>Month!L334+M349</f>
        <v>0.62409999999999999</v>
      </c>
      <c r="N350" s="39">
        <f>Month!M334+N349</f>
        <v>8.5001999999999995</v>
      </c>
      <c r="O350" s="39">
        <f>Month!N334+O349</f>
        <v>110.3715</v>
      </c>
      <c r="P350" s="39">
        <f>Month!O334+P349</f>
        <v>11.0593</v>
      </c>
      <c r="Q350" s="39">
        <f>Month!P334+Q349</f>
        <v>99.312100000000001</v>
      </c>
    </row>
    <row r="351" spans="1:17" x14ac:dyDescent="0.35">
      <c r="A351" s="46">
        <f t="shared" si="12"/>
        <v>2022</v>
      </c>
      <c r="B351" s="105" t="s">
        <v>667</v>
      </c>
      <c r="C351" s="39">
        <f>Month!B335+C350</f>
        <v>122.85900000000001</v>
      </c>
      <c r="D351" s="39">
        <f>Month!C335+D350</f>
        <v>12.398900000000001</v>
      </c>
      <c r="E351" s="39">
        <f>Month!D335+E350</f>
        <v>98.8386</v>
      </c>
      <c r="F351" s="39">
        <f>Month!E335+F350</f>
        <v>8.3446999999999996</v>
      </c>
      <c r="G351" s="39">
        <f>Month!F335+G350</f>
        <v>3.2768000000000002</v>
      </c>
      <c r="H351" s="39">
        <f>Month!G335+H350</f>
        <v>110.46010000000001</v>
      </c>
      <c r="I351" s="39">
        <f>Month!H335+I350</f>
        <v>31.9237</v>
      </c>
      <c r="J351" s="39">
        <f>Month!I335+J350</f>
        <v>43.515400000000007</v>
      </c>
      <c r="K351" s="39">
        <f>Month!J335+K350</f>
        <v>35.021000000000001</v>
      </c>
      <c r="L351" s="39">
        <f>Month!K335+L350</f>
        <v>11.532299999999999</v>
      </c>
      <c r="M351" s="39">
        <f>Month!L335+M350</f>
        <v>0.51370000000000005</v>
      </c>
      <c r="N351" s="39">
        <f>Month!M335+N350</f>
        <v>11.0185</v>
      </c>
      <c r="O351" s="39">
        <f>Month!N335+O350</f>
        <v>134.3913</v>
      </c>
      <c r="P351" s="39">
        <f>Month!O335+P350</f>
        <v>12.912600000000001</v>
      </c>
      <c r="Q351" s="39">
        <f>Month!P335+Q350</f>
        <v>121.4786</v>
      </c>
    </row>
    <row r="352" spans="1:17" x14ac:dyDescent="0.35">
      <c r="A352" s="46">
        <f t="shared" si="12"/>
        <v>2022</v>
      </c>
      <c r="B352" s="105" t="s">
        <v>668</v>
      </c>
      <c r="C352" s="39">
        <f>Month!B336+C351</f>
        <v>142.91970000000001</v>
      </c>
      <c r="D352" s="39">
        <f>Month!C336+D351</f>
        <v>14.209500000000002</v>
      </c>
      <c r="E352" s="39">
        <f>Month!D336+E351</f>
        <v>115.1725</v>
      </c>
      <c r="F352" s="39">
        <f>Month!E336+F351</f>
        <v>9.6975999999999996</v>
      </c>
      <c r="G352" s="39">
        <f>Month!F336+G351</f>
        <v>3.8401000000000001</v>
      </c>
      <c r="H352" s="39">
        <f>Month!G336+H351</f>
        <v>128.71020000000001</v>
      </c>
      <c r="I352" s="39">
        <f>Month!H336+I351</f>
        <v>37.657899999999998</v>
      </c>
      <c r="J352" s="39">
        <f>Month!I336+J351</f>
        <v>49.890600000000006</v>
      </c>
      <c r="K352" s="39">
        <f>Month!J336+K351</f>
        <v>41.161700000000003</v>
      </c>
      <c r="L352" s="39">
        <f>Month!K336+L351</f>
        <v>13.770099999999999</v>
      </c>
      <c r="M352" s="39">
        <f>Month!L336+M351</f>
        <v>0.41110000000000002</v>
      </c>
      <c r="N352" s="39">
        <f>Month!M336+N351</f>
        <v>13.358899999999998</v>
      </c>
      <c r="O352" s="39">
        <f>Month!N336+O351</f>
        <v>156.68979999999999</v>
      </c>
      <c r="P352" s="39">
        <f>Month!O336+P351</f>
        <v>14.620600000000001</v>
      </c>
      <c r="Q352" s="39">
        <f>Month!P336+Q351</f>
        <v>142.06909999999999</v>
      </c>
    </row>
    <row r="353" spans="1:17" x14ac:dyDescent="0.35">
      <c r="A353" s="46">
        <f t="shared" si="12"/>
        <v>2022</v>
      </c>
      <c r="B353" s="105" t="s">
        <v>669</v>
      </c>
      <c r="C353" s="39">
        <f>Month!B337+C352</f>
        <v>163.9101</v>
      </c>
      <c r="D353" s="39">
        <f>Month!C337+D352</f>
        <v>16.1492</v>
      </c>
      <c r="E353" s="39">
        <f>Month!D337+E352</f>
        <v>132.27330000000001</v>
      </c>
      <c r="F353" s="39">
        <f>Month!E337+F352</f>
        <v>11.089699999999999</v>
      </c>
      <c r="G353" s="39">
        <f>Month!F337+G352</f>
        <v>4.3978999999999999</v>
      </c>
      <c r="H353" s="39">
        <f>Month!G337+H352</f>
        <v>147.76090000000002</v>
      </c>
      <c r="I353" s="39">
        <f>Month!H337+I352</f>
        <v>43.926699999999997</v>
      </c>
      <c r="J353" s="39">
        <f>Month!I337+J352</f>
        <v>56.208500000000008</v>
      </c>
      <c r="K353" s="39">
        <f>Month!J337+K352</f>
        <v>47.625700000000002</v>
      </c>
      <c r="L353" s="39">
        <f>Month!K337+L352</f>
        <v>15.850099999999999</v>
      </c>
      <c r="M353" s="39">
        <f>Month!L337+M352</f>
        <v>0.19630000000000003</v>
      </c>
      <c r="N353" s="39">
        <f>Month!M337+N352</f>
        <v>15.653699999999999</v>
      </c>
      <c r="O353" s="39">
        <f>Month!N337+O352</f>
        <v>179.7602</v>
      </c>
      <c r="P353" s="39">
        <f>Month!O337+P352</f>
        <v>16.345500000000001</v>
      </c>
      <c r="Q353" s="39">
        <f>Month!P337+Q352</f>
        <v>163.41460000000001</v>
      </c>
    </row>
    <row r="354" spans="1:17" x14ac:dyDescent="0.35">
      <c r="A354" s="46">
        <f t="shared" si="12"/>
        <v>2022</v>
      </c>
      <c r="B354" s="105" t="s">
        <v>670</v>
      </c>
      <c r="C354" s="39">
        <f>Month!B338+C353</f>
        <v>184.90969999999999</v>
      </c>
      <c r="D354" s="39">
        <f>Month!C338+D353</f>
        <v>17.855399999999999</v>
      </c>
      <c r="E354" s="39">
        <f>Month!D338+E353</f>
        <v>149.51140000000001</v>
      </c>
      <c r="F354" s="39">
        <f>Month!E338+F353</f>
        <v>12.542499999999999</v>
      </c>
      <c r="G354" s="39">
        <f>Month!F338+G353</f>
        <v>5.0004</v>
      </c>
      <c r="H354" s="39">
        <f>Month!G338+H353</f>
        <v>167.05430000000001</v>
      </c>
      <c r="I354" s="39">
        <f>Month!H338+I353</f>
        <v>50.159799999999997</v>
      </c>
      <c r="J354" s="39">
        <f>Month!I338+J353</f>
        <v>62.595100000000009</v>
      </c>
      <c r="K354" s="39">
        <f>Month!J338+K353</f>
        <v>54.299400000000006</v>
      </c>
      <c r="L354" s="39">
        <f>Month!K338+L353</f>
        <v>17.882100000000001</v>
      </c>
      <c r="M354" s="39">
        <f>Month!L338+M353</f>
        <v>-1.3599999999999973E-2</v>
      </c>
      <c r="N354" s="39">
        <f>Month!M338+N353</f>
        <v>17.895499999999998</v>
      </c>
      <c r="O354" s="39">
        <f>Month!N338+O353</f>
        <v>202.79179999999999</v>
      </c>
      <c r="P354" s="39">
        <f>Month!O338+P353</f>
        <v>17.841800000000003</v>
      </c>
      <c r="Q354" s="39">
        <f>Month!P338+Q353</f>
        <v>184.94980000000001</v>
      </c>
    </row>
    <row r="355" spans="1:17" x14ac:dyDescent="0.35">
      <c r="A355" s="46">
        <f t="shared" si="12"/>
        <v>2022</v>
      </c>
      <c r="B355" s="105" t="s">
        <v>671</v>
      </c>
      <c r="C355" s="39">
        <f>Month!B339+C354</f>
        <v>206.01039999999998</v>
      </c>
      <c r="D355" s="39">
        <f>Month!C339+D354</f>
        <v>19.5059</v>
      </c>
      <c r="E355" s="39">
        <f>Month!D339+E354</f>
        <v>166.8775</v>
      </c>
      <c r="F355" s="39">
        <f>Month!E339+F354</f>
        <v>14.009099999999998</v>
      </c>
      <c r="G355" s="39">
        <f>Month!F339+G354</f>
        <v>5.6178999999999997</v>
      </c>
      <c r="H355" s="39">
        <f>Month!G339+H354</f>
        <v>186.50450000000001</v>
      </c>
      <c r="I355" s="39">
        <f>Month!H339+I354</f>
        <v>56.075399999999995</v>
      </c>
      <c r="J355" s="39">
        <f>Month!I339+J354</f>
        <v>69.398700000000005</v>
      </c>
      <c r="K355" s="39">
        <f>Month!J339+K354</f>
        <v>61.030400000000007</v>
      </c>
      <c r="L355" s="39">
        <f>Month!K339+L354</f>
        <v>20.031100000000002</v>
      </c>
      <c r="M355" s="39">
        <f>Month!L339+M354</f>
        <v>-0.23549999999999996</v>
      </c>
      <c r="N355" s="39">
        <f>Month!M339+N354</f>
        <v>20.266499999999997</v>
      </c>
      <c r="O355" s="39">
        <f>Month!N339+O354</f>
        <v>226.04149999999998</v>
      </c>
      <c r="P355" s="39">
        <f>Month!O339+P354</f>
        <v>19.270400000000002</v>
      </c>
      <c r="Q355" s="39">
        <f>Month!P339+Q354</f>
        <v>206.77100000000002</v>
      </c>
    </row>
    <row r="356" spans="1:17" x14ac:dyDescent="0.35">
      <c r="A356" s="46">
        <f t="shared" si="12"/>
        <v>2022</v>
      </c>
      <c r="B356" s="105" t="s">
        <v>672</v>
      </c>
      <c r="C356" s="39">
        <f>Month!B340+C355</f>
        <v>228.27739999999997</v>
      </c>
      <c r="D356" s="39">
        <f>Month!C340+D355</f>
        <v>21.276399999999999</v>
      </c>
      <c r="E356" s="39">
        <f>Month!D340+E355</f>
        <v>185.1661</v>
      </c>
      <c r="F356" s="39">
        <f>Month!E340+F355</f>
        <v>15.571599999999998</v>
      </c>
      <c r="G356" s="39">
        <f>Month!F340+G355</f>
        <v>6.2632999999999992</v>
      </c>
      <c r="H356" s="39">
        <f>Month!G340+H355</f>
        <v>207.001</v>
      </c>
      <c r="I356" s="39">
        <f>Month!H340+I355</f>
        <v>62.515299999999996</v>
      </c>
      <c r="J356" s="39">
        <f>Month!I340+J355</f>
        <v>76.6922</v>
      </c>
      <c r="K356" s="39">
        <f>Month!J340+K355</f>
        <v>67.793500000000009</v>
      </c>
      <c r="L356" s="39">
        <f>Month!K340+L355</f>
        <v>21.991400000000002</v>
      </c>
      <c r="M356" s="39">
        <f>Month!L340+M355</f>
        <v>-0.13869999999999996</v>
      </c>
      <c r="N356" s="39">
        <f>Month!M340+N355</f>
        <v>22.129999999999995</v>
      </c>
      <c r="O356" s="39">
        <f>Month!N340+O355</f>
        <v>250.2688</v>
      </c>
      <c r="P356" s="39">
        <f>Month!O340+P355</f>
        <v>21.137700000000002</v>
      </c>
      <c r="Q356" s="39">
        <f>Month!P340+Q355</f>
        <v>229.13100000000003</v>
      </c>
    </row>
    <row r="357" spans="1:17" x14ac:dyDescent="0.35">
      <c r="A357" s="46">
        <f t="shared" si="12"/>
        <v>2022</v>
      </c>
      <c r="B357" s="105" t="s">
        <v>673</v>
      </c>
      <c r="C357" s="39">
        <f>Month!B341+C356</f>
        <v>252.07409999999999</v>
      </c>
      <c r="D357" s="39">
        <f>Month!C341+D356</f>
        <v>23.634799999999998</v>
      </c>
      <c r="E357" s="39">
        <f>Month!D341+E356</f>
        <v>204.34440000000001</v>
      </c>
      <c r="F357" s="39">
        <f>Month!E341+F356</f>
        <v>17.183999999999997</v>
      </c>
      <c r="G357" s="39">
        <f>Month!F341+G356</f>
        <v>6.9108999999999989</v>
      </c>
      <c r="H357" s="39">
        <f>Month!G341+H356</f>
        <v>228.4393</v>
      </c>
      <c r="I357" s="39">
        <f>Month!H341+I356</f>
        <v>68.783500000000004</v>
      </c>
      <c r="J357" s="39">
        <f>Month!I341+J356</f>
        <v>84.819699999999997</v>
      </c>
      <c r="K357" s="39">
        <f>Month!J341+K356</f>
        <v>74.836100000000016</v>
      </c>
      <c r="L357" s="39">
        <f>Month!K341+L356</f>
        <v>24.034100000000002</v>
      </c>
      <c r="M357" s="39">
        <f>Month!L341+M356</f>
        <v>-3.7899999999999961E-2</v>
      </c>
      <c r="N357" s="39">
        <f>Month!M341+N356</f>
        <v>24.071899999999996</v>
      </c>
      <c r="O357" s="39">
        <f>Month!N341+O356</f>
        <v>276.10820000000001</v>
      </c>
      <c r="P357" s="39">
        <f>Month!O341+P356</f>
        <v>23.596900000000002</v>
      </c>
      <c r="Q357" s="39">
        <f>Month!P341+Q356</f>
        <v>252.51120000000003</v>
      </c>
    </row>
    <row r="358" spans="1:17" x14ac:dyDescent="0.35">
      <c r="A358" s="61">
        <f t="shared" si="12"/>
        <v>2022</v>
      </c>
      <c r="B358" s="106" t="s">
        <v>674</v>
      </c>
      <c r="C358" s="102">
        <f>Month!B342+C357</f>
        <v>278.95760000000001</v>
      </c>
      <c r="D358" s="102">
        <f>Month!C342+D357</f>
        <v>26.978399999999997</v>
      </c>
      <c r="E358" s="102">
        <f>Month!D342+E357</f>
        <v>225.40100000000001</v>
      </c>
      <c r="F358" s="102">
        <f>Month!E342+F357</f>
        <v>18.999699999999997</v>
      </c>
      <c r="G358" s="102">
        <f>Month!F342+G357</f>
        <v>7.5784999999999991</v>
      </c>
      <c r="H358" s="102">
        <f>Month!G342+H357</f>
        <v>251.97919999999999</v>
      </c>
      <c r="I358" s="102">
        <f>Month!H342+I357</f>
        <v>75.044200000000004</v>
      </c>
      <c r="J358" s="102">
        <f>Month!I342+J357</f>
        <v>94.626000000000005</v>
      </c>
      <c r="K358" s="102">
        <f>Month!J342+K357</f>
        <v>82.309000000000012</v>
      </c>
      <c r="L358" s="102">
        <f>Month!K342+L357</f>
        <v>26.148300000000003</v>
      </c>
      <c r="M358" s="102">
        <f>Month!L342+M357</f>
        <v>6.6500000000000045E-2</v>
      </c>
      <c r="N358" s="102">
        <f>Month!M342+N357</f>
        <v>26.081799999999994</v>
      </c>
      <c r="O358" s="102">
        <f>Month!N342+O357</f>
        <v>305.10590000000002</v>
      </c>
      <c r="P358" s="102">
        <f>Month!O342+P357</f>
        <v>27.044900000000002</v>
      </c>
      <c r="Q358" s="102">
        <f>Month!P342+Q357</f>
        <v>278.06100000000004</v>
      </c>
    </row>
    <row r="359" spans="1:17" x14ac:dyDescent="0.35">
      <c r="A359" s="46">
        <v>2023</v>
      </c>
      <c r="B359" s="105" t="s">
        <v>676</v>
      </c>
      <c r="C359" s="39">
        <f>Month!B343</f>
        <v>27.4908</v>
      </c>
      <c r="D359" s="39">
        <f>Month!C343</f>
        <v>3.6688000000000001</v>
      </c>
      <c r="E359" s="39">
        <f>Month!D343</f>
        <v>21.351500000000001</v>
      </c>
      <c r="F359" s="39">
        <f>Month!E343</f>
        <v>1.7708999999999999</v>
      </c>
      <c r="G359" s="39">
        <f>Month!F343</f>
        <v>0.6996</v>
      </c>
      <c r="H359" s="39">
        <f>Month!G343</f>
        <v>23.821999999999999</v>
      </c>
      <c r="I359" s="39">
        <f>Month!H343</f>
        <v>6.0860000000000003</v>
      </c>
      <c r="J359" s="39">
        <f>Month!I343</f>
        <v>9.6026000000000007</v>
      </c>
      <c r="K359" s="39">
        <f>Month!J343</f>
        <v>8.1334</v>
      </c>
      <c r="L359" s="39">
        <f>Month!K343</f>
        <v>2.2214999999999998</v>
      </c>
      <c r="M359" s="39">
        <f>Month!L343</f>
        <v>3.0099999999999998E-2</v>
      </c>
      <c r="N359" s="39">
        <f>Month!M343</f>
        <v>2.1913999999999998</v>
      </c>
      <c r="O359" s="39">
        <f>Month!N343</f>
        <v>29.712299999999999</v>
      </c>
      <c r="P359" s="39">
        <f>Month!O343</f>
        <v>3.6989000000000001</v>
      </c>
      <c r="Q359" s="39">
        <f>Month!P343</f>
        <v>26.013400000000001</v>
      </c>
    </row>
    <row r="360" spans="1:17" x14ac:dyDescent="0.35">
      <c r="A360" s="46">
        <f>A359</f>
        <v>2023</v>
      </c>
      <c r="B360" s="100" t="s">
        <v>698</v>
      </c>
      <c r="C360" s="39">
        <f>Month!B344+C359</f>
        <v>51.149699999999996</v>
      </c>
      <c r="D360" s="39">
        <f>Month!C344+D359</f>
        <v>6.1561000000000003</v>
      </c>
      <c r="E360" s="39">
        <f>Month!D344+E359</f>
        <v>40.277600000000007</v>
      </c>
      <c r="F360" s="39">
        <f>Month!E344+F359</f>
        <v>3.4003999999999999</v>
      </c>
      <c r="G360" s="39">
        <f>Month!F344+G359</f>
        <v>1.3155999999999999</v>
      </c>
      <c r="H360" s="39">
        <f>Month!G344+H359</f>
        <v>44.993600000000001</v>
      </c>
      <c r="I360" s="39">
        <f>Month!H344+I359</f>
        <v>11.9222</v>
      </c>
      <c r="J360" s="39">
        <f>Month!I344+J359</f>
        <v>17.755200000000002</v>
      </c>
      <c r="K360" s="39">
        <f>Month!J344+K359</f>
        <v>15.3162</v>
      </c>
      <c r="L360" s="39">
        <f>Month!K344+L359</f>
        <v>4.0675999999999997</v>
      </c>
      <c r="M360" s="39">
        <f>Month!L344+M359</f>
        <v>5.5099999999999996E-2</v>
      </c>
      <c r="N360" s="39">
        <f>Month!M344+N359</f>
        <v>4.0124999999999993</v>
      </c>
      <c r="O360" s="39">
        <f>Month!N344+O359</f>
        <v>55.217299999999994</v>
      </c>
      <c r="P360" s="39">
        <f>Month!O344+P359</f>
        <v>6.2111999999999998</v>
      </c>
      <c r="Q360" s="39">
        <f>Month!P344+Q359</f>
        <v>49.006100000000004</v>
      </c>
    </row>
    <row r="361" spans="1:17" x14ac:dyDescent="0.35">
      <c r="A361" s="46">
        <f t="shared" ref="A361:A370" si="13">A360</f>
        <v>2023</v>
      </c>
      <c r="B361" s="100" t="s">
        <v>699</v>
      </c>
      <c r="C361" s="39">
        <f>Month!B345+C360</f>
        <v>76.559899999999999</v>
      </c>
      <c r="D361" s="39">
        <f>Month!C345+D360</f>
        <v>8.3641000000000005</v>
      </c>
      <c r="E361" s="39">
        <f>Month!D345+E360</f>
        <v>61.044600000000003</v>
      </c>
      <c r="F361" s="39">
        <f>Month!E345+F360</f>
        <v>5.1422999999999996</v>
      </c>
      <c r="G361" s="39">
        <f>Month!F345+G360</f>
        <v>2.0088999999999997</v>
      </c>
      <c r="H361" s="39">
        <f>Month!G345+H360</f>
        <v>68.195800000000006</v>
      </c>
      <c r="I361" s="39">
        <f>Month!H345+I360</f>
        <v>18.666399999999999</v>
      </c>
      <c r="J361" s="39">
        <f>Month!I345+J360</f>
        <v>26.564500000000002</v>
      </c>
      <c r="K361" s="39">
        <f>Month!J345+K360</f>
        <v>22.9649</v>
      </c>
      <c r="L361" s="39">
        <f>Month!K345+L360</f>
        <v>6.0231999999999992</v>
      </c>
      <c r="M361" s="39">
        <f>Month!L345+M360</f>
        <v>8.1599999999999992E-2</v>
      </c>
      <c r="N361" s="39">
        <f>Month!M345+N360</f>
        <v>5.9415999999999993</v>
      </c>
      <c r="O361" s="39">
        <f>Month!N345+O360</f>
        <v>82.583100000000002</v>
      </c>
      <c r="P361" s="39">
        <f>Month!O345+P360</f>
        <v>8.4457000000000004</v>
      </c>
      <c r="Q361" s="39">
        <f>Month!P345+Q360</f>
        <v>74.1374</v>
      </c>
    </row>
    <row r="362" spans="1:17" x14ac:dyDescent="0.35">
      <c r="A362" s="46">
        <f t="shared" si="13"/>
        <v>2023</v>
      </c>
      <c r="B362" s="100" t="s">
        <v>700</v>
      </c>
      <c r="C362" s="39">
        <f>Month!B346+C361</f>
        <v>99.171700000000001</v>
      </c>
      <c r="D362" s="39">
        <f>Month!C346+D361</f>
        <v>10.724299999999999</v>
      </c>
      <c r="E362" s="39">
        <f>Month!D346+E361</f>
        <v>79.165199999999999</v>
      </c>
      <c r="F362" s="39">
        <f>Month!E346+F361</f>
        <v>6.6707999999999998</v>
      </c>
      <c r="G362" s="39">
        <f>Month!F346+G361</f>
        <v>2.6113999999999997</v>
      </c>
      <c r="H362" s="39">
        <f>Month!G346+H361</f>
        <v>88.447400000000002</v>
      </c>
      <c r="I362" s="39">
        <f>Month!H346+I361</f>
        <v>24.6403</v>
      </c>
      <c r="J362" s="39">
        <f>Month!I346+J361</f>
        <v>34.056700000000006</v>
      </c>
      <c r="K362" s="39">
        <f>Month!J346+K361</f>
        <v>29.750399999999999</v>
      </c>
      <c r="L362" s="39">
        <f>Month!K346+L361</f>
        <v>8.490499999999999</v>
      </c>
      <c r="M362" s="39">
        <f>Month!L346+M361</f>
        <v>-0.10360000000000001</v>
      </c>
      <c r="N362" s="39">
        <f>Month!M346+N361</f>
        <v>8.5940999999999992</v>
      </c>
      <c r="O362" s="39">
        <f>Month!N346+O361</f>
        <v>107.6622</v>
      </c>
      <c r="P362" s="39">
        <f>Month!O346+P361</f>
        <v>10.620699999999999</v>
      </c>
      <c r="Q362" s="39">
        <f>Month!P346+Q361</f>
        <v>97.041499999999999</v>
      </c>
    </row>
    <row r="363" spans="1:17" x14ac:dyDescent="0.35">
      <c r="A363" s="46">
        <f t="shared" si="13"/>
        <v>2023</v>
      </c>
      <c r="B363" s="100" t="s">
        <v>701</v>
      </c>
      <c r="C363" s="39">
        <f>Month!B347+C362</f>
        <v>120.40559999999999</v>
      </c>
      <c r="D363" s="39">
        <f>Month!C347+D362</f>
        <v>12.499699999999999</v>
      </c>
      <c r="E363" s="39">
        <f>Month!D347+E362</f>
        <v>96.543099999999995</v>
      </c>
      <c r="F363" s="39">
        <f>Month!E347+F362</f>
        <v>8.1541999999999994</v>
      </c>
      <c r="G363" s="39">
        <f>Month!F347+G362</f>
        <v>3.2085999999999997</v>
      </c>
      <c r="H363" s="39">
        <f>Month!G347+H362</f>
        <v>107.9059</v>
      </c>
      <c r="I363" s="39">
        <f>Month!H347+I362</f>
        <v>30.541399999999999</v>
      </c>
      <c r="J363" s="39">
        <f>Month!I347+J362</f>
        <v>40.772100000000009</v>
      </c>
      <c r="K363" s="39">
        <f>Month!J347+K362</f>
        <v>36.592399999999998</v>
      </c>
      <c r="L363" s="39">
        <f>Month!K347+L362</f>
        <v>10.662199999999999</v>
      </c>
      <c r="M363" s="39">
        <f>Month!L347+M362</f>
        <v>-0.2666</v>
      </c>
      <c r="N363" s="39">
        <f>Month!M347+N362</f>
        <v>10.928799999999999</v>
      </c>
      <c r="O363" s="39">
        <f>Month!N347+O362</f>
        <v>131.06780000000001</v>
      </c>
      <c r="P363" s="39">
        <f>Month!O347+P362</f>
        <v>12.2331</v>
      </c>
      <c r="Q363" s="39">
        <f>Month!P347+Q362</f>
        <v>118.8347</v>
      </c>
    </row>
    <row r="364" spans="1:17" x14ac:dyDescent="0.35">
      <c r="A364" s="46">
        <f t="shared" si="13"/>
        <v>2023</v>
      </c>
      <c r="B364" s="100" t="s">
        <v>702</v>
      </c>
      <c r="C364" s="39">
        <f>Month!B348+C363</f>
        <v>140.74889999999999</v>
      </c>
      <c r="D364" s="39">
        <f>Month!C348+D363</f>
        <v>14.167499999999999</v>
      </c>
      <c r="E364" s="39">
        <f>Month!D348+E363</f>
        <v>113.24619999999999</v>
      </c>
      <c r="F364" s="39">
        <f>Month!E348+F363</f>
        <v>9.5478999999999985</v>
      </c>
      <c r="G364" s="39">
        <f>Month!F348+G363</f>
        <v>3.7872999999999997</v>
      </c>
      <c r="H364" s="39">
        <f>Month!G348+H363</f>
        <v>126.5814</v>
      </c>
      <c r="I364" s="39">
        <f>Month!H348+I363</f>
        <v>36.610500000000002</v>
      </c>
      <c r="J364" s="39">
        <f>Month!I348+J363</f>
        <v>46.773400000000009</v>
      </c>
      <c r="K364" s="39">
        <f>Month!J348+K363</f>
        <v>43.197499999999998</v>
      </c>
      <c r="L364" s="39">
        <f>Month!K348+L363</f>
        <v>12.873099999999999</v>
      </c>
      <c r="M364" s="39">
        <f>Month!L348+M363</f>
        <v>-0.4325</v>
      </c>
      <c r="N364" s="39">
        <f>Month!M348+N363</f>
        <v>13.305699999999998</v>
      </c>
      <c r="O364" s="39">
        <f>Month!N348+O363</f>
        <v>153.62200000000001</v>
      </c>
      <c r="P364" s="39">
        <f>Month!O348+P363</f>
        <v>13.734999999999999</v>
      </c>
      <c r="Q364" s="39">
        <f>Month!P348+Q363</f>
        <v>139.8871</v>
      </c>
    </row>
    <row r="365" spans="1:17" x14ac:dyDescent="0.35">
      <c r="A365" s="46">
        <f t="shared" si="13"/>
        <v>2023</v>
      </c>
      <c r="B365" s="100" t="s">
        <v>703</v>
      </c>
      <c r="C365" s="39">
        <f>Month!B349+C364</f>
        <v>161.56779999999998</v>
      </c>
      <c r="D365" s="39">
        <f>Month!C349+D364</f>
        <v>16.260899999999999</v>
      </c>
      <c r="E365" s="39">
        <f>Month!D349+E364</f>
        <v>130.05889999999999</v>
      </c>
      <c r="F365" s="39">
        <f>Month!E349+F364</f>
        <v>10.916499999999999</v>
      </c>
      <c r="G365" s="39">
        <f>Month!F349+G364</f>
        <v>4.3315000000000001</v>
      </c>
      <c r="H365" s="39">
        <f>Month!G349+H364</f>
        <v>145.30690000000001</v>
      </c>
      <c r="I365" s="39">
        <f>Month!H349+I364</f>
        <v>42.353100000000005</v>
      </c>
      <c r="J365" s="39">
        <f>Month!I349+J364</f>
        <v>53.012000000000008</v>
      </c>
      <c r="K365" s="39">
        <f>Month!J349+K364</f>
        <v>49.941800000000001</v>
      </c>
      <c r="L365" s="39">
        <f>Month!K349+L364</f>
        <v>14.933599999999998</v>
      </c>
      <c r="M365" s="39">
        <f>Month!L349+M364</f>
        <v>-0.75039999999999996</v>
      </c>
      <c r="N365" s="39">
        <f>Month!M349+N364</f>
        <v>15.684099999999997</v>
      </c>
      <c r="O365" s="39">
        <f>Month!N349+O364</f>
        <v>176.50140000000002</v>
      </c>
      <c r="P365" s="39">
        <f>Month!O349+P364</f>
        <v>15.5105</v>
      </c>
      <c r="Q365" s="39">
        <f>Month!P349+Q364</f>
        <v>160.99100000000001</v>
      </c>
    </row>
    <row r="366" spans="1:17" x14ac:dyDescent="0.35">
      <c r="A366" s="46">
        <f t="shared" si="13"/>
        <v>2023</v>
      </c>
      <c r="B366" s="100" t="s">
        <v>704</v>
      </c>
      <c r="C366" s="39">
        <f>Month!B350+C365</f>
        <v>182.33629999999997</v>
      </c>
      <c r="D366" s="39">
        <f>Month!C350+D365</f>
        <v>17.959599999999998</v>
      </c>
      <c r="E366" s="39">
        <f>Month!D350+E365</f>
        <v>147.09350000000001</v>
      </c>
      <c r="F366" s="39">
        <f>Month!E350+F365</f>
        <v>12.357299999999999</v>
      </c>
      <c r="G366" s="39">
        <f>Month!F350+G365</f>
        <v>4.9259000000000004</v>
      </c>
      <c r="H366" s="39">
        <f>Month!G350+H365</f>
        <v>164.37670000000003</v>
      </c>
      <c r="I366" s="39">
        <f>Month!H350+I365</f>
        <v>48.661900000000003</v>
      </c>
      <c r="J366" s="39">
        <f>Month!I350+J365</f>
        <v>59.261600000000008</v>
      </c>
      <c r="K366" s="39">
        <f>Month!J350+K365</f>
        <v>56.453200000000002</v>
      </c>
      <c r="L366" s="39">
        <f>Month!K350+L365</f>
        <v>16.967099999999999</v>
      </c>
      <c r="M366" s="39">
        <f>Month!L350+M365</f>
        <v>-1.0642</v>
      </c>
      <c r="N366" s="39">
        <f>Month!M350+N365</f>
        <v>18.031399999999998</v>
      </c>
      <c r="O366" s="39">
        <f>Month!N350+O365</f>
        <v>199.30340000000001</v>
      </c>
      <c r="P366" s="39">
        <f>Month!O350+P365</f>
        <v>16.895400000000002</v>
      </c>
      <c r="Q366" s="39">
        <f>Month!P350+Q365</f>
        <v>182.40810000000002</v>
      </c>
    </row>
    <row r="367" spans="1:17" x14ac:dyDescent="0.35">
      <c r="A367" s="46">
        <f t="shared" si="13"/>
        <v>2023</v>
      </c>
      <c r="B367" s="100" t="s">
        <v>705</v>
      </c>
      <c r="C367" s="39">
        <f>Month!B351+C366</f>
        <v>203.72879999999998</v>
      </c>
      <c r="D367" s="39">
        <f>Month!C351+D366</f>
        <v>20.171199999999999</v>
      </c>
      <c r="E367" s="39">
        <f>Month!D351+E366</f>
        <v>164.22400000000002</v>
      </c>
      <c r="F367" s="39">
        <f>Month!E351+F366</f>
        <v>13.802</v>
      </c>
      <c r="G367" s="39">
        <f>Month!F351+G366</f>
        <v>5.5316000000000001</v>
      </c>
      <c r="H367" s="39">
        <f>Month!G351+H366</f>
        <v>183.55760000000004</v>
      </c>
      <c r="I367" s="39">
        <f>Month!H351+I366</f>
        <v>54.671400000000006</v>
      </c>
      <c r="J367" s="39">
        <f>Month!I351+J366</f>
        <v>65.636900000000011</v>
      </c>
      <c r="K367" s="39">
        <f>Month!J351+K366</f>
        <v>63.249300000000005</v>
      </c>
      <c r="L367" s="39">
        <f>Month!K351+L366</f>
        <v>19.106399999999997</v>
      </c>
      <c r="M367" s="39">
        <f>Month!L351+M366</f>
        <v>-1.3943000000000001</v>
      </c>
      <c r="N367" s="39">
        <f>Month!M351+N366</f>
        <v>20.500799999999998</v>
      </c>
      <c r="O367" s="39">
        <f>Month!N351+O366</f>
        <v>222.83520000000001</v>
      </c>
      <c r="P367" s="39">
        <f>Month!O351+P366</f>
        <v>18.776900000000001</v>
      </c>
      <c r="Q367" s="39">
        <f>Month!P351+Q366</f>
        <v>204.05840000000001</v>
      </c>
    </row>
    <row r="368" spans="1:17" x14ac:dyDescent="0.35">
      <c r="A368" s="46">
        <f t="shared" si="13"/>
        <v>2023</v>
      </c>
      <c r="B368" s="100" t="s">
        <v>706</v>
      </c>
      <c r="C368" s="39">
        <f>Month!B352+C367</f>
        <v>226.19439999999997</v>
      </c>
      <c r="D368" s="39">
        <f>Month!C352+D367</f>
        <v>21.6341</v>
      </c>
      <c r="E368" s="39">
        <f>Month!D352+E367</f>
        <v>182.95330000000001</v>
      </c>
      <c r="F368" s="39">
        <f>Month!E352+F367</f>
        <v>15.4095</v>
      </c>
      <c r="G368" s="39">
        <f>Month!F352+G367</f>
        <v>6.1974999999999998</v>
      </c>
      <c r="H368" s="39">
        <f>Month!G352+H367</f>
        <v>204.56030000000004</v>
      </c>
      <c r="I368" s="39">
        <f>Month!H352+I367</f>
        <v>61.334600000000009</v>
      </c>
      <c r="J368" s="39">
        <f>Month!I352+J367</f>
        <v>73.007000000000005</v>
      </c>
      <c r="K368" s="39">
        <f>Month!J352+K367</f>
        <v>70.218700000000013</v>
      </c>
      <c r="L368" s="39">
        <f>Month!K352+L367</f>
        <v>21.309099999999997</v>
      </c>
      <c r="M368" s="39">
        <f>Month!L352+M367</f>
        <v>-0.96150000000000002</v>
      </c>
      <c r="N368" s="39">
        <f>Month!M352+N367</f>
        <v>22.270799999999998</v>
      </c>
      <c r="O368" s="39">
        <f>Month!N352+O367</f>
        <v>247.5035</v>
      </c>
      <c r="P368" s="39">
        <f>Month!O352+P367</f>
        <v>20.672600000000003</v>
      </c>
      <c r="Q368" s="39">
        <f>Month!P352+Q367</f>
        <v>226.83109999999999</v>
      </c>
    </row>
    <row r="369" spans="1:17" x14ac:dyDescent="0.35">
      <c r="A369" s="46">
        <f t="shared" si="13"/>
        <v>2023</v>
      </c>
      <c r="B369" s="100" t="s">
        <v>707</v>
      </c>
      <c r="C369" s="39">
        <f>Month!B353+C368</f>
        <v>251.21709999999996</v>
      </c>
      <c r="D369" s="39">
        <f>Month!C353+D368</f>
        <v>24.609000000000002</v>
      </c>
      <c r="E369" s="39">
        <f>Month!D353+E368</f>
        <v>202.67140000000001</v>
      </c>
      <c r="F369" s="39">
        <f>Month!E353+F368</f>
        <v>17.0686</v>
      </c>
      <c r="G369" s="39">
        <f>Month!F353+G368</f>
        <v>6.8681000000000001</v>
      </c>
      <c r="H369" s="39">
        <f>Month!G353+H368</f>
        <v>226.60810000000004</v>
      </c>
      <c r="I369" s="39">
        <f>Month!H353+I368</f>
        <v>67.639400000000009</v>
      </c>
      <c r="J369" s="39">
        <f>Month!I353+J368</f>
        <v>81.506900000000002</v>
      </c>
      <c r="K369" s="39">
        <f>Month!J353+K368</f>
        <v>77.461800000000011</v>
      </c>
      <c r="L369" s="39">
        <f>Month!K353+L368</f>
        <v>23.687199999999997</v>
      </c>
      <c r="M369" s="39">
        <f>Month!L353+M368</f>
        <v>-0.49430000000000002</v>
      </c>
      <c r="N369" s="39">
        <f>Month!M353+N368</f>
        <v>24.181699999999999</v>
      </c>
      <c r="O369" s="39">
        <f>Month!N353+O368</f>
        <v>274.90429999999998</v>
      </c>
      <c r="P369" s="39">
        <f>Month!O353+P368</f>
        <v>24.114700000000003</v>
      </c>
      <c r="Q369" s="39">
        <f>Month!P353+Q368</f>
        <v>250.78979999999999</v>
      </c>
    </row>
    <row r="370" spans="1:17" x14ac:dyDescent="0.35">
      <c r="A370" s="61">
        <f t="shared" si="13"/>
        <v>2023</v>
      </c>
      <c r="B370" s="101" t="s">
        <v>708</v>
      </c>
      <c r="C370" s="102">
        <f>Month!B354+C369</f>
        <v>277.12799999999999</v>
      </c>
      <c r="D370" s="102">
        <f>Month!C354+D369</f>
        <v>28.241600000000002</v>
      </c>
      <c r="E370" s="102">
        <f>Month!D354+E369</f>
        <v>222.59470000000002</v>
      </c>
      <c r="F370" s="102">
        <f>Month!E354+F369</f>
        <v>18.7849</v>
      </c>
      <c r="G370" s="102">
        <f>Month!F354+G369</f>
        <v>7.5068000000000001</v>
      </c>
      <c r="H370" s="102">
        <f>Month!G354+H369</f>
        <v>248.88640000000004</v>
      </c>
      <c r="I370" s="102">
        <f>Month!H354+I369</f>
        <v>73.21820000000001</v>
      </c>
      <c r="J370" s="102">
        <f>Month!I354+J369</f>
        <v>90.511899999999997</v>
      </c>
      <c r="K370" s="102">
        <f>Month!J354+K369</f>
        <v>85.156300000000016</v>
      </c>
      <c r="L370" s="102">
        <f>Month!K354+L369</f>
        <v>26.294699999999999</v>
      </c>
      <c r="M370" s="102">
        <f>Month!L354+M369</f>
        <v>1.799999999999996E-2</v>
      </c>
      <c r="N370" s="102">
        <f>Month!M354+N369</f>
        <v>26.276899999999998</v>
      </c>
      <c r="O370" s="102">
        <f>Month!N354+O369</f>
        <v>303.42269999999996</v>
      </c>
      <c r="P370" s="102">
        <f>Month!O354+P369</f>
        <v>28.259600000000002</v>
      </c>
      <c r="Q370" s="102">
        <f>Month!P354+Q369</f>
        <v>275.16329999999999</v>
      </c>
    </row>
    <row r="371" spans="1:17" x14ac:dyDescent="0.35">
      <c r="A371" s="46">
        <v>2024</v>
      </c>
      <c r="B371" s="100" t="s">
        <v>696</v>
      </c>
      <c r="C371" s="122">
        <f>Month!B355</f>
        <v>28.075299999999999</v>
      </c>
      <c r="D371" s="122">
        <f>Month!C355</f>
        <v>3.4365999999999985</v>
      </c>
      <c r="E371" s="122">
        <f>Month!D355</f>
        <v>22.079799999999999</v>
      </c>
      <c r="F371" s="122">
        <f>Month!E355</f>
        <v>1.8317000000000001</v>
      </c>
      <c r="G371" s="122">
        <f>Month!F355</f>
        <v>0.72719999999999996</v>
      </c>
      <c r="H371" s="122">
        <f>Month!G355</f>
        <v>24.6387</v>
      </c>
      <c r="I371" s="122">
        <f>Month!H355</f>
        <v>6.8731</v>
      </c>
      <c r="J371" s="122">
        <f>Month!I355</f>
        <v>9.7624999999999993</v>
      </c>
      <c r="K371" s="122">
        <f>Month!J355</f>
        <v>8.0030999999999999</v>
      </c>
      <c r="L371" s="122">
        <f>Month!K355</f>
        <v>2.3818999999999999</v>
      </c>
      <c r="M371" s="122">
        <f>Month!L355</f>
        <v>0.1444</v>
      </c>
      <c r="N371" s="122">
        <f>Month!M355</f>
        <v>2.2374000000000001</v>
      </c>
      <c r="O371" s="122">
        <f>Month!N355</f>
        <v>30.4572</v>
      </c>
      <c r="P371" s="122">
        <f>Month!O355</f>
        <v>3.5810999999999993</v>
      </c>
      <c r="Q371" s="122">
        <f>Month!P355</f>
        <v>26.876100000000001</v>
      </c>
    </row>
    <row r="372" spans="1:17" x14ac:dyDescent="0.35">
      <c r="A372" s="46">
        <f>A371</f>
        <v>2024</v>
      </c>
      <c r="B372" s="100" t="s">
        <v>740</v>
      </c>
      <c r="C372" s="122">
        <f>Month!B356+C371</f>
        <v>52.545099999999998</v>
      </c>
      <c r="D372" s="122">
        <f>Month!C356+D371</f>
        <v>5.7053999999999974</v>
      </c>
      <c r="E372" s="122">
        <f>Month!D356+E371</f>
        <v>41.915899999999993</v>
      </c>
      <c r="F372" s="122">
        <f>Month!E356+F371</f>
        <v>3.5490000000000004</v>
      </c>
      <c r="G372" s="122">
        <f>Month!F356+G371</f>
        <v>1.3748</v>
      </c>
      <c r="H372" s="122">
        <f>Month!G356+H371</f>
        <v>46.839700000000001</v>
      </c>
      <c r="I372" s="122">
        <f>Month!H356+I371</f>
        <v>12.9392</v>
      </c>
      <c r="J372" s="122">
        <f>Month!I356+J371</f>
        <v>18.085699999999999</v>
      </c>
      <c r="K372" s="122">
        <f>Month!J356+K371</f>
        <v>15.8148</v>
      </c>
      <c r="L372" s="122">
        <f>Month!K356+L371</f>
        <v>4.3311000000000002</v>
      </c>
      <c r="M372" s="122">
        <f>Month!L356+M371</f>
        <v>0.2626</v>
      </c>
      <c r="N372" s="122">
        <f>Month!M356+N371</f>
        <v>4.0684000000000005</v>
      </c>
      <c r="O372" s="122">
        <f>Month!N356+O371</f>
        <v>56.876199999999997</v>
      </c>
      <c r="P372" s="122">
        <f>Month!O356+P371</f>
        <v>5.9680999999999997</v>
      </c>
      <c r="Q372" s="122">
        <f>Month!P356+Q371</f>
        <v>50.908100000000005</v>
      </c>
    </row>
    <row r="373" spans="1:17" x14ac:dyDescent="0.35">
      <c r="A373" s="46">
        <f t="shared" ref="A373:A382" si="14">A372</f>
        <v>2024</v>
      </c>
      <c r="B373" s="100" t="s">
        <v>741</v>
      </c>
      <c r="C373" s="122">
        <f>Month!B357+C372</f>
        <v>77.258299999999991</v>
      </c>
      <c r="D373" s="122">
        <f>Month!C357+D372</f>
        <v>7.9999999999999964</v>
      </c>
      <c r="E373" s="122">
        <f>Month!D357+E372</f>
        <v>61.985699999999994</v>
      </c>
      <c r="F373" s="122">
        <f>Month!E357+F372</f>
        <v>5.2255000000000003</v>
      </c>
      <c r="G373" s="122">
        <f>Month!F357+G372</f>
        <v>2.0470999999999999</v>
      </c>
      <c r="H373" s="122">
        <f>Month!G357+H372</f>
        <v>69.258300000000006</v>
      </c>
      <c r="I373" s="122">
        <f>Month!H357+I372</f>
        <v>19.2014</v>
      </c>
      <c r="J373" s="122">
        <f>Month!I357+J372</f>
        <v>26.581199999999999</v>
      </c>
      <c r="K373" s="122">
        <f>Month!J357+K372</f>
        <v>23.4757</v>
      </c>
      <c r="L373" s="122">
        <f>Month!K357+L372</f>
        <v>6.2202000000000002</v>
      </c>
      <c r="M373" s="122">
        <f>Month!L357+M372</f>
        <v>0.37719999999999998</v>
      </c>
      <c r="N373" s="122">
        <f>Month!M357+N372</f>
        <v>5.843</v>
      </c>
      <c r="O373" s="122">
        <f>Month!N357+O372</f>
        <v>83.478499999999997</v>
      </c>
      <c r="P373" s="122">
        <f>Month!O357+P372</f>
        <v>8.3771999999999984</v>
      </c>
      <c r="Q373" s="122">
        <f>Month!P357+Q372</f>
        <v>75.101300000000009</v>
      </c>
    </row>
    <row r="374" spans="1:17" x14ac:dyDescent="0.35">
      <c r="A374" s="46">
        <f t="shared" si="14"/>
        <v>2024</v>
      </c>
      <c r="B374" s="100" t="s">
        <v>742</v>
      </c>
      <c r="C374" s="122">
        <f>Month!B358+C373</f>
        <v>99.952999999999989</v>
      </c>
      <c r="D374" s="122">
        <f>Month!C358+D373</f>
        <v>8.9491999999999976</v>
      </c>
      <c r="E374" s="122">
        <f>Month!D358+E373</f>
        <v>81.450699999999998</v>
      </c>
      <c r="F374" s="122">
        <f>Month!E358+F373</f>
        <v>6.8623000000000003</v>
      </c>
      <c r="G374" s="122">
        <f>Month!F358+G373</f>
        <v>2.6907999999999999</v>
      </c>
      <c r="H374" s="122">
        <f>Month!G358+H373</f>
        <v>91.003800000000012</v>
      </c>
      <c r="I374" s="122">
        <f>Month!H358+I373</f>
        <v>25.4041</v>
      </c>
      <c r="J374" s="122">
        <f>Month!I358+J373</f>
        <v>34.335700000000003</v>
      </c>
      <c r="K374" s="122">
        <f>Month!J358+K373</f>
        <v>31.263999999999999</v>
      </c>
      <c r="L374" s="122">
        <f>Month!K358+L373</f>
        <v>8.7068000000000012</v>
      </c>
      <c r="M374" s="122">
        <f>Month!L358+M373</f>
        <v>0.23489999999999997</v>
      </c>
      <c r="N374" s="122">
        <f>Month!M358+N373</f>
        <v>8.4718999999999998</v>
      </c>
      <c r="O374" s="122">
        <f>Month!N358+O373</f>
        <v>108.65979999999999</v>
      </c>
      <c r="P374" s="122">
        <f>Month!O358+P373</f>
        <v>9.1840999999999973</v>
      </c>
      <c r="Q374" s="122">
        <f>Month!P358+Q373</f>
        <v>99.475700000000018</v>
      </c>
    </row>
    <row r="375" spans="1:17" x14ac:dyDescent="0.35">
      <c r="A375" s="46">
        <f t="shared" si="14"/>
        <v>2024</v>
      </c>
      <c r="B375" s="100" t="s">
        <v>743</v>
      </c>
      <c r="C375" s="122">
        <f>Month!B359+C374</f>
        <v>121.03169999999999</v>
      </c>
      <c r="D375" s="122">
        <f>Month!C359+D374</f>
        <v>9.6459999999999972</v>
      </c>
      <c r="E375" s="122">
        <f>Month!D359+E374</f>
        <v>99.652900000000002</v>
      </c>
      <c r="F375" s="122">
        <f>Month!E359+F374</f>
        <v>8.411900000000001</v>
      </c>
      <c r="G375" s="122">
        <f>Month!F359+G374</f>
        <v>3.3209</v>
      </c>
      <c r="H375" s="122">
        <f>Month!G359+H374</f>
        <v>111.38570000000001</v>
      </c>
      <c r="I375" s="122">
        <f>Month!H359+I374</f>
        <v>31.569700000000001</v>
      </c>
      <c r="J375" s="122">
        <f>Month!I359+J374</f>
        <v>41.057600000000001</v>
      </c>
      <c r="K375" s="122">
        <f>Month!J359+K374</f>
        <v>38.758400000000002</v>
      </c>
      <c r="L375" s="122">
        <f>Month!K359+L374</f>
        <v>10.857100000000001</v>
      </c>
      <c r="M375" s="122">
        <f>Month!L359+M374</f>
        <v>0.11189999999999997</v>
      </c>
      <c r="N375" s="122">
        <f>Month!M359+N374</f>
        <v>10.745200000000001</v>
      </c>
      <c r="O375" s="122">
        <f>Month!N359+O374</f>
        <v>131.8888</v>
      </c>
      <c r="P375" s="122">
        <f>Month!O359+P374</f>
        <v>9.7578999999999994</v>
      </c>
      <c r="Q375" s="122">
        <f>Month!P359+Q374</f>
        <v>122.13090000000003</v>
      </c>
    </row>
    <row r="376" spans="1:17" x14ac:dyDescent="0.35">
      <c r="A376" s="46">
        <f t="shared" si="14"/>
        <v>2024</v>
      </c>
      <c r="B376" s="100" t="s">
        <v>744</v>
      </c>
      <c r="C376" s="122">
        <f>Month!B360+C375</f>
        <v>140.71839999999997</v>
      </c>
      <c r="D376" s="122">
        <f>Month!C360+D375</f>
        <v>10.008799999999997</v>
      </c>
      <c r="E376" s="122">
        <f>Month!D360+E375</f>
        <v>116.928</v>
      </c>
      <c r="F376" s="122">
        <f>Month!E360+F375</f>
        <v>9.8624000000000009</v>
      </c>
      <c r="G376" s="122">
        <f>Month!F360+G375</f>
        <v>3.9192</v>
      </c>
      <c r="H376" s="122">
        <f>Month!G360+H375</f>
        <v>130.70960000000002</v>
      </c>
      <c r="I376" s="122">
        <f>Month!H360+I375</f>
        <v>37.480499999999999</v>
      </c>
      <c r="J376" s="122">
        <f>Month!I360+J375</f>
        <v>47.179299999999998</v>
      </c>
      <c r="K376" s="122">
        <f>Month!J360+K375</f>
        <v>46.049800000000005</v>
      </c>
      <c r="L376" s="122">
        <f>Month!K360+L375</f>
        <v>12.8809</v>
      </c>
      <c r="M376" s="122">
        <f>Month!L360+M375</f>
        <v>-3.9000000000000284E-3</v>
      </c>
      <c r="N376" s="122">
        <f>Month!M360+N375</f>
        <v>12.8848</v>
      </c>
      <c r="O376" s="122">
        <f>Month!N360+O375</f>
        <v>153.5993</v>
      </c>
      <c r="P376" s="122">
        <f>Month!O360+P375</f>
        <v>10.004899999999999</v>
      </c>
      <c r="Q376" s="122">
        <f>Month!P360+Q375</f>
        <v>143.59440000000004</v>
      </c>
    </row>
    <row r="377" spans="1:17" x14ac:dyDescent="0.35">
      <c r="A377" s="46">
        <f t="shared" si="14"/>
        <v>2024</v>
      </c>
      <c r="B377" s="100" t="s">
        <v>745</v>
      </c>
      <c r="C377" s="122">
        <f>Month!B361+C376</f>
        <v>161.43259999999998</v>
      </c>
      <c r="D377" s="122">
        <f>Month!C361+D376</f>
        <v>10.4831</v>
      </c>
      <c r="E377" s="122">
        <f>Month!D361+E376</f>
        <v>135.09440000000001</v>
      </c>
      <c r="F377" s="122">
        <f>Month!E361+F376</f>
        <v>11.3436</v>
      </c>
      <c r="G377" s="122">
        <f>Month!F361+G376</f>
        <v>4.5114999999999998</v>
      </c>
      <c r="H377" s="122">
        <f>Month!G361+H376</f>
        <v>150.94950000000003</v>
      </c>
      <c r="I377" s="122">
        <f>Month!H361+I376</f>
        <v>43.518699999999995</v>
      </c>
      <c r="J377" s="122">
        <f>Month!I361+J376</f>
        <v>53.486399999999996</v>
      </c>
      <c r="K377" s="122">
        <f>Month!J361+K376</f>
        <v>53.944400000000002</v>
      </c>
      <c r="L377" s="122">
        <f>Month!K361+L376</f>
        <v>14.9183</v>
      </c>
      <c r="M377" s="122">
        <f>Month!L361+M376</f>
        <v>-0.13330000000000003</v>
      </c>
      <c r="N377" s="122">
        <f>Month!M361+N376</f>
        <v>15.051600000000001</v>
      </c>
      <c r="O377" s="122">
        <f>Month!N361+O376</f>
        <v>176.3509</v>
      </c>
      <c r="P377" s="122">
        <f>Month!O361+P376</f>
        <v>10.349800000000002</v>
      </c>
      <c r="Q377" s="122">
        <f>Month!P361+Q376</f>
        <v>166.00110000000004</v>
      </c>
    </row>
    <row r="378" spans="1:17" x14ac:dyDescent="0.35">
      <c r="A378" s="46">
        <f t="shared" si="14"/>
        <v>2024</v>
      </c>
      <c r="B378" s="100" t="s">
        <v>746</v>
      </c>
      <c r="C378" s="122">
        <f>Month!B362+C377</f>
        <v>181.77809999999999</v>
      </c>
      <c r="D378" s="122">
        <f>Month!C362+D377</f>
        <v>10.807700000000001</v>
      </c>
      <c r="E378" s="122">
        <f>Month!D362+E377</f>
        <v>152.9924</v>
      </c>
      <c r="F378" s="122">
        <f>Month!E362+F377</f>
        <v>12.8476</v>
      </c>
      <c r="G378" s="122">
        <f>Month!F362+G377</f>
        <v>5.1303999999999998</v>
      </c>
      <c r="H378" s="122">
        <f>Month!G362+H377</f>
        <v>170.97040000000004</v>
      </c>
      <c r="I378" s="122">
        <f>Month!H362+I377</f>
        <v>49.431399999999996</v>
      </c>
      <c r="J378" s="122">
        <f>Month!I362+J377</f>
        <v>59.796099999999996</v>
      </c>
      <c r="K378" s="122">
        <f>Month!J362+K377</f>
        <v>61.742899999999999</v>
      </c>
      <c r="L378" s="122">
        <f>Month!K362+L377</f>
        <v>17.103300000000001</v>
      </c>
      <c r="M378" s="122">
        <f>Month!L362+M377</f>
        <v>-0.27210000000000001</v>
      </c>
      <c r="N378" s="122">
        <f>Month!M362+N377</f>
        <v>17.375299999999999</v>
      </c>
      <c r="O378" s="122">
        <f>Month!N362+O377</f>
        <v>198.88139999999999</v>
      </c>
      <c r="P378" s="122">
        <f>Month!O362+P377</f>
        <v>10.535700000000002</v>
      </c>
      <c r="Q378" s="122">
        <f>Month!P362+Q377</f>
        <v>188.34570000000002</v>
      </c>
    </row>
    <row r="379" spans="1:17" x14ac:dyDescent="0.35">
      <c r="A379" s="46">
        <f t="shared" si="14"/>
        <v>2024</v>
      </c>
      <c r="B379" s="100" t="s">
        <v>747</v>
      </c>
      <c r="C379" s="122">
        <f>Month!B363+C378</f>
        <v>203.33879999999999</v>
      </c>
      <c r="D379" s="122">
        <f>Month!C363+D378</f>
        <v>11.497600000000002</v>
      </c>
      <c r="E379" s="122">
        <f>Month!D363+E378</f>
        <v>171.6224</v>
      </c>
      <c r="F379" s="122">
        <f>Month!E363+F378</f>
        <v>14.4336</v>
      </c>
      <c r="G379" s="122">
        <f>Month!F363+G378</f>
        <v>5.7851999999999997</v>
      </c>
      <c r="H379" s="122">
        <f>Month!G363+H378</f>
        <v>191.84120000000004</v>
      </c>
      <c r="I379" s="122">
        <f>Month!H363+I378</f>
        <v>55.387599999999999</v>
      </c>
      <c r="J379" s="122">
        <f>Month!I363+J378</f>
        <v>66.6755</v>
      </c>
      <c r="K379" s="122">
        <f>Month!J363+K378</f>
        <v>69.778099999999995</v>
      </c>
      <c r="L379" s="122">
        <f>Month!K363+L378</f>
        <v>19.331400000000002</v>
      </c>
      <c r="M379" s="122">
        <f>Month!L363+M378</f>
        <v>-0.41359999999999997</v>
      </c>
      <c r="N379" s="122">
        <f>Month!M363+N378</f>
        <v>19.744900000000001</v>
      </c>
      <c r="O379" s="122">
        <f>Month!N363+O378</f>
        <v>222.67019999999999</v>
      </c>
      <c r="P379" s="122">
        <f>Month!O363+P378</f>
        <v>11.084100000000003</v>
      </c>
      <c r="Q379" s="122">
        <f>Month!P363+Q378</f>
        <v>211.58610000000002</v>
      </c>
    </row>
    <row r="380" spans="1:17" x14ac:dyDescent="0.35">
      <c r="A380" s="46">
        <f t="shared" si="14"/>
        <v>2024</v>
      </c>
      <c r="B380" s="100" t="s">
        <v>739</v>
      </c>
      <c r="C380" s="122">
        <f>Month!B364+C379</f>
        <v>226.89089999999999</v>
      </c>
      <c r="D380" s="122">
        <f>Month!C364+D379</f>
        <v>13.092700000000001</v>
      </c>
      <c r="E380" s="122">
        <f>Month!D364+E379</f>
        <v>191.20259999999999</v>
      </c>
      <c r="F380" s="122">
        <f>Month!E364+F379</f>
        <v>16.120100000000001</v>
      </c>
      <c r="G380" s="122">
        <f>Month!F364+G379</f>
        <v>6.4754999999999994</v>
      </c>
      <c r="H380" s="122">
        <f>Month!G364+H379</f>
        <v>213.79820000000004</v>
      </c>
      <c r="I380" s="122">
        <f>Month!H364+I379</f>
        <v>61.546500000000002</v>
      </c>
      <c r="J380" s="122">
        <f>Month!I364+J379</f>
        <v>74.390100000000004</v>
      </c>
      <c r="K380" s="122">
        <f>Month!J364+K379</f>
        <v>77.861599999999996</v>
      </c>
      <c r="L380" s="122">
        <f>Month!K364+L379</f>
        <v>20.997600000000002</v>
      </c>
      <c r="M380" s="122">
        <f>Month!L364+M379</f>
        <v>-0.50069999999999992</v>
      </c>
      <c r="N380" s="122">
        <f>Month!M364+N379</f>
        <v>21.498200000000001</v>
      </c>
      <c r="O380" s="122">
        <f>Month!N364+O379</f>
        <v>247.88849999999999</v>
      </c>
      <c r="P380" s="122">
        <f>Month!O364+P379</f>
        <v>12.592100000000002</v>
      </c>
      <c r="Q380" s="122">
        <f>Month!P364+Q379</f>
        <v>235.29640000000001</v>
      </c>
    </row>
    <row r="381" spans="1:17" x14ac:dyDescent="0.35">
      <c r="A381" s="46">
        <f t="shared" si="14"/>
        <v>2024</v>
      </c>
      <c r="B381" s="100" t="s">
        <v>738</v>
      </c>
      <c r="C381" s="122">
        <f>Month!B365+C380</f>
        <v>252.60929999999999</v>
      </c>
      <c r="D381" s="122">
        <f>Month!C365+D380</f>
        <v>15.322900000000001</v>
      </c>
      <c r="E381" s="122">
        <f>Month!D365+E380</f>
        <v>212.20059999999998</v>
      </c>
      <c r="F381" s="122">
        <f>Month!E365+F380</f>
        <v>17.897600000000001</v>
      </c>
      <c r="G381" s="122">
        <f>Month!F365+G380</f>
        <v>7.1881999999999993</v>
      </c>
      <c r="H381" s="122">
        <f>Month!G365+H380</f>
        <v>237.28640000000004</v>
      </c>
      <c r="I381" s="122">
        <f>Month!H365+I380</f>
        <v>67.501000000000005</v>
      </c>
      <c r="J381" s="122">
        <f>Month!I365+J380</f>
        <v>83.272000000000006</v>
      </c>
      <c r="K381" s="122">
        <f>Month!J365+K380</f>
        <v>86.51339999999999</v>
      </c>
      <c r="L381" s="122">
        <f>Month!K365+L380</f>
        <v>22.701200000000004</v>
      </c>
      <c r="M381" s="122">
        <f>Month!L365+M380</f>
        <v>-0.67389999999999994</v>
      </c>
      <c r="N381" s="122">
        <f>Month!M365+N380</f>
        <v>23.375</v>
      </c>
      <c r="O381" s="122">
        <f>Month!N365+O380</f>
        <v>275.31049999999999</v>
      </c>
      <c r="P381" s="122">
        <f>Month!O365+P380</f>
        <v>14.649100000000004</v>
      </c>
      <c r="Q381" s="122">
        <f>Month!P365+Q380</f>
        <v>260.66140000000001</v>
      </c>
    </row>
    <row r="382" spans="1:17" x14ac:dyDescent="0.35">
      <c r="A382" s="61">
        <f t="shared" si="14"/>
        <v>2024</v>
      </c>
      <c r="B382" s="101" t="s">
        <v>737</v>
      </c>
      <c r="C382" s="138">
        <f>Month!B366+C381</f>
        <v>279.24020000000002</v>
      </c>
      <c r="D382" s="138">
        <f>Month!C366+D381</f>
        <v>17.8582</v>
      </c>
      <c r="E382" s="138">
        <f>Month!D366+E381</f>
        <v>233.75229999999999</v>
      </c>
      <c r="F382" s="138">
        <f>Month!E366+F381</f>
        <v>19.7484</v>
      </c>
      <c r="G382" s="138">
        <f>Month!F366+G381</f>
        <v>7.8812999999999995</v>
      </c>
      <c r="H382" s="138">
        <f>Month!G366+H381</f>
        <v>261.38200000000006</v>
      </c>
      <c r="I382" s="138">
        <f>Month!H366+I381</f>
        <v>73.911900000000003</v>
      </c>
      <c r="J382" s="138">
        <f>Month!I366+J381</f>
        <v>92.559000000000012</v>
      </c>
      <c r="K382" s="138">
        <f>Month!J366+K381</f>
        <v>94.91109999999999</v>
      </c>
      <c r="L382" s="138">
        <f>Month!K366+L381</f>
        <v>24.317300000000003</v>
      </c>
      <c r="M382" s="138">
        <f>Month!L366+M381</f>
        <v>-0.82019999999999993</v>
      </c>
      <c r="N382" s="138">
        <f>Month!M366+N381</f>
        <v>25.1374</v>
      </c>
      <c r="O382" s="138">
        <f>Month!N366+O381</f>
        <v>303.5575</v>
      </c>
      <c r="P382" s="138">
        <f>Month!O366+P381</f>
        <v>17.038100000000004</v>
      </c>
      <c r="Q382" s="138">
        <f>Month!P366+Q381</f>
        <v>286.51940000000002</v>
      </c>
    </row>
    <row r="383" spans="1:17" x14ac:dyDescent="0.35">
      <c r="A383" s="46">
        <v>2025</v>
      </c>
      <c r="B383" s="100" t="s">
        <v>724</v>
      </c>
      <c r="C383" s="122">
        <f>Month!B367</f>
        <v>28.298999999999999</v>
      </c>
      <c r="D383" s="122">
        <f>Month!C367</f>
        <v>2.2850999999999999</v>
      </c>
      <c r="E383" s="122">
        <f>Month!D367</f>
        <v>23.320799999999998</v>
      </c>
      <c r="F383" s="122">
        <f>Month!E367</f>
        <v>1.9252</v>
      </c>
      <c r="G383" s="122">
        <f>Month!F367</f>
        <v>0.76790000000000003</v>
      </c>
      <c r="H383" s="122">
        <f>Month!G367</f>
        <v>26.0139</v>
      </c>
      <c r="I383" s="122">
        <f>Month!H367</f>
        <v>7.0922999999999998</v>
      </c>
      <c r="J383" s="122">
        <f>Month!I367</f>
        <v>10.241199999999999</v>
      </c>
      <c r="K383" s="122">
        <f>Month!J367</f>
        <v>8.6804000000000006</v>
      </c>
      <c r="L383" s="122">
        <f>Month!K367</f>
        <v>2.4087999999999998</v>
      </c>
      <c r="M383" s="122">
        <f>Month!L367</f>
        <v>0.22600000000000001</v>
      </c>
      <c r="N383" s="122">
        <f>Month!M367</f>
        <v>2.1827999999999999</v>
      </c>
      <c r="O383" s="122">
        <f>Month!N367</f>
        <v>30.707799999999999</v>
      </c>
      <c r="P383" s="122">
        <f>Month!O367</f>
        <v>2.511099999999999</v>
      </c>
      <c r="Q383" s="122">
        <f>Month!P367</f>
        <v>28.1967</v>
      </c>
    </row>
    <row r="384" spans="1:17" x14ac:dyDescent="0.35">
      <c r="A384" s="46">
        <f>A383</f>
        <v>2025</v>
      </c>
      <c r="B384" s="100" t="s">
        <v>725</v>
      </c>
      <c r="C384" s="122">
        <f>Month!B368+C383</f>
        <v>53.399100000000004</v>
      </c>
      <c r="D384" s="122">
        <f>Month!C368+D383</f>
        <v>3.7950000000000017</v>
      </c>
      <c r="E384" s="122">
        <f>Month!D368+E383</f>
        <v>44.383099999999999</v>
      </c>
      <c r="F384" s="122">
        <f>Month!E368+F383</f>
        <v>3.7595999999999998</v>
      </c>
      <c r="G384" s="122">
        <f>Month!F368+G383</f>
        <v>1.4614</v>
      </c>
      <c r="H384" s="122">
        <f>Month!G368+H383</f>
        <v>49.604100000000003</v>
      </c>
      <c r="I384" s="122">
        <f>Month!H368+I383</f>
        <v>13.2738</v>
      </c>
      <c r="J384" s="122">
        <f>Month!I368+J383</f>
        <v>19.584499999999998</v>
      </c>
      <c r="K384" s="122">
        <f>Month!J368+K383</f>
        <v>16.745800000000003</v>
      </c>
      <c r="L384" s="122">
        <f>Month!K368+L383</f>
        <v>4.5838999999999999</v>
      </c>
      <c r="M384" s="122">
        <f>Month!L368+M383</f>
        <v>0.43010000000000004</v>
      </c>
      <c r="N384" s="122">
        <f>Month!M368+N383</f>
        <v>4.1538000000000004</v>
      </c>
      <c r="O384" s="122">
        <f>Month!N368+O383</f>
        <v>57.983000000000004</v>
      </c>
      <c r="P384" s="122">
        <f>Month!O368+P383</f>
        <v>4.2251000000000012</v>
      </c>
      <c r="Q384" s="122">
        <f>Month!P368+Q383</f>
        <v>53.757899999999999</v>
      </c>
    </row>
    <row r="385" spans="1:17" x14ac:dyDescent="0.35">
      <c r="A385" s="46">
        <f t="shared" ref="A385:A394" si="15">A384</f>
        <v>2025</v>
      </c>
      <c r="B385" s="100" t="s">
        <v>726</v>
      </c>
      <c r="C385" s="122">
        <f>Month!B369+C384</f>
        <v>77.778700000000001</v>
      </c>
      <c r="D385" s="122">
        <f>Month!C369+D384</f>
        <v>5.8693000000000017</v>
      </c>
      <c r="E385" s="122">
        <f>Month!D369+E384</f>
        <v>64.418499999999995</v>
      </c>
      <c r="F385" s="122">
        <f>Month!E369+F384</f>
        <v>5.3774999999999995</v>
      </c>
      <c r="G385" s="122">
        <f>Month!F369+G384</f>
        <v>2.1133999999999999</v>
      </c>
      <c r="H385" s="122">
        <f>Month!G369+H384</f>
        <v>71.909400000000005</v>
      </c>
      <c r="I385" s="122">
        <f>Month!H369+I384</f>
        <v>19.637699999999999</v>
      </c>
      <c r="J385" s="122">
        <f>Month!I369+J384</f>
        <v>28.203399999999998</v>
      </c>
      <c r="K385" s="122">
        <f>Month!J369+K384</f>
        <v>24.068300000000001</v>
      </c>
      <c r="L385" s="122">
        <f>Month!K369+L384</f>
        <v>6.5423999999999998</v>
      </c>
      <c r="M385" s="122">
        <f>Month!L369+M384</f>
        <v>0.56379999999999997</v>
      </c>
      <c r="N385" s="122">
        <f>Month!M369+N384</f>
        <v>5.9786000000000001</v>
      </c>
      <c r="O385" s="122">
        <f>Month!N369+O384</f>
        <v>84.321100000000001</v>
      </c>
      <c r="P385" s="122">
        <f>Month!O369+P384</f>
        <v>6.4831000000000012</v>
      </c>
      <c r="Q385" s="122">
        <f>Month!P369+Q384</f>
        <v>77.888000000000005</v>
      </c>
    </row>
    <row r="386" spans="1:17" x14ac:dyDescent="0.35">
      <c r="A386" s="46">
        <f t="shared" si="15"/>
        <v>2025</v>
      </c>
      <c r="B386" s="100" t="s">
        <v>727</v>
      </c>
      <c r="C386" s="122">
        <f>Month!B370+C385</f>
        <v>99.172899999999998</v>
      </c>
      <c r="D386" s="122">
        <f>Month!C370+D385</f>
        <v>6.854700000000002</v>
      </c>
      <c r="E386" s="122">
        <f>Month!D370+E385</f>
        <v>82.746099999999998</v>
      </c>
      <c r="F386" s="122">
        <f>Month!E370+F385</f>
        <v>6.8698999999999995</v>
      </c>
      <c r="G386" s="122">
        <f>Month!F370+G385</f>
        <v>2.7021999999999999</v>
      </c>
      <c r="H386" s="122">
        <f>Month!G370+H385</f>
        <v>92.318200000000004</v>
      </c>
      <c r="I386" s="122">
        <f>Month!H370+I385</f>
        <v>25.996299999999998</v>
      </c>
      <c r="J386" s="122">
        <f>Month!I370+J385</f>
        <v>35.327799999999996</v>
      </c>
      <c r="K386" s="122">
        <f>Month!J370+K385</f>
        <v>30.994100000000003</v>
      </c>
      <c r="L386" s="122">
        <f>Month!K370+L385</f>
        <v>9.1204000000000001</v>
      </c>
      <c r="M386" s="122">
        <f>Month!L370+M385</f>
        <v>0.61259999999999992</v>
      </c>
      <c r="N386" s="122">
        <f>Month!M370+N385</f>
        <v>8.5077999999999996</v>
      </c>
      <c r="O386" s="122">
        <f>Month!N370+O385</f>
        <v>108.2933</v>
      </c>
      <c r="P386" s="122">
        <f>Month!O370+P385</f>
        <v>7.4173000000000009</v>
      </c>
      <c r="Q386" s="122">
        <f>Month!P370+Q385</f>
        <v>100.82600000000001</v>
      </c>
    </row>
    <row r="387" spans="1:17" x14ac:dyDescent="0.35">
      <c r="A387" s="46">
        <f t="shared" si="15"/>
        <v>2025</v>
      </c>
      <c r="B387" s="100" t="s">
        <v>728</v>
      </c>
      <c r="C387" s="122">
        <f>Month!B371+C386</f>
        <v>118.76220000000001</v>
      </c>
      <c r="D387" s="122">
        <f>Month!C371+D386</f>
        <v>7.5539000000000023</v>
      </c>
      <c r="E387" s="122">
        <f>Month!D371+E386</f>
        <v>99.614400000000003</v>
      </c>
      <c r="F387" s="122">
        <f>Month!E371+F386</f>
        <v>8.3057999999999996</v>
      </c>
      <c r="G387" s="122">
        <f>Month!F371+G386</f>
        <v>3.2881</v>
      </c>
      <c r="H387" s="122">
        <f>Month!G371+H386</f>
        <v>111.20830000000001</v>
      </c>
      <c r="I387" s="122">
        <f>Month!H371+I386</f>
        <v>31.5259</v>
      </c>
      <c r="J387" s="122">
        <f>Month!I371+J386</f>
        <v>41.756099999999996</v>
      </c>
      <c r="K387" s="122">
        <f>Month!J371+K386</f>
        <v>37.926300000000005</v>
      </c>
      <c r="L387" s="122">
        <f>Month!K371+L386</f>
        <v>11.3497</v>
      </c>
      <c r="M387" s="122">
        <f>Month!L371+M386</f>
        <v>0.5482999999999999</v>
      </c>
      <c r="N387" s="122">
        <f>Month!M371+N386</f>
        <v>10.801399999999999</v>
      </c>
      <c r="O387" s="122">
        <f>Month!N371+O386</f>
        <v>130.11189999999999</v>
      </c>
      <c r="P387" s="122">
        <f>Month!O371+P386</f>
        <v>8.0722000000000005</v>
      </c>
      <c r="Q387" s="122">
        <f>Month!P371+Q386</f>
        <v>122.00970000000001</v>
      </c>
    </row>
    <row r="388" spans="1:17" x14ac:dyDescent="0.35">
      <c r="A388" s="46">
        <f t="shared" si="15"/>
        <v>2025</v>
      </c>
      <c r="B388" s="100" t="s">
        <v>729</v>
      </c>
      <c r="C388" s="122"/>
      <c r="D388" s="122"/>
      <c r="E388" s="122"/>
      <c r="F388" s="122"/>
      <c r="G388" s="122"/>
      <c r="H388" s="122"/>
      <c r="I388" s="122"/>
      <c r="J388" s="122"/>
      <c r="K388" s="122"/>
      <c r="L388" s="122"/>
      <c r="M388" s="122"/>
      <c r="N388" s="122"/>
      <c r="O388" s="122"/>
      <c r="P388" s="122"/>
      <c r="Q388" s="122"/>
    </row>
    <row r="389" spans="1:17" x14ac:dyDescent="0.35">
      <c r="A389" s="46">
        <f t="shared" si="15"/>
        <v>2025</v>
      </c>
      <c r="B389" s="100" t="s">
        <v>730</v>
      </c>
      <c r="C389" s="122"/>
      <c r="D389" s="122"/>
      <c r="E389" s="122"/>
      <c r="F389" s="122"/>
      <c r="G389" s="122"/>
      <c r="H389" s="122"/>
      <c r="I389" s="122"/>
      <c r="J389" s="122"/>
      <c r="K389" s="122"/>
      <c r="L389" s="122"/>
      <c r="M389" s="122"/>
      <c r="N389" s="122"/>
      <c r="O389" s="122"/>
      <c r="P389" s="122"/>
      <c r="Q389" s="122"/>
    </row>
    <row r="390" spans="1:17" x14ac:dyDescent="0.35">
      <c r="A390" s="46">
        <f t="shared" si="15"/>
        <v>2025</v>
      </c>
      <c r="B390" s="100" t="s">
        <v>731</v>
      </c>
      <c r="C390" s="122"/>
      <c r="D390" s="122"/>
      <c r="E390" s="122"/>
      <c r="F390" s="122"/>
      <c r="G390" s="122"/>
      <c r="H390" s="122"/>
      <c r="I390" s="122"/>
      <c r="J390" s="122"/>
      <c r="K390" s="122"/>
      <c r="L390" s="122"/>
      <c r="M390" s="122"/>
      <c r="N390" s="122"/>
      <c r="O390" s="122"/>
      <c r="P390" s="122"/>
      <c r="Q390" s="122"/>
    </row>
    <row r="391" spans="1:17" x14ac:dyDescent="0.35">
      <c r="A391" s="46">
        <f t="shared" si="15"/>
        <v>2025</v>
      </c>
      <c r="B391" s="100" t="s">
        <v>732</v>
      </c>
      <c r="C391" s="122"/>
      <c r="D391" s="122"/>
      <c r="E391" s="122"/>
      <c r="F391" s="122"/>
      <c r="G391" s="122"/>
      <c r="H391" s="122"/>
      <c r="I391" s="122"/>
      <c r="J391" s="122"/>
      <c r="K391" s="122"/>
      <c r="L391" s="122"/>
      <c r="M391" s="122"/>
      <c r="N391" s="122"/>
      <c r="O391" s="122"/>
      <c r="P391" s="122"/>
      <c r="Q391" s="122"/>
    </row>
    <row r="392" spans="1:17" x14ac:dyDescent="0.35">
      <c r="A392" s="46">
        <f t="shared" si="15"/>
        <v>2025</v>
      </c>
      <c r="B392" s="100" t="s">
        <v>733</v>
      </c>
      <c r="C392" s="122"/>
      <c r="D392" s="122"/>
      <c r="E392" s="122"/>
      <c r="F392" s="122"/>
      <c r="G392" s="122"/>
      <c r="H392" s="122"/>
      <c r="I392" s="122"/>
      <c r="J392" s="122"/>
      <c r="K392" s="122"/>
      <c r="L392" s="122"/>
      <c r="M392" s="122"/>
      <c r="N392" s="122"/>
      <c r="O392" s="122"/>
      <c r="P392" s="122"/>
      <c r="Q392" s="122"/>
    </row>
    <row r="393" spans="1:17" x14ac:dyDescent="0.35">
      <c r="A393" s="46">
        <f t="shared" si="15"/>
        <v>2025</v>
      </c>
      <c r="B393" s="100" t="s">
        <v>734</v>
      </c>
      <c r="C393" s="122"/>
      <c r="D393" s="122"/>
      <c r="E393" s="122"/>
      <c r="F393" s="122"/>
      <c r="G393" s="122"/>
      <c r="H393" s="122"/>
      <c r="I393" s="122"/>
      <c r="J393" s="122"/>
      <c r="K393" s="122"/>
      <c r="L393" s="122"/>
      <c r="M393" s="122"/>
      <c r="N393" s="122"/>
      <c r="O393" s="122"/>
      <c r="P393" s="122"/>
      <c r="Q393" s="122"/>
    </row>
    <row r="394" spans="1:17" x14ac:dyDescent="0.35">
      <c r="A394" s="61">
        <f t="shared" si="15"/>
        <v>2025</v>
      </c>
      <c r="B394" s="101" t="s">
        <v>735</v>
      </c>
      <c r="C394" s="138"/>
      <c r="D394" s="138"/>
      <c r="E394" s="138"/>
      <c r="F394" s="138"/>
      <c r="G394" s="138"/>
      <c r="H394" s="138"/>
      <c r="I394" s="138"/>
      <c r="J394" s="138"/>
      <c r="K394" s="138"/>
      <c r="L394" s="138"/>
      <c r="M394" s="138"/>
      <c r="N394" s="138"/>
      <c r="O394" s="138"/>
      <c r="P394" s="138"/>
      <c r="Q394" s="138"/>
    </row>
  </sheetData>
  <mergeCells count="1">
    <mergeCell ref="E19:K19"/>
  </mergeCells>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2025-07-30T08:43:28Z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