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83DB117F-4F34-49A2-A3AD-2F87165906E0}" xr6:coauthVersionLast="47" xr6:coauthVersionMax="47" xr10:uidLastSave="{00000000-0000-0000-0000-000000000000}"/>
  <bookViews>
    <workbookView xWindow="-110" yWindow="-110" windowWidth="19420" windowHeight="10300" xr2:uid="{38E3B299-E347-4C37-AF7D-9F9B5E95A0BC}"/>
  </bookViews>
  <sheets>
    <sheet name="Cover Sheet" sheetId="2" r:id="rId1"/>
    <sheet name="Contents" sheetId="3" r:id="rId2"/>
    <sheet name="Notes" sheetId="5" r:id="rId3"/>
    <sheet name="Commentary" sheetId="10" r:id="rId4"/>
    <sheet name="Main Table" sheetId="9" r:id="rId5"/>
    <sheet name="Annual" sheetId="8" r:id="rId6"/>
    <sheet name="Quarter" sheetId="7" r:id="rId7"/>
    <sheet name="Calculation" sheetId="6" state="hidden" r:id="rId8"/>
  </sheets>
  <definedNames>
    <definedName name="_xlnm.Print_Area" localSheetId="5">Annual!$A:$N</definedName>
    <definedName name="_xlnm.Print_Area" localSheetId="3">Commentary!$A$1:$A$4</definedName>
    <definedName name="_xlnm.Print_Area" localSheetId="4">'Main Table'!$A$1:$N$27</definedName>
    <definedName name="_xlnm.Print_Area" localSheetId="6">Quarter!$A:$A,Quarter!$AT:$BA</definedName>
    <definedName name="t19full">#REF!</definedName>
    <definedName name="t19short">#REF!</definedName>
    <definedName name="t22full">#REF!</definedName>
    <definedName name="t22short">#REF!</definedName>
    <definedName name="table_19_full">#REF!</definedName>
    <definedName name="table_19_short">#REF!</definedName>
    <definedName name="table_22_full">#REF!</definedName>
    <definedName name="table_22_short">#REF!</definedName>
    <definedName name="Table_5.1_no_footnotessho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5" i="8" l="1"/>
  <c r="AB24" i="8"/>
  <c r="AB23" i="8"/>
  <c r="AB22" i="8"/>
  <c r="AB21" i="8"/>
  <c r="AB20" i="8"/>
  <c r="AB19" i="8"/>
  <c r="AB18" i="8"/>
  <c r="AB17" i="8"/>
  <c r="AB16" i="8"/>
  <c r="AB15" i="8"/>
  <c r="AB14" i="8"/>
  <c r="AB13" i="8"/>
  <c r="AB12" i="8"/>
  <c r="AB11" i="8"/>
  <c r="AB10" i="8"/>
  <c r="AB9" i="8"/>
  <c r="AB8" i="8"/>
  <c r="AB7" i="8"/>
  <c r="AB6" i="8"/>
  <c r="AA6" i="8" l="1"/>
  <c r="AA25" i="8"/>
  <c r="AA7" i="8"/>
  <c r="AA8" i="8"/>
  <c r="AA9" i="8"/>
  <c r="AA10" i="8"/>
  <c r="AA11" i="8"/>
  <c r="AA12" i="8"/>
  <c r="AA13" i="8"/>
  <c r="AA14" i="8"/>
  <c r="AA15" i="8"/>
  <c r="AA16" i="8"/>
  <c r="AA17" i="8"/>
  <c r="AA18" i="8"/>
  <c r="AA19" i="8"/>
  <c r="AA20" i="8"/>
  <c r="AA21" i="8"/>
  <c r="AA22" i="8"/>
  <c r="AA23" i="8"/>
  <c r="AA24" i="8"/>
  <c r="Z6" i="8" l="1"/>
  <c r="Z7" i="8"/>
  <c r="Z8" i="8"/>
  <c r="Z9" i="8"/>
  <c r="Z10" i="8"/>
  <c r="Z11" i="8"/>
  <c r="Z12" i="8"/>
  <c r="Z13" i="8"/>
  <c r="Z14" i="8"/>
  <c r="Z15" i="8"/>
  <c r="Z16" i="8"/>
  <c r="Z17" i="8"/>
  <c r="Z18" i="8"/>
  <c r="Z19" i="8"/>
  <c r="Z20" i="8"/>
  <c r="Z21" i="8"/>
  <c r="Z22" i="8"/>
  <c r="Z23" i="8"/>
  <c r="Z24" i="8"/>
  <c r="Z25" i="8"/>
  <c r="Y6" i="8" l="1"/>
  <c r="Y7" i="8"/>
  <c r="Y8" i="8"/>
  <c r="Y9" i="8"/>
  <c r="Y10" i="8"/>
  <c r="Y11" i="8"/>
  <c r="Y12" i="8"/>
  <c r="Y13" i="8"/>
  <c r="Y14" i="8"/>
  <c r="Y15" i="8"/>
  <c r="Y16" i="8"/>
  <c r="Y17" i="8"/>
  <c r="Y18" i="8"/>
  <c r="Y19" i="8"/>
  <c r="Y20" i="8"/>
  <c r="Y21" i="8"/>
  <c r="Y22" i="8"/>
  <c r="Y23" i="8"/>
  <c r="Y24" i="8"/>
  <c r="Y25" i="8"/>
  <c r="C8" i="6"/>
  <c r="C9" i="6" s="1"/>
  <c r="C10" i="6" s="1"/>
  <c r="G5" i="6"/>
  <c r="G31" i="6" s="1"/>
  <c r="D5" i="6"/>
  <c r="D7" i="6" s="1"/>
  <c r="X25" i="8"/>
  <c r="W25" i="8"/>
  <c r="V25" i="8"/>
  <c r="U25" i="8"/>
  <c r="T25" i="8"/>
  <c r="S25" i="8"/>
  <c r="R25" i="8"/>
  <c r="Q25" i="8"/>
  <c r="P25" i="8"/>
  <c r="O25" i="8"/>
  <c r="N25" i="8"/>
  <c r="M25" i="8"/>
  <c r="L25" i="8"/>
  <c r="K25" i="8"/>
  <c r="J25" i="8"/>
  <c r="I25" i="8"/>
  <c r="H25" i="8"/>
  <c r="G25" i="8"/>
  <c r="F25" i="8"/>
  <c r="E25" i="8"/>
  <c r="D25" i="8"/>
  <c r="C25" i="8"/>
  <c r="B25" i="8"/>
  <c r="X24" i="8"/>
  <c r="W24" i="8"/>
  <c r="V24" i="8"/>
  <c r="U24" i="8"/>
  <c r="T24" i="8"/>
  <c r="S24" i="8"/>
  <c r="R24" i="8"/>
  <c r="Q24" i="8"/>
  <c r="P24" i="8"/>
  <c r="O24" i="8"/>
  <c r="N24" i="8"/>
  <c r="M24" i="8"/>
  <c r="L24" i="8"/>
  <c r="K24" i="8"/>
  <c r="J24" i="8"/>
  <c r="I24" i="8"/>
  <c r="H24" i="8"/>
  <c r="G24" i="8"/>
  <c r="F24" i="8"/>
  <c r="E24" i="8"/>
  <c r="D24" i="8"/>
  <c r="C24" i="8"/>
  <c r="B24" i="8"/>
  <c r="X23" i="8"/>
  <c r="W23" i="8"/>
  <c r="V23" i="8"/>
  <c r="U23" i="8"/>
  <c r="T23" i="8"/>
  <c r="S23" i="8"/>
  <c r="R23" i="8"/>
  <c r="Q23" i="8"/>
  <c r="P23" i="8"/>
  <c r="O23" i="8"/>
  <c r="N23" i="8"/>
  <c r="M23" i="8"/>
  <c r="L23" i="8"/>
  <c r="K23" i="8"/>
  <c r="J23" i="8"/>
  <c r="I23" i="8"/>
  <c r="H23" i="8"/>
  <c r="G23" i="8"/>
  <c r="F23" i="8"/>
  <c r="E23" i="8"/>
  <c r="D23" i="8"/>
  <c r="C23" i="8"/>
  <c r="B23" i="8"/>
  <c r="X22" i="8"/>
  <c r="W22" i="8"/>
  <c r="V22" i="8"/>
  <c r="U22" i="8"/>
  <c r="T22" i="8"/>
  <c r="S22" i="8"/>
  <c r="R22" i="8"/>
  <c r="Q22" i="8"/>
  <c r="P22" i="8"/>
  <c r="O22" i="8"/>
  <c r="N22" i="8"/>
  <c r="M22" i="8"/>
  <c r="L22" i="8"/>
  <c r="K22" i="8"/>
  <c r="J22" i="8"/>
  <c r="I22" i="8"/>
  <c r="H22" i="8"/>
  <c r="G22" i="8"/>
  <c r="F22" i="8"/>
  <c r="E22" i="8"/>
  <c r="D22" i="8"/>
  <c r="C22" i="8"/>
  <c r="B22" i="8"/>
  <c r="X21" i="8"/>
  <c r="W21" i="8"/>
  <c r="V21" i="8"/>
  <c r="U21" i="8"/>
  <c r="T21" i="8"/>
  <c r="S21" i="8"/>
  <c r="R21" i="8"/>
  <c r="Q21" i="8"/>
  <c r="P21" i="8"/>
  <c r="O21" i="8"/>
  <c r="N21" i="8"/>
  <c r="M21" i="8"/>
  <c r="L21" i="8"/>
  <c r="K21" i="8"/>
  <c r="J21" i="8"/>
  <c r="I21" i="8"/>
  <c r="H21" i="8"/>
  <c r="G21" i="8"/>
  <c r="F21" i="8"/>
  <c r="E21" i="8"/>
  <c r="D21" i="8"/>
  <c r="C21" i="8"/>
  <c r="B21" i="8"/>
  <c r="X20" i="8"/>
  <c r="W20" i="8"/>
  <c r="V20" i="8"/>
  <c r="U20" i="8"/>
  <c r="T20" i="8"/>
  <c r="S20" i="8"/>
  <c r="R20" i="8"/>
  <c r="Q20" i="8"/>
  <c r="P20" i="8"/>
  <c r="O20" i="8"/>
  <c r="N20" i="8"/>
  <c r="M20" i="8"/>
  <c r="L20" i="8"/>
  <c r="K20" i="8"/>
  <c r="J20" i="8"/>
  <c r="I20" i="8"/>
  <c r="H20" i="8"/>
  <c r="G20" i="8"/>
  <c r="F20" i="8"/>
  <c r="E20" i="8"/>
  <c r="D20" i="8"/>
  <c r="C20" i="8"/>
  <c r="B20" i="8"/>
  <c r="X19" i="8"/>
  <c r="W19" i="8"/>
  <c r="V19" i="8"/>
  <c r="U19" i="8"/>
  <c r="T19" i="8"/>
  <c r="S19" i="8"/>
  <c r="R19" i="8"/>
  <c r="Q19" i="8"/>
  <c r="P19" i="8"/>
  <c r="O19" i="8"/>
  <c r="N19" i="8"/>
  <c r="M19" i="8"/>
  <c r="L19" i="8"/>
  <c r="K19" i="8"/>
  <c r="J19" i="8"/>
  <c r="I19" i="8"/>
  <c r="H19" i="8"/>
  <c r="G19" i="8"/>
  <c r="F19" i="8"/>
  <c r="E19" i="8"/>
  <c r="D19" i="8"/>
  <c r="C19" i="8"/>
  <c r="B19" i="8"/>
  <c r="X18" i="8"/>
  <c r="W18" i="8"/>
  <c r="V18" i="8"/>
  <c r="U18" i="8"/>
  <c r="T18" i="8"/>
  <c r="S18" i="8"/>
  <c r="R18" i="8"/>
  <c r="Q18" i="8"/>
  <c r="P18" i="8"/>
  <c r="O18" i="8"/>
  <c r="N18" i="8"/>
  <c r="M18" i="8"/>
  <c r="L18" i="8"/>
  <c r="K18" i="8"/>
  <c r="J18" i="8"/>
  <c r="I18" i="8"/>
  <c r="H18" i="8"/>
  <c r="G18" i="8"/>
  <c r="F18" i="8"/>
  <c r="E18" i="8"/>
  <c r="D18" i="8"/>
  <c r="C18" i="8"/>
  <c r="B18" i="8"/>
  <c r="X17" i="8"/>
  <c r="W17" i="8"/>
  <c r="V17" i="8"/>
  <c r="U17" i="8"/>
  <c r="T17" i="8"/>
  <c r="S17" i="8"/>
  <c r="R17" i="8"/>
  <c r="Q17" i="8"/>
  <c r="P17" i="8"/>
  <c r="O17" i="8"/>
  <c r="N17" i="8"/>
  <c r="M17" i="8"/>
  <c r="L17" i="8"/>
  <c r="K17" i="8"/>
  <c r="J17" i="8"/>
  <c r="I17" i="8"/>
  <c r="H17" i="8"/>
  <c r="G17" i="8"/>
  <c r="F17" i="8"/>
  <c r="E17" i="8"/>
  <c r="D17" i="8"/>
  <c r="C17" i="8"/>
  <c r="B17" i="8"/>
  <c r="X16" i="8"/>
  <c r="W16" i="8"/>
  <c r="V16" i="8"/>
  <c r="U16" i="8"/>
  <c r="T16" i="8"/>
  <c r="S16" i="8"/>
  <c r="R16" i="8"/>
  <c r="Q16" i="8"/>
  <c r="P16" i="8"/>
  <c r="O16" i="8"/>
  <c r="N16" i="8"/>
  <c r="M16" i="8"/>
  <c r="L16" i="8"/>
  <c r="K16" i="8"/>
  <c r="J16" i="8"/>
  <c r="I16" i="8"/>
  <c r="H16" i="8"/>
  <c r="G16" i="8"/>
  <c r="F16" i="8"/>
  <c r="E16" i="8"/>
  <c r="D16" i="8"/>
  <c r="C16" i="8"/>
  <c r="B16" i="8"/>
  <c r="X15" i="8"/>
  <c r="W15" i="8"/>
  <c r="V15" i="8"/>
  <c r="U15" i="8"/>
  <c r="T15" i="8"/>
  <c r="S15" i="8"/>
  <c r="R15" i="8"/>
  <c r="Q15" i="8"/>
  <c r="P15" i="8"/>
  <c r="O15" i="8"/>
  <c r="N15" i="8"/>
  <c r="M15" i="8"/>
  <c r="L15" i="8"/>
  <c r="K15" i="8"/>
  <c r="J15" i="8"/>
  <c r="I15" i="8"/>
  <c r="H15" i="8"/>
  <c r="G15" i="8"/>
  <c r="F15" i="8"/>
  <c r="E15" i="8"/>
  <c r="D15" i="8"/>
  <c r="C15" i="8"/>
  <c r="B15" i="8"/>
  <c r="X14" i="8"/>
  <c r="W14" i="8"/>
  <c r="V14" i="8"/>
  <c r="U14" i="8"/>
  <c r="T14" i="8"/>
  <c r="S14" i="8"/>
  <c r="R14" i="8"/>
  <c r="Q14" i="8"/>
  <c r="P14" i="8"/>
  <c r="O14" i="8"/>
  <c r="N14" i="8"/>
  <c r="M14" i="8"/>
  <c r="L14" i="8"/>
  <c r="K14" i="8"/>
  <c r="J14" i="8"/>
  <c r="I14" i="8"/>
  <c r="H14" i="8"/>
  <c r="G14" i="8"/>
  <c r="F14" i="8"/>
  <c r="E14" i="8"/>
  <c r="D14" i="8"/>
  <c r="C14" i="8"/>
  <c r="B14" i="8"/>
  <c r="X13" i="8"/>
  <c r="W13" i="8"/>
  <c r="V13" i="8"/>
  <c r="U13" i="8"/>
  <c r="T13" i="8"/>
  <c r="S13" i="8"/>
  <c r="R13" i="8"/>
  <c r="Q13" i="8"/>
  <c r="P13" i="8"/>
  <c r="O13" i="8"/>
  <c r="N13" i="8"/>
  <c r="M13" i="8"/>
  <c r="L13" i="8"/>
  <c r="K13" i="8"/>
  <c r="J13" i="8"/>
  <c r="I13" i="8"/>
  <c r="H13" i="8"/>
  <c r="G13" i="8"/>
  <c r="F13" i="8"/>
  <c r="E13" i="8"/>
  <c r="D13" i="8"/>
  <c r="C13" i="8"/>
  <c r="B13" i="8"/>
  <c r="X12" i="8"/>
  <c r="W12" i="8"/>
  <c r="V12" i="8"/>
  <c r="U12" i="8"/>
  <c r="T12" i="8"/>
  <c r="S12" i="8"/>
  <c r="R12" i="8"/>
  <c r="Q12" i="8"/>
  <c r="P12" i="8"/>
  <c r="O12" i="8"/>
  <c r="N12" i="8"/>
  <c r="M12" i="8"/>
  <c r="L12" i="8"/>
  <c r="K12" i="8"/>
  <c r="J12" i="8"/>
  <c r="I12" i="8"/>
  <c r="H12" i="8"/>
  <c r="G12" i="8"/>
  <c r="F12" i="8"/>
  <c r="E12" i="8"/>
  <c r="D12" i="8"/>
  <c r="C12" i="8"/>
  <c r="B12" i="8"/>
  <c r="X11" i="8"/>
  <c r="W11" i="8"/>
  <c r="V11" i="8"/>
  <c r="U11" i="8"/>
  <c r="T11" i="8"/>
  <c r="S11" i="8"/>
  <c r="R11" i="8"/>
  <c r="Q11" i="8"/>
  <c r="P11" i="8"/>
  <c r="O11" i="8"/>
  <c r="N11" i="8"/>
  <c r="M11" i="8"/>
  <c r="L11" i="8"/>
  <c r="K11" i="8"/>
  <c r="J11" i="8"/>
  <c r="I11" i="8"/>
  <c r="H11" i="8"/>
  <c r="G11" i="8"/>
  <c r="F11" i="8"/>
  <c r="E11" i="8"/>
  <c r="D11" i="8"/>
  <c r="C11" i="8"/>
  <c r="B11" i="8"/>
  <c r="X10" i="8"/>
  <c r="W10" i="8"/>
  <c r="V10" i="8"/>
  <c r="U10" i="8"/>
  <c r="T10" i="8"/>
  <c r="S10" i="8"/>
  <c r="R10" i="8"/>
  <c r="Q10" i="8"/>
  <c r="P10" i="8"/>
  <c r="O10" i="8"/>
  <c r="N10" i="8"/>
  <c r="M10" i="8"/>
  <c r="L10" i="8"/>
  <c r="K10" i="8"/>
  <c r="J10" i="8"/>
  <c r="I10" i="8"/>
  <c r="H10" i="8"/>
  <c r="G10" i="8"/>
  <c r="F10" i="8"/>
  <c r="E10" i="8"/>
  <c r="D10" i="8"/>
  <c r="C10" i="8"/>
  <c r="B10" i="8"/>
  <c r="X9" i="8"/>
  <c r="W9" i="8"/>
  <c r="V9" i="8"/>
  <c r="U9" i="8"/>
  <c r="T9" i="8"/>
  <c r="S9" i="8"/>
  <c r="R9" i="8"/>
  <c r="Q9" i="8"/>
  <c r="P9" i="8"/>
  <c r="O9" i="8"/>
  <c r="N9" i="8"/>
  <c r="M9" i="8"/>
  <c r="L9" i="8"/>
  <c r="K9" i="8"/>
  <c r="J9" i="8"/>
  <c r="I9" i="8"/>
  <c r="H9" i="8"/>
  <c r="G9" i="8"/>
  <c r="F9" i="8"/>
  <c r="E9" i="8"/>
  <c r="D9" i="8"/>
  <c r="C9" i="8"/>
  <c r="B9" i="8"/>
  <c r="X8" i="8"/>
  <c r="W8" i="8"/>
  <c r="V8" i="8"/>
  <c r="U8" i="8"/>
  <c r="T8" i="8"/>
  <c r="S8" i="8"/>
  <c r="R8" i="8"/>
  <c r="Q8" i="8"/>
  <c r="P8" i="8"/>
  <c r="O8" i="8"/>
  <c r="N8" i="8"/>
  <c r="M8" i="8"/>
  <c r="L8" i="8"/>
  <c r="K8" i="8"/>
  <c r="J8" i="8"/>
  <c r="I8" i="8"/>
  <c r="H8" i="8"/>
  <c r="G8" i="8"/>
  <c r="F8" i="8"/>
  <c r="E8" i="8"/>
  <c r="D8" i="8"/>
  <c r="C8" i="8"/>
  <c r="B8" i="8"/>
  <c r="X7" i="8"/>
  <c r="W7" i="8"/>
  <c r="V7" i="8"/>
  <c r="U7" i="8"/>
  <c r="T7" i="8"/>
  <c r="S7" i="8"/>
  <c r="R7" i="8"/>
  <c r="Q7" i="8"/>
  <c r="P7" i="8"/>
  <c r="O7" i="8"/>
  <c r="N7" i="8"/>
  <c r="M7" i="8"/>
  <c r="L7" i="8"/>
  <c r="K7" i="8"/>
  <c r="J7" i="8"/>
  <c r="I7" i="8"/>
  <c r="H7" i="8"/>
  <c r="G7" i="8"/>
  <c r="F7" i="8"/>
  <c r="E7" i="8"/>
  <c r="D7" i="8"/>
  <c r="C7" i="8"/>
  <c r="B7" i="8"/>
  <c r="X6" i="8"/>
  <c r="W6" i="8"/>
  <c r="V6" i="8"/>
  <c r="U6" i="8"/>
  <c r="T6" i="8"/>
  <c r="S6" i="8"/>
  <c r="R6" i="8"/>
  <c r="Q6" i="8"/>
  <c r="P6" i="8"/>
  <c r="O6" i="8"/>
  <c r="N6" i="8"/>
  <c r="M6" i="8"/>
  <c r="L6" i="8"/>
  <c r="K6" i="8"/>
  <c r="J6" i="8"/>
  <c r="I6" i="8"/>
  <c r="H6" i="8"/>
  <c r="G6" i="8"/>
  <c r="F6" i="8"/>
  <c r="E6" i="8"/>
  <c r="D6" i="8"/>
  <c r="C6" i="8"/>
  <c r="B6" i="8"/>
  <c r="G11" i="6" l="1"/>
  <c r="G13" i="6"/>
  <c r="G15" i="6"/>
  <c r="G17" i="6"/>
  <c r="G19" i="6"/>
  <c r="D10" i="6"/>
  <c r="C11" i="6"/>
  <c r="E5" i="6"/>
  <c r="E7" i="6" s="1"/>
  <c r="H5" i="6"/>
  <c r="G6" i="6"/>
  <c r="G22" i="6"/>
  <c r="G24" i="6"/>
  <c r="G26" i="6"/>
  <c r="G28" i="6"/>
  <c r="G30" i="6"/>
  <c r="G10" i="6"/>
  <c r="G12" i="6"/>
  <c r="G14" i="6"/>
  <c r="G16" i="6"/>
  <c r="G18" i="6"/>
  <c r="G20" i="6"/>
  <c r="G7" i="6"/>
  <c r="G23" i="6"/>
  <c r="G25" i="6"/>
  <c r="G27" i="6"/>
  <c r="G29" i="6"/>
  <c r="E24" i="9"/>
  <c r="E6" i="9"/>
  <c r="E7" i="9"/>
  <c r="E11" i="9"/>
  <c r="E8" i="9"/>
  <c r="E16" i="9"/>
  <c r="E13" i="9"/>
  <c r="B6" i="9"/>
  <c r="E15" i="9"/>
  <c r="E10" i="9"/>
  <c r="E17" i="9"/>
  <c r="E9" i="9"/>
  <c r="E12" i="9"/>
  <c r="E14" i="9"/>
  <c r="E19" i="9"/>
  <c r="E21" i="9"/>
  <c r="E18" i="9"/>
  <c r="E23" i="9"/>
  <c r="E22" i="9"/>
  <c r="E20" i="9"/>
  <c r="E10" i="6" l="1"/>
  <c r="E11" i="6"/>
  <c r="D11" i="6"/>
  <c r="C12" i="6"/>
  <c r="H7" i="6"/>
  <c r="H25" i="6"/>
  <c r="H20" i="6"/>
  <c r="H18" i="6"/>
  <c r="H16" i="6"/>
  <c r="H14" i="6"/>
  <c r="H12" i="6"/>
  <c r="H10" i="6"/>
  <c r="H30" i="6"/>
  <c r="H28" i="6"/>
  <c r="H26" i="6"/>
  <c r="H24" i="6"/>
  <c r="H22" i="6"/>
  <c r="H6" i="6"/>
  <c r="I5" i="6"/>
  <c r="H29" i="6"/>
  <c r="H23" i="6"/>
  <c r="H31" i="6"/>
  <c r="H19" i="6"/>
  <c r="H17" i="6"/>
  <c r="H15" i="6"/>
  <c r="H13" i="6"/>
  <c r="H11" i="6"/>
  <c r="H27" i="6"/>
  <c r="F20" i="9"/>
  <c r="F16" i="9"/>
  <c r="C6" i="9"/>
  <c r="B7" i="9"/>
  <c r="C7" i="9"/>
  <c r="F14" i="9"/>
  <c r="F15" i="9"/>
  <c r="F18" i="9"/>
  <c r="F10" i="9"/>
  <c r="F17" i="9"/>
  <c r="F19" i="9"/>
  <c r="F13" i="9"/>
  <c r="F11" i="9"/>
  <c r="F9" i="9"/>
  <c r="F7" i="9"/>
  <c r="F8" i="9"/>
  <c r="F21" i="9"/>
  <c r="F23" i="9"/>
  <c r="F6" i="9"/>
  <c r="F22" i="9"/>
  <c r="F12" i="9"/>
  <c r="F24" i="9"/>
  <c r="D6" i="9" l="1"/>
  <c r="I19" i="6"/>
  <c r="I20" i="6"/>
  <c r="I18" i="6"/>
  <c r="I16" i="6"/>
  <c r="I14" i="6"/>
  <c r="I12" i="6"/>
  <c r="I10" i="6"/>
  <c r="I13" i="6"/>
  <c r="I30" i="6"/>
  <c r="I28" i="6"/>
  <c r="I26" i="6"/>
  <c r="I24" i="6"/>
  <c r="I22" i="6"/>
  <c r="I6" i="6"/>
  <c r="J5" i="6"/>
  <c r="I17" i="6"/>
  <c r="I15" i="6"/>
  <c r="I7" i="6"/>
  <c r="I11" i="6"/>
  <c r="I31" i="6"/>
  <c r="I29" i="6"/>
  <c r="I27" i="6"/>
  <c r="I25" i="6"/>
  <c r="I23" i="6"/>
  <c r="C13" i="6"/>
  <c r="D12" i="6"/>
  <c r="E12" i="6"/>
  <c r="D7" i="9"/>
  <c r="G7" i="9"/>
  <c r="G18" i="9"/>
  <c r="G16" i="9"/>
  <c r="G14" i="9"/>
  <c r="G15" i="9"/>
  <c r="G11" i="9"/>
  <c r="G13" i="9"/>
  <c r="G23" i="9"/>
  <c r="G22" i="9"/>
  <c r="G12" i="9"/>
  <c r="G24" i="9"/>
  <c r="G6" i="9"/>
  <c r="G21" i="9"/>
  <c r="G20" i="9"/>
  <c r="G8" i="9"/>
  <c r="G19" i="9"/>
  <c r="G17" i="9"/>
  <c r="C8" i="9"/>
  <c r="G9" i="9"/>
  <c r="G10" i="9"/>
  <c r="B8" i="9"/>
  <c r="J20" i="6" l="1"/>
  <c r="J18" i="6"/>
  <c r="J16" i="6"/>
  <c r="J14" i="6"/>
  <c r="J12" i="6"/>
  <c r="J10" i="6"/>
  <c r="J30" i="6"/>
  <c r="J28" i="6"/>
  <c r="J26" i="6"/>
  <c r="J24" i="6"/>
  <c r="J22" i="6"/>
  <c r="J6" i="6"/>
  <c r="K5" i="6"/>
  <c r="K27" i="6" s="1"/>
  <c r="J29" i="6"/>
  <c r="J23" i="6"/>
  <c r="J25" i="6"/>
  <c r="J19" i="6"/>
  <c r="J17" i="6"/>
  <c r="J15" i="6"/>
  <c r="J13" i="6"/>
  <c r="J11" i="6"/>
  <c r="J31" i="6"/>
  <c r="J27" i="6"/>
  <c r="J7" i="6"/>
  <c r="E13" i="6"/>
  <c r="D13" i="6"/>
  <c r="C14" i="6"/>
  <c r="D8" i="9"/>
  <c r="H16" i="9"/>
  <c r="H14" i="9"/>
  <c r="H7" i="9"/>
  <c r="H17" i="9"/>
  <c r="H18" i="9"/>
  <c r="H19" i="9"/>
  <c r="H8" i="9"/>
  <c r="H12" i="9"/>
  <c r="H10" i="9"/>
  <c r="H15" i="9"/>
  <c r="B9" i="9"/>
  <c r="H13" i="9"/>
  <c r="H6" i="9"/>
  <c r="H11" i="9"/>
  <c r="H9" i="9"/>
  <c r="H24" i="9"/>
  <c r="H22" i="9"/>
  <c r="H20" i="9"/>
  <c r="H21" i="9"/>
  <c r="C9" i="9"/>
  <c r="H23" i="9"/>
  <c r="C15" i="6" l="1"/>
  <c r="D14" i="6"/>
  <c r="E14" i="6"/>
  <c r="K30" i="6"/>
  <c r="K28" i="6"/>
  <c r="K26" i="6"/>
  <c r="K24" i="6"/>
  <c r="K22" i="6"/>
  <c r="K6" i="6"/>
  <c r="L5" i="6"/>
  <c r="K7" i="6"/>
  <c r="K19" i="6"/>
  <c r="K17" i="6"/>
  <c r="K15" i="6"/>
  <c r="K13" i="6"/>
  <c r="K11" i="6"/>
  <c r="K16" i="6"/>
  <c r="K10" i="6"/>
  <c r="K31" i="6"/>
  <c r="K29" i="6"/>
  <c r="K25" i="6"/>
  <c r="K23" i="6"/>
  <c r="K18" i="6"/>
  <c r="K14" i="6"/>
  <c r="K12" i="6"/>
  <c r="K20" i="6"/>
  <c r="D9" i="9"/>
  <c r="I9" i="9"/>
  <c r="I24" i="9"/>
  <c r="I7" i="9"/>
  <c r="I14" i="9"/>
  <c r="B10" i="9"/>
  <c r="I6" i="9"/>
  <c r="I17" i="9"/>
  <c r="I21" i="9"/>
  <c r="I20" i="9"/>
  <c r="I12" i="9"/>
  <c r="I15" i="9"/>
  <c r="C10" i="9"/>
  <c r="I22" i="9"/>
  <c r="I23" i="9"/>
  <c r="I18" i="9"/>
  <c r="I10" i="9"/>
  <c r="I8" i="9"/>
  <c r="I16" i="9"/>
  <c r="I11" i="9"/>
  <c r="I19" i="9"/>
  <c r="I13" i="9"/>
  <c r="L30" i="6" l="1"/>
  <c r="L28" i="6"/>
  <c r="L19" i="6"/>
  <c r="L17" i="6"/>
  <c r="L15" i="6"/>
  <c r="L13" i="6"/>
  <c r="L11" i="6"/>
  <c r="L22" i="6"/>
  <c r="L31" i="6"/>
  <c r="L29" i="6"/>
  <c r="L27" i="6"/>
  <c r="L25" i="6"/>
  <c r="L23" i="6"/>
  <c r="L26" i="6"/>
  <c r="L6" i="6"/>
  <c r="M5" i="6"/>
  <c r="L7" i="6"/>
  <c r="L20" i="6"/>
  <c r="L18" i="6"/>
  <c r="L16" i="6"/>
  <c r="L14" i="6"/>
  <c r="L12" i="6"/>
  <c r="L10" i="6"/>
  <c r="L24" i="6"/>
  <c r="E15" i="6"/>
  <c r="D15" i="6"/>
  <c r="C16" i="6"/>
  <c r="D10" i="9"/>
  <c r="J15" i="9"/>
  <c r="J14" i="9"/>
  <c r="J6" i="9"/>
  <c r="J24" i="9"/>
  <c r="J16" i="9"/>
  <c r="J8" i="9"/>
  <c r="J13" i="9"/>
  <c r="J22" i="9"/>
  <c r="J7" i="9"/>
  <c r="J11" i="9"/>
  <c r="J9" i="9"/>
  <c r="J19" i="9"/>
  <c r="J12" i="9"/>
  <c r="J10" i="9"/>
  <c r="J23" i="9"/>
  <c r="J18" i="9"/>
  <c r="J21" i="9"/>
  <c r="C11" i="9"/>
  <c r="B11" i="9"/>
  <c r="J17" i="9"/>
  <c r="J20" i="9"/>
  <c r="D11" i="9" l="1"/>
  <c r="M12" i="6"/>
  <c r="M19" i="6"/>
  <c r="M17" i="6"/>
  <c r="M15" i="6"/>
  <c r="M13" i="6"/>
  <c r="M11" i="6"/>
  <c r="M16" i="6"/>
  <c r="M31" i="6"/>
  <c r="M29" i="6"/>
  <c r="M27" i="6"/>
  <c r="M25" i="6"/>
  <c r="M23" i="6"/>
  <c r="M10" i="6"/>
  <c r="M7" i="6"/>
  <c r="M18" i="6"/>
  <c r="M20" i="6"/>
  <c r="M14" i="6"/>
  <c r="M30" i="6"/>
  <c r="M28" i="6"/>
  <c r="M26" i="6"/>
  <c r="M24" i="6"/>
  <c r="M22" i="6"/>
  <c r="M6" i="6"/>
  <c r="N5" i="6"/>
  <c r="D16" i="6"/>
  <c r="C17" i="6"/>
  <c r="E16" i="6"/>
  <c r="K16" i="9"/>
  <c r="K24" i="9"/>
  <c r="K20" i="9"/>
  <c r="K13" i="9"/>
  <c r="K10" i="9"/>
  <c r="K9" i="9"/>
  <c r="K22" i="9"/>
  <c r="K12" i="9"/>
  <c r="K23" i="9"/>
  <c r="K21" i="9"/>
  <c r="K14" i="9"/>
  <c r="K11" i="9"/>
  <c r="K17" i="9"/>
  <c r="C12" i="9"/>
  <c r="K8" i="9"/>
  <c r="K15" i="9"/>
  <c r="K18" i="9"/>
  <c r="B12" i="9"/>
  <c r="K6" i="9"/>
  <c r="K7" i="9"/>
  <c r="N19" i="6" l="1"/>
  <c r="N17" i="6"/>
  <c r="N15" i="6"/>
  <c r="N13" i="6"/>
  <c r="N11" i="6"/>
  <c r="N28" i="6"/>
  <c r="N31" i="6"/>
  <c r="N29" i="6"/>
  <c r="N27" i="6"/>
  <c r="N25" i="6"/>
  <c r="N23" i="6"/>
  <c r="N7" i="6"/>
  <c r="O5" i="6"/>
  <c r="N30" i="6"/>
  <c r="N26" i="6"/>
  <c r="N22" i="6"/>
  <c r="N20" i="6"/>
  <c r="N18" i="6"/>
  <c r="N16" i="6"/>
  <c r="N14" i="6"/>
  <c r="N12" i="6"/>
  <c r="N10" i="6"/>
  <c r="N24" i="6"/>
  <c r="N6" i="6"/>
  <c r="E17" i="6"/>
  <c r="D17" i="6"/>
  <c r="C18" i="6"/>
  <c r="L15" i="9"/>
  <c r="L14" i="9"/>
  <c r="L22" i="9"/>
  <c r="L20" i="9"/>
  <c r="L12" i="9"/>
  <c r="L13" i="9"/>
  <c r="L9" i="9"/>
  <c r="L8" i="9"/>
  <c r="L23" i="9"/>
  <c r="C13" i="9"/>
  <c r="L21" i="9"/>
  <c r="L10" i="9"/>
  <c r="L7" i="9"/>
  <c r="L24" i="9"/>
  <c r="L11" i="9"/>
  <c r="B13" i="9"/>
  <c r="L16" i="9"/>
  <c r="L6" i="9"/>
  <c r="L17" i="9"/>
  <c r="L18" i="9"/>
  <c r="C19" i="6" l="1"/>
  <c r="E18" i="6"/>
  <c r="D18" i="6"/>
  <c r="O31" i="6"/>
  <c r="O29" i="6"/>
  <c r="O27" i="6"/>
  <c r="O25" i="6"/>
  <c r="O23" i="6"/>
  <c r="O7" i="6"/>
  <c r="O15" i="6"/>
  <c r="O20" i="6"/>
  <c r="O18" i="6"/>
  <c r="O16" i="6"/>
  <c r="O14" i="6"/>
  <c r="O12" i="6"/>
  <c r="O10" i="6"/>
  <c r="O19" i="6"/>
  <c r="O13" i="6"/>
  <c r="O11" i="6"/>
  <c r="O30" i="6"/>
  <c r="O28" i="6"/>
  <c r="O26" i="6"/>
  <c r="O24" i="6"/>
  <c r="O22" i="6"/>
  <c r="O6" i="6"/>
  <c r="O17" i="6"/>
  <c r="B14" i="9"/>
  <c r="M16" i="9"/>
  <c r="C14" i="9"/>
  <c r="M8" i="9"/>
  <c r="M9" i="9"/>
  <c r="M6" i="9"/>
  <c r="M7" i="9"/>
  <c r="M11" i="9"/>
  <c r="M15" i="9"/>
  <c r="M20" i="9"/>
  <c r="M18" i="9"/>
  <c r="M24" i="9"/>
  <c r="M22" i="9"/>
  <c r="M23" i="9"/>
  <c r="M21" i="9"/>
  <c r="M19" i="9"/>
  <c r="M17" i="9"/>
  <c r="M14" i="9"/>
  <c r="M13" i="9"/>
  <c r="M12" i="9"/>
  <c r="M10" i="9"/>
  <c r="N22" i="9" l="1"/>
  <c r="N11" i="9"/>
  <c r="N6" i="9"/>
  <c r="N17" i="9"/>
  <c r="N18" i="9"/>
  <c r="N8" i="9"/>
  <c r="N19" i="9"/>
  <c r="N16" i="9"/>
  <c r="N9" i="9"/>
  <c r="N10" i="9"/>
  <c r="N21" i="9"/>
  <c r="N7" i="9"/>
  <c r="D14" i="9"/>
  <c r="N20" i="9"/>
  <c r="N23" i="9"/>
  <c r="N24" i="9"/>
  <c r="N14" i="9"/>
  <c r="E19" i="6"/>
  <c r="D19" i="6"/>
  <c r="C20" i="6"/>
  <c r="C15" i="9"/>
  <c r="B15" i="9"/>
  <c r="C21" i="6" l="1"/>
  <c r="D20" i="6"/>
  <c r="E20" i="6"/>
  <c r="C16" i="9"/>
  <c r="B16" i="9"/>
  <c r="D16" i="9" l="1"/>
  <c r="E21" i="6"/>
  <c r="D21" i="6"/>
  <c r="C22" i="6"/>
  <c r="E22" i="6" l="1"/>
  <c r="D22" i="6"/>
  <c r="E23" i="6" l="1"/>
  <c r="D23" i="6"/>
  <c r="C24" i="6"/>
  <c r="C17" i="9"/>
  <c r="B17" i="9"/>
  <c r="D17" i="9" l="1"/>
  <c r="E24" i="6"/>
  <c r="C25" i="6"/>
  <c r="D24" i="6"/>
  <c r="C18" i="9"/>
  <c r="B18" i="9"/>
  <c r="D18" i="9" l="1"/>
  <c r="E25" i="6"/>
  <c r="D25" i="6"/>
  <c r="C26" i="6"/>
  <c r="C19" i="9"/>
  <c r="B19" i="9"/>
  <c r="D19" i="9" l="1"/>
  <c r="E26" i="6"/>
  <c r="C27" i="6"/>
  <c r="D26" i="6"/>
  <c r="C20" i="9"/>
  <c r="B20" i="9"/>
  <c r="D20" i="9" l="1"/>
  <c r="E27" i="6"/>
  <c r="D27" i="6"/>
  <c r="C28" i="6"/>
  <c r="B21" i="9"/>
  <c r="C21" i="9"/>
  <c r="D21" i="9" l="1"/>
  <c r="E28" i="6"/>
  <c r="C29" i="6"/>
  <c r="D28" i="6"/>
  <c r="C22" i="9"/>
  <c r="B22" i="9"/>
  <c r="D22" i="9" l="1"/>
  <c r="E29" i="6"/>
  <c r="D29" i="6"/>
  <c r="C30" i="6"/>
  <c r="B23" i="9"/>
  <c r="C23" i="9"/>
  <c r="D23" i="9" l="1"/>
  <c r="E30" i="6"/>
  <c r="C31" i="6"/>
  <c r="D30" i="6"/>
  <c r="C24" i="9"/>
  <c r="B24" i="9"/>
  <c r="D24" i="9" l="1"/>
  <c r="E31" i="6"/>
  <c r="D31" i="6"/>
</calcChain>
</file>

<file path=xl/sharedStrings.xml><?xml version="1.0" encoding="utf-8"?>
<sst xmlns="http://schemas.openxmlformats.org/spreadsheetml/2006/main" count="328" uniqueCount="253">
  <si>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</si>
  <si>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</si>
  <si>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</si>
  <si>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</si>
  <si>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</si>
  <si>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</si>
  <si>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</si>
  <si>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</si>
  <si>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</si>
  <si>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</si>
  <si>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</si>
  <si>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</si>
  <si>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</si>
  <si>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</si>
  <si>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</si>
  <si>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</si>
  <si>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</si>
  <si>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Worksheet description</t>
  </si>
  <si>
    <t>Link</t>
  </si>
  <si>
    <t>Cover sheet</t>
  </si>
  <si>
    <t>Cover Sheet</t>
  </si>
  <si>
    <t>Contents table</t>
  </si>
  <si>
    <t>Notes to understand the data</t>
  </si>
  <si>
    <t>Notes</t>
  </si>
  <si>
    <t>Commentary on the latest trends in the data</t>
  </si>
  <si>
    <t>Commentary</t>
  </si>
  <si>
    <t xml:space="preserve">This worksheet contains one table 
</t>
  </si>
  <si>
    <t xml:space="preserve">Note </t>
  </si>
  <si>
    <t>Description</t>
  </si>
  <si>
    <t>Note 1</t>
  </si>
  <si>
    <t>Note 2</t>
  </si>
  <si>
    <t xml:space="preserve">Note 3 </t>
  </si>
  <si>
    <t>Note 4</t>
  </si>
  <si>
    <t>Note 5</t>
  </si>
  <si>
    <t>Note 6</t>
  </si>
  <si>
    <t>Note 7</t>
  </si>
  <si>
    <t>Note 8</t>
  </si>
  <si>
    <t>Year</t>
  </si>
  <si>
    <t>Quarter</t>
  </si>
  <si>
    <t>Annual!</t>
  </si>
  <si>
    <t>Quarter!</t>
  </si>
  <si>
    <t>Supply</t>
  </si>
  <si>
    <t>Indigenous Production</t>
  </si>
  <si>
    <t>MPPs</t>
  </si>
  <si>
    <t>Auto Producers</t>
  </si>
  <si>
    <t>Other sources</t>
  </si>
  <si>
    <t>Imports</t>
  </si>
  <si>
    <t>Exports</t>
  </si>
  <si>
    <t>Marine bunkers</t>
  </si>
  <si>
    <t xml:space="preserve">   Transfers</t>
  </si>
  <si>
    <t>Total supply</t>
  </si>
  <si>
    <t>Statistical difference</t>
  </si>
  <si>
    <t>Total demand</t>
  </si>
  <si>
    <t>Transformation</t>
  </si>
  <si>
    <t>Energy industry use</t>
  </si>
  <si>
    <t>Losses</t>
  </si>
  <si>
    <t>Final consumption</t>
  </si>
  <si>
    <t>Iron &amp; steel</t>
  </si>
  <si>
    <t>Other industies</t>
  </si>
  <si>
    <t>Transport</t>
  </si>
  <si>
    <t>Domestic</t>
  </si>
  <si>
    <t>Other final users</t>
  </si>
  <si>
    <t>Non energy use</t>
  </si>
  <si>
    <t>Other industries</t>
  </si>
  <si>
    <t>Indigenous production</t>
  </si>
  <si>
    <t>Auto producers</t>
  </si>
  <si>
    <t>Transfers</t>
  </si>
  <si>
    <t>-</t>
  </si>
  <si>
    <t>Supply and consumption of electricity</t>
  </si>
  <si>
    <t>Main table (GWh)</t>
  </si>
  <si>
    <t>Annual (GWh)</t>
  </si>
  <si>
    <t>Quarter (GWh)</t>
  </si>
  <si>
    <t>Main table in GWh</t>
  </si>
  <si>
    <t>More information on Major Power Producer (MPP) supply is available in Energy Trends tables 5.1 and 5.4.</t>
  </si>
  <si>
    <t>This information is taken from the latest ONS publication of the Index of Production.</t>
  </si>
  <si>
    <t>This column refers to the percentage change between the most recent quarter and the same quarter a year earlier.</t>
  </si>
  <si>
    <t>Major power producers [note 4][note 5]</t>
  </si>
  <si>
    <t>This table includes the change of definition of Major Power Producers (MPPs) to include major wind farm companies. Details of this change of definition were given in an article on pages 43 to 48 of the September 2008 edition of Energy Trends.</t>
  </si>
  <si>
    <t>Other sources [note 6]</t>
  </si>
  <si>
    <t>Energy industry use [note 7]</t>
  </si>
  <si>
    <t>Energy industry use includes electricity used in generation and for pumping, along with energy used by other fuel industries. This includes coal and coke, blast furnaces, extraction of oil and gas, petroleum refineries, nuclear fuel production and gas and electricity supply.</t>
  </si>
  <si>
    <t>Transport [note 8]</t>
  </si>
  <si>
    <t xml:space="preserve">This table contains supplementary information supporting electricity supply and consumption data which are referred to in the data presented in this workbook </t>
  </si>
  <si>
    <t>Components of supply and demand</t>
  </si>
  <si>
    <t>Per cent change 
[note 3]</t>
  </si>
  <si>
    <t>2019</t>
  </si>
  <si>
    <t>2020</t>
  </si>
  <si>
    <t>Table 5.2 Supply and consumption of electricity main table (GWh)</t>
  </si>
  <si>
    <t>Figures in this table are rounded to four decimal places. Therefore, totals may not equal the exact sum of their constituents.</t>
  </si>
  <si>
    <t>This worksheet contains one table.</t>
  </si>
  <si>
    <t>Some cells refer to notes which can be found on the notes worksheet.</t>
  </si>
  <si>
    <t>Iron and steel</t>
  </si>
  <si>
    <t>Major power producers</t>
  </si>
  <si>
    <t>1998 1st quarter</t>
  </si>
  <si>
    <t>1998 2nd quarter</t>
  </si>
  <si>
    <t>1998 3rd quarter</t>
  </si>
  <si>
    <t>1998 4th quarter</t>
  </si>
  <si>
    <t>1999 1st quarter</t>
  </si>
  <si>
    <t>1999 2nd quarter</t>
  </si>
  <si>
    <t>1999 3rd quarter</t>
  </si>
  <si>
    <t>1999 4th quarter</t>
  </si>
  <si>
    <t>2000 1st quarter</t>
  </si>
  <si>
    <t>2000 2nd quarter</t>
  </si>
  <si>
    <t>2000 3rd quarter</t>
  </si>
  <si>
    <t>2000 4th quarter</t>
  </si>
  <si>
    <t>2001 1st quarter</t>
  </si>
  <si>
    <t>2001 2nd quarter</t>
  </si>
  <si>
    <t>2001 3rd quarter</t>
  </si>
  <si>
    <t>2001 4th quarter</t>
  </si>
  <si>
    <t>2002 1st quarter</t>
  </si>
  <si>
    <t>2002 2nd quarter</t>
  </si>
  <si>
    <t>2002 3rd quarter</t>
  </si>
  <si>
    <t>2002 4th quarter</t>
  </si>
  <si>
    <t>2003 1st quarter</t>
  </si>
  <si>
    <t>2003 2nd quarter</t>
  </si>
  <si>
    <t>2003 3rd quarter</t>
  </si>
  <si>
    <t>2003 4th quarter</t>
  </si>
  <si>
    <t>2004 1st quarter</t>
  </si>
  <si>
    <t>2004 2nd quarter</t>
  </si>
  <si>
    <t>2004 3rd quarter</t>
  </si>
  <si>
    <t>2004 4th quarter</t>
  </si>
  <si>
    <t>2005 1st quarter</t>
  </si>
  <si>
    <t>2005 2nd quarter</t>
  </si>
  <si>
    <t>2005 3rd quarter</t>
  </si>
  <si>
    <t>2005 4th quarter</t>
  </si>
  <si>
    <t>2006 1st quarter</t>
  </si>
  <si>
    <t>2006 2nd quarter</t>
  </si>
  <si>
    <t>2006 3rd quarter</t>
  </si>
  <si>
    <t>2006 4th quarter</t>
  </si>
  <si>
    <t>2007 1st quarter</t>
  </si>
  <si>
    <t>2007 2nd quarter</t>
  </si>
  <si>
    <t>2007 3rd quarter</t>
  </si>
  <si>
    <t>2007 4th quarter</t>
  </si>
  <si>
    <t>2008 1st quarter</t>
  </si>
  <si>
    <t>2008 2nd quarter</t>
  </si>
  <si>
    <t>2008 3rd quarter</t>
  </si>
  <si>
    <t>2008 4th quarter</t>
  </si>
  <si>
    <t>2009 1st quarter</t>
  </si>
  <si>
    <t>2009 2nd quarter</t>
  </si>
  <si>
    <t>2009 3rd quarter</t>
  </si>
  <si>
    <t>2009 4th quarter</t>
  </si>
  <si>
    <t>2010 1st quarter</t>
  </si>
  <si>
    <t>2010 2nd quarter</t>
  </si>
  <si>
    <t>2010 3rd quarter</t>
  </si>
  <si>
    <t>2010 4th quarter</t>
  </si>
  <si>
    <t>2011 1st quarter</t>
  </si>
  <si>
    <t>2011 2nd quarter</t>
  </si>
  <si>
    <t>2011 3rd quarter</t>
  </si>
  <si>
    <t>2011 4th quarter</t>
  </si>
  <si>
    <t>2012 1st quarter</t>
  </si>
  <si>
    <t>2012 2nd quarter</t>
  </si>
  <si>
    <t>2012 3rd quarter</t>
  </si>
  <si>
    <t>2012 4th quarter</t>
  </si>
  <si>
    <t>2013 1st quarter</t>
  </si>
  <si>
    <t>2013 2nd quarter</t>
  </si>
  <si>
    <t>2013 3rd quarter</t>
  </si>
  <si>
    <t>2013 4th quarter</t>
  </si>
  <si>
    <t>2014 1st quarter</t>
  </si>
  <si>
    <t>2014 2nd quarter</t>
  </si>
  <si>
    <t>2014 3rd quarter</t>
  </si>
  <si>
    <t>2014 4th quarter</t>
  </si>
  <si>
    <t>2015 1st quarter</t>
  </si>
  <si>
    <t>2015 2nd quarter</t>
  </si>
  <si>
    <t>2015 3rd quarter</t>
  </si>
  <si>
    <t xml:space="preserve">2015 4th quarter </t>
  </si>
  <si>
    <t>2016 1st quarter</t>
  </si>
  <si>
    <t>2016 2nd quarter</t>
  </si>
  <si>
    <t>2016 3rd quarter</t>
  </si>
  <si>
    <t>2016 4th quarter</t>
  </si>
  <si>
    <t>2017 1st quarter</t>
  </si>
  <si>
    <t>2017 2nd quarter</t>
  </si>
  <si>
    <t>2017 3rd quarter</t>
  </si>
  <si>
    <t>2017 4th quarter</t>
  </si>
  <si>
    <t>2018 1st quarter</t>
  </si>
  <si>
    <t>2018 2nd quarter</t>
  </si>
  <si>
    <t>2018 3rd quarter</t>
  </si>
  <si>
    <t>2018 4th quarter</t>
  </si>
  <si>
    <t>2019 1st quarter</t>
  </si>
  <si>
    <t>2019 2nd quarter</t>
  </si>
  <si>
    <t>2019 3rd quarter</t>
  </si>
  <si>
    <t>2019 4th quarter</t>
  </si>
  <si>
    <t>2020 1st quarter</t>
  </si>
  <si>
    <t>2020 2nd quarter</t>
  </si>
  <si>
    <t>2020 3rd quarter</t>
  </si>
  <si>
    <t>2020 4th quarter</t>
  </si>
  <si>
    <t>2021 1st quarter</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</si>
  <si>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</si>
  <si>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</si>
  <si>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</si>
  <si>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</si>
  <si>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</si>
  <si>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</si>
  <si>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</si>
  <si>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</si>
  <si>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</si>
  <si>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</si>
  <si>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</si>
  <si>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</si>
  <si>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</si>
  <si>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</si>
  <si>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</si>
  <si>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</si>
  <si>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</si>
  <si>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</si>
  <si>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</si>
  <si>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</si>
  <si>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</si>
  <si>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2021 2nd
quarter</t>
  </si>
  <si>
    <t>2021 3rd
quarter</t>
  </si>
  <si>
    <t>Annual
per cent change</t>
  </si>
  <si>
    <t>2021 4th
quarter</t>
  </si>
  <si>
    <t>0776 757 3907</t>
  </si>
  <si>
    <t>Glossary and acronyms, DUKES Annex B (opens in a new window)</t>
  </si>
  <si>
    <t>2022 1st
quarter</t>
  </si>
  <si>
    <t>Note 9</t>
  </si>
  <si>
    <t xml:space="preserve">Average temperatures and heating degree days are available in Energy Trends table 7.1. </t>
  </si>
  <si>
    <t>2022
2nd quarter</t>
  </si>
  <si>
    <t>This spreadsheet forms part of the National Statistics publication Energy Trends produced by the Department for Energy Security &amp; Net Zero (DESNZ). 
The data presented is on UK supply and consumption of electricity; quarterly data are published one quarter in arrears in GWh.</t>
  </si>
  <si>
    <t>2022
3rd quarter</t>
  </si>
  <si>
    <t>2021</t>
  </si>
  <si>
    <t>Table 5.2 supply and consumption of electricity quarterly data (GWh)</t>
  </si>
  <si>
    <t>Table 5.2 supply and consumption of electricity, annual data (GWh)</t>
  </si>
  <si>
    <t>Annual table data from 1998 in GWh</t>
  </si>
  <si>
    <t>Quarterly data from quarter 1 1998 in GWh</t>
  </si>
  <si>
    <t xml:space="preserve">Media enquiries </t>
  </si>
  <si>
    <t>newsdesk@energysecurity.gov.uk</t>
  </si>
  <si>
    <t>020 7215 1000</t>
  </si>
  <si>
    <t>2022
4th quarter</t>
  </si>
  <si>
    <t>energy.stats@energysecurity.gov.uk</t>
  </si>
  <si>
    <t>electricitystatistics@energysecurity.gov.uk</t>
  </si>
  <si>
    <t xml:space="preserve">2022
</t>
  </si>
  <si>
    <t>2023
1st quarter</t>
  </si>
  <si>
    <t>2023
2nd quarter</t>
  </si>
  <si>
    <t>2023
3rd quarter</t>
  </si>
  <si>
    <t xml:space="preserve">Transport consumption numbers are based on annual data, so do not reflect changes within the year. An exception was made to this for the four quarters of 2020 because of Covid-19 restrictions, where the data was adjusted in line with external transport data. </t>
  </si>
  <si>
    <t>2023
4th quarter</t>
  </si>
  <si>
    <t>Other sources refers to gross supply from pumped storage hydro and battery storage.</t>
  </si>
  <si>
    <t>2023</t>
  </si>
  <si>
    <t>2024
1st quarter</t>
  </si>
  <si>
    <t>2024
2nd quarter</t>
  </si>
  <si>
    <t>In the latest quarter</t>
  </si>
  <si>
    <t>2024
3rd quarter</t>
  </si>
  <si>
    <t>2025
1st quarter 
[provisional]</t>
  </si>
  <si>
    <t xml:space="preserve">2024
4th quarter </t>
  </si>
  <si>
    <t>Domestic consumption rose while consumption by other final users, including commercial use, and industrial consumption both fell</t>
  </si>
  <si>
    <t>Total demand fell</t>
  </si>
  <si>
    <t>Major Power Producers (MPPs) are defined as companies that produce electricity from nuclear sources plus all companies whose prime purpose is the generation of electricity. The full list of Major Power Producers, as of the end of May 2024, is given in DUKES Table 5.11.</t>
  </si>
  <si>
    <t>Data for Quarter 1 2022 to Quarter 4 2024 been revised to align with the Digest of UK Energy Statistics (DUKES).
Revisions are due to updates from data suppliers or the receipt of data replacing estimates.</t>
  </si>
  <si>
    <t>Quarter 1 of 2025 saw total UK electricity demand fall by 0.3 per cent compared to the same period in 2024, reaching 87.8 TWh. Consumption by end users rose by 0.1 percent to 74.9 TWh, with Quarter 1 of 2025 having colder average temperatures than Quarter 1 of 2024 [note 9].</t>
  </si>
  <si>
    <t xml:space="preserve">Domestic consumption rose by 2.8 per cent from to Quarter 1 of 2024 to 27.6 TWh in Quarter 1 of 2025, following lower temperatures compared to the same period this year [note 9]. Consumption by other final users, including commercial use, fell by 1.0 per cent to 22.2 TWh. Finally, industrial consumption fell by 2.0 per cent to 21.7 TWh. </t>
  </si>
  <si>
    <t>2024</t>
  </si>
  <si>
    <r>
      <t>These data were published on</t>
    </r>
    <r>
      <rPr>
        <b/>
        <sz val="12"/>
        <rFont val="Calibri"/>
        <family val="2"/>
        <scheme val="minor"/>
      </rPr>
      <t xml:space="preserve"> Thursday 31st July 2025</t>
    </r>
    <r>
      <rPr>
        <sz val="12"/>
        <rFont val="Calibri"/>
        <family val="2"/>
        <scheme val="minor"/>
      </rPr>
      <t xml:space="preserve">
The next publication date is </t>
    </r>
    <r>
      <rPr>
        <b/>
        <sz val="12"/>
        <rFont val="Calibri"/>
        <family val="2"/>
        <scheme val="minor"/>
      </rPr>
      <t>Tuesday 30th September 2025</t>
    </r>
  </si>
  <si>
    <t xml:space="preserve">This spreadsheet contains quarterly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</si>
</sst>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F800]dddd\,\ mmmm\ dd\,\ yyyy"/>
    <numFmt numFmtId="165" formatCode="0.0"/>
    <numFmt numFmtId="166" formatCode="0;;;@"/>
    <numFmt numFmtId="167" formatCode="#,##0\r;\-#,##0\r;&quot;-&quot;\ "/>
    <numFmt numFmtId="168" formatCode="0.0%"/>
    <numFmt numFmtId="169" formatCode="#,##0.0\ ;\-#,##0.0\ ;&quot;-&quot;\ "/>
    <numFmt numFmtId="170" formatCode="\+#,##0.0\ ;\-#,##0.0\ ;&quot;-&quot;\ "/>
    <numFmt numFmtId="171" formatCode="#,##0_ ;\-#,##0\ "/>
    <numFmt numFmtId="172" formatCode="_-* #,##0_-;\-* #,##0_-;_-* &quot;-&quot;??_-;_-@_-"/>
    <numFmt numFmtId="173" formatCode="#,##0.000"/>
  </numFmts>
  <fonts count="36" x14ac:knownFonts="1">
    <font>
      <sz val="11"/>
      <color theme="1"/>
      <name val="Calibri"/>
      <family val="2"/>
      <scheme val="minor"/>
    </font>
    <font>
      <b/>
      <sz val="20"/>
      <name val="Calibri"/>
      <family val="2"/>
    </font>
    <font>
      <sz val="10"/>
      <name val="MS Sans Serif"/>
    </font>
    <font>
      <sz val="12"/>
      <name val="Arial"/>
      <family val="2"/>
    </font>
    <font>
      <sz val="12"/>
      <name val="Calibri"/>
      <family val="2"/>
    </font>
    <font>
      <b/>
      <sz val="16"/>
      <name val="Calibri"/>
      <family val="2"/>
    </font>
    <font>
      <sz val="12"/>
      <color theme="1"/>
      <name val="Calibri"/>
      <family val="2"/>
      <scheme val="minor"/>
    </font>
    <font>
      <b/>
      <sz val="14"/>
      <name val="Arial"/>
      <family val="2"/>
    </font>
    <font>
      <sz val="12"/>
      <name val="MS Sans Serif"/>
      <family val="2"/>
    </font>
    <font>
      <u/>
      <sz val="10"/>
      <color indexed="12"/>
      <name val="MS Sans Serif"/>
      <family val="2"/>
    </font>
    <font>
      <u/>
      <sz val="12"/>
      <color indexed="12"/>
      <name val="Calibri"/>
      <family val="2"/>
      <scheme val="minor"/>
    </font>
    <font>
      <u/>
      <sz val="12"/>
      <name val="Arial"/>
      <family val="2"/>
    </font>
    <font>
      <u/>
      <sz val="12"/>
      <color indexed="12"/>
      <name val="Arial"/>
      <family val="2"/>
    </font>
    <font>
      <b/>
      <sz val="14"/>
      <name val="Calibri"/>
      <family val="2"/>
    </font>
    <font>
      <u/>
      <sz val="10"/>
      <color indexed="12"/>
      <name val="Arial"/>
      <family val="2"/>
    </font>
    <font>
      <sz val="10"/>
      <name val="MS Sans Serif"/>
      <family val="2"/>
    </font>
    <font>
      <sz val="14"/>
      <color theme="1"/>
      <name val="Arial"/>
      <family val="2"/>
    </font>
    <font>
      <sz val="10"/>
      <color theme="1"/>
      <name val="Arial"/>
      <family val="2"/>
    </font>
    <font>
      <sz val="10"/>
      <name val="Arial"/>
      <family val="2"/>
    </font>
    <font>
      <sz val="10"/>
      <color theme="1"/>
      <name val="MS Sans Serif"/>
    </font>
    <font>
      <sz val="10"/>
      <name val="Arial"/>
      <family val="2"/>
    </font>
    <font>
      <b/>
      <sz val="10"/>
      <name val="Arial"/>
      <family val="2"/>
    </font>
    <font>
      <b/>
      <sz val="9"/>
      <name val="MS Sans Serif"/>
      <family val="2"/>
    </font>
    <font>
      <sz val="9"/>
      <name val="MS Sans Serif"/>
      <family val="2"/>
    </font>
    <font>
      <i/>
      <sz val="8.5"/>
      <name val="MS Sans Serif"/>
      <family val="2"/>
    </font>
    <font>
      <sz val="10"/>
      <color rgb="FFFF0000"/>
      <name val="Arial"/>
      <family val="2"/>
    </font>
    <font>
      <sz val="10"/>
      <color indexed="10"/>
      <name val="Arial"/>
      <family val="2"/>
    </font>
    <font>
      <sz val="8"/>
      <name val="Arial"/>
      <family val="2"/>
    </font>
    <font>
      <sz val="8.5"/>
      <name val="MS Sans Serif"/>
      <family val="2"/>
    </font>
    <font>
      <b/>
      <sz val="12"/>
      <name val="Calibri"/>
      <family val="2"/>
      <scheme val="minor"/>
    </font>
    <font>
      <sz val="12"/>
      <name val="Calibri"/>
      <family val="2"/>
      <scheme val="minor"/>
    </font>
    <font>
      <sz val="8"/>
      <name val="Calibri"/>
      <family val="2"/>
      <scheme val="minor"/>
    </font>
    <font>
      <sz val="11"/>
      <color theme="1"/>
      <name val="Calibri"/>
      <family val="2"/>
      <scheme val="minor"/>
    </font>
    <font>
      <sz val="12"/>
      <color rgb="FF000000"/>
      <name val="Calibri"/>
      <family val="2"/>
    </font>
    <font>
      <u/>
      <sz val="12"/>
      <color rgb="FF0000FF"/>
      <name val="Calibri"/>
      <family val="2"/>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indexed="10"/>
        <bgColor indexed="64"/>
      </patternFill>
    </fill>
    <fill>
      <patternFill patternType="solid">
        <fgColor theme="0" tint="-4.9989318521683403E-2"/>
        <bgColor indexed="64"/>
      </patternFill>
    </fill>
    <fill>
      <patternFill patternType="solid">
        <fgColor rgb="FFFFFFFF"/>
        <bgColor rgb="FFFFFFFF"/>
      </patternFill>
    </fill>
  </fills>
  <borders count="18">
    <border>
      <left/>
      <right/>
      <top/>
      <bottom/>
      <diagonal/>
    </border>
    <border>
      <left/>
      <right/>
      <top/>
      <bottom style="thick">
        <color theme="4"/>
      </bottom>
      <diagonal/>
    </border>
    <border>
      <left/>
      <right/>
      <top/>
      <bottom style="medium">
        <color theme="4" tint="0.3999755851924192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4">
    <xf numFmtId="0" fontId="0" fillId="0" borderId="0"/>
    <xf numFmtId="0" fontId="1" fillId="0" borderId="1" applyNumberFormat="0" applyFill="0" applyBorder="0" applyProtection="0">
      <alignment horizontal="left" vertical="center"/>
    </xf>
    <xf numFmtId="0" fontId="2" fillId="0" borderId="0"/>
    <xf numFmtId="0" fontId="4" fillId="0" borderId="0" applyNumberFormat="0" applyFill="0" applyBorder="0" applyProtection="0">
      <alignment horizontal="left" vertical="center"/>
    </xf>
    <xf numFmtId="0" fontId="5" fillId="0" borderId="0" applyNumberFormat="0" applyFill="0" applyProtection="0">
      <alignment horizontal="left"/>
    </xf>
    <xf numFmtId="0" fontId="3" fillId="0" borderId="0"/>
    <xf numFmtId="0" fontId="9" fillId="0" borderId="0" applyNumberFormat="0" applyFill="0" applyBorder="0" applyAlignment="0" applyProtection="0">
      <alignment vertical="top"/>
      <protection locked="0"/>
    </xf>
    <xf numFmtId="0" fontId="13" fillId="0" borderId="2" applyNumberFormat="0" applyFill="0" applyBorder="0" applyProtection="0">
      <alignment horizontal="left" vertical="center"/>
    </xf>
    <xf numFmtId="0" fontId="14" fillId="0" borderId="0" applyNumberFormat="0" applyFill="0" applyBorder="0" applyAlignment="0" applyProtection="0">
      <alignment vertical="top"/>
      <protection locked="0"/>
    </xf>
    <xf numFmtId="0" fontId="15" fillId="0" borderId="0"/>
    <xf numFmtId="0" fontId="20" fillId="0" borderId="0"/>
    <xf numFmtId="43" fontId="20" fillId="0" borderId="0" applyFont="0" applyFill="0" applyBorder="0" applyAlignment="0" applyProtection="0"/>
    <xf numFmtId="9" fontId="20" fillId="0" borderId="0" applyFont="0" applyFill="0" applyBorder="0" applyAlignment="0" applyProtection="0"/>
    <xf numFmtId="43" fontId="18"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xf numFmtId="0" fontId="33" fillId="0" borderId="0" applyNumberFormat="0" applyBorder="0" applyProtection="0">
      <alignment vertical="center" wrapText="1"/>
    </xf>
    <xf numFmtId="0" fontId="10" fillId="0" borderId="0" applyNumberFormat="0" applyFill="0" applyBorder="0" applyAlignment="0" applyProtection="0">
      <alignment vertical="top"/>
      <protection locked="0"/>
    </xf>
    <xf numFmtId="0" fontId="34" fillId="0" borderId="0" applyNumberForma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43" fontId="18" fillId="0" borderId="0" applyFont="0" applyFill="0" applyBorder="0" applyAlignment="0" applyProtection="0"/>
    <xf numFmtId="43" fontId="32" fillId="0" borderId="0" applyFont="0" applyFill="0" applyBorder="0" applyAlignment="0" applyProtection="0"/>
  </cellStyleXfs>
  <cellXfs count="169">
    <xf numFmtId="0" fontId="0" fillId="0" borderId="0" xfId="0"/>
    <xf numFmtId="0" fontId="1" fillId="0" borderId="0" xfId="1" applyFill="1" applyBorder="1">
      <alignment horizontal="left" vertical="center"/>
    </xf>
    <xf numFmtId="0" fontId="3" fillId="0" borderId="0" xfId="2" applyFont="1"/>
    <xf numFmtId="0" fontId="4" fillId="0" borderId="0" xfId="3" applyFill="1" applyAlignment="1">
      <alignment horizontal="left" vertical="center" wrapText="1"/>
    </xf>
    <xf numFmtId="0" fontId="5" fillId="0" borderId="0" xfId="4" applyFill="1">
      <alignment horizontal="left"/>
    </xf>
    <xf numFmtId="0" fontId="4" fillId="0" borderId="0" xfId="3" applyFill="1" applyBorder="1">
      <alignment horizontal="left" vertical="center"/>
    </xf>
    <xf numFmtId="0" fontId="7" fillId="0" borderId="0" xfId="2" applyFont="1"/>
    <xf numFmtId="0" fontId="8" fillId="0" borderId="0" xfId="2" applyFont="1"/>
    <xf numFmtId="164" fontId="3" fillId="0" borderId="0" xfId="5" applyNumberFormat="1" applyAlignment="1">
      <alignment horizontal="left"/>
    </xf>
    <xf numFmtId="0" fontId="6" fillId="0" borderId="0" xfId="3" applyFont="1" applyFill="1" applyAlignment="1">
      <alignment vertical="center" wrapText="1"/>
    </xf>
    <xf numFmtId="0" fontId="10" fillId="0" borderId="0" xfId="6" applyFont="1" applyFill="1" applyAlignment="1" applyProtection="1">
      <alignment vertical="center" wrapText="1"/>
    </xf>
    <xf numFmtId="0" fontId="11" fillId="0" borderId="0" xfId="2" applyFont="1"/>
    <xf numFmtId="0" fontId="3" fillId="0" borderId="0" xfId="2" applyFont="1" applyAlignment="1">
      <alignment horizontal="left"/>
    </xf>
    <xf numFmtId="0" fontId="12" fillId="0" borderId="0" xfId="6" applyFont="1" applyFill="1" applyAlignment="1" applyProtection="1"/>
    <xf numFmtId="0" fontId="4" fillId="0" borderId="0" xfId="3" applyFill="1">
      <alignment horizontal="left" vertical="center"/>
    </xf>
    <xf numFmtId="0" fontId="13" fillId="0" borderId="0" xfId="7" applyFill="1" applyBorder="1">
      <alignment horizontal="left" vertical="center"/>
    </xf>
    <xf numFmtId="0" fontId="3" fillId="0" borderId="0" xfId="2" applyFont="1" applyAlignment="1">
      <alignment wrapText="1"/>
    </xf>
    <xf numFmtId="0" fontId="2" fillId="0" borderId="0" xfId="2" applyAlignment="1">
      <alignment wrapText="1"/>
    </xf>
    <xf numFmtId="0" fontId="12" fillId="0" borderId="0" xfId="8" applyFont="1" applyFill="1" applyAlignment="1" applyProtection="1"/>
    <xf numFmtId="0" fontId="4" fillId="0" borderId="0" xfId="3" applyFill="1" applyAlignment="1">
      <alignment vertical="center"/>
    </xf>
    <xf numFmtId="0" fontId="4" fillId="0" borderId="0" xfId="3" applyFill="1" applyAlignment="1">
      <alignment wrapText="1"/>
    </xf>
    <xf numFmtId="0" fontId="3" fillId="0" borderId="0" xfId="9" applyFont="1"/>
    <xf numFmtId="0" fontId="12" fillId="0" borderId="0" xfId="8" applyFont="1" applyFill="1" applyAlignment="1" applyProtection="1">
      <alignment horizontal="left"/>
    </xf>
    <xf numFmtId="0" fontId="3" fillId="0" borderId="0" xfId="5"/>
    <xf numFmtId="0" fontId="12" fillId="0" borderId="0" xfId="6" applyFont="1" applyFill="1" applyAlignment="1" applyProtection="1">
      <alignment horizontal="left"/>
    </xf>
    <xf numFmtId="0" fontId="3" fillId="0" borderId="0" xfId="2" applyFont="1" applyAlignment="1">
      <alignment horizontal="right"/>
    </xf>
    <xf numFmtId="0" fontId="1" fillId="0" borderId="0" xfId="1" applyBorder="1">
      <alignment horizontal="left" vertical="center"/>
    </xf>
    <xf numFmtId="0" fontId="2" fillId="0" borderId="0" xfId="2"/>
    <xf numFmtId="0" fontId="4" fillId="0" borderId="0" xfId="3" applyAlignment="1">
      <alignment vertical="center" wrapText="1"/>
    </xf>
    <xf numFmtId="0" fontId="4" fillId="0" borderId="0" xfId="3" applyAlignment="1">
      <alignment vertical="center"/>
    </xf>
    <xf numFmtId="0" fontId="5" fillId="0" borderId="0" xfId="4" applyAlignment="1"/>
    <xf numFmtId="0" fontId="5" fillId="0" borderId="0" xfId="4" applyFill="1" applyAlignment="1"/>
    <xf numFmtId="0" fontId="10" fillId="0" borderId="0" xfId="6" applyFont="1" applyAlignment="1" applyProtection="1">
      <alignment vertical="center"/>
    </xf>
    <xf numFmtId="0" fontId="2" fillId="0" borderId="0" xfId="2" applyAlignment="1">
      <alignment vertical="center"/>
    </xf>
    <xf numFmtId="0" fontId="1" fillId="0" borderId="0" xfId="1" applyFill="1" applyBorder="1" applyProtection="1">
      <alignment horizontal="left" vertical="center"/>
      <protection hidden="1"/>
    </xf>
    <xf numFmtId="0" fontId="2" fillId="0" borderId="0" xfId="2" applyProtection="1">
      <protection hidden="1"/>
    </xf>
    <xf numFmtId="0" fontId="16" fillId="0" borderId="0" xfId="2" applyFont="1" applyProtection="1">
      <protection hidden="1"/>
    </xf>
    <xf numFmtId="0" fontId="17" fillId="0" borderId="0" xfId="2" applyFont="1" applyProtection="1">
      <protection hidden="1"/>
    </xf>
    <xf numFmtId="0" fontId="18" fillId="0" borderId="0" xfId="2" applyFont="1" applyAlignment="1">
      <alignment vertical="center" wrapText="1"/>
    </xf>
    <xf numFmtId="165" fontId="2" fillId="0" borderId="0" xfId="2" applyNumberFormat="1"/>
    <xf numFmtId="0" fontId="19" fillId="0" borderId="0" xfId="2" applyFont="1" applyProtection="1">
      <protection hidden="1"/>
    </xf>
    <xf numFmtId="0" fontId="19" fillId="0" borderId="0" xfId="2" applyFont="1" applyAlignment="1" applyProtection="1">
      <alignment wrapText="1"/>
      <protection hidden="1"/>
    </xf>
    <xf numFmtId="0" fontId="20" fillId="0" borderId="0" xfId="10"/>
    <xf numFmtId="0" fontId="21" fillId="3" borderId="3" xfId="10" applyFont="1" applyFill="1" applyBorder="1"/>
    <xf numFmtId="0" fontId="21" fillId="3" borderId="4" xfId="10" applyFont="1" applyFill="1" applyBorder="1"/>
    <xf numFmtId="0" fontId="20" fillId="3" borderId="5" xfId="10" applyFill="1" applyBorder="1"/>
    <xf numFmtId="0" fontId="20" fillId="3" borderId="6" xfId="10" applyFill="1" applyBorder="1"/>
    <xf numFmtId="0" fontId="22" fillId="0" borderId="0" xfId="10" applyFont="1"/>
    <xf numFmtId="0" fontId="23" fillId="0" borderId="0" xfId="10" applyFont="1" applyAlignment="1">
      <alignment horizontal="left" indent="1"/>
    </xf>
    <xf numFmtId="0" fontId="23" fillId="0" borderId="0" xfId="10" applyFont="1" applyAlignment="1">
      <alignment horizontal="left" indent="2"/>
    </xf>
    <xf numFmtId="0" fontId="23" fillId="0" borderId="0" xfId="10" applyFont="1" applyAlignment="1">
      <alignment horizontal="left"/>
    </xf>
    <xf numFmtId="0" fontId="23" fillId="0" borderId="0" xfId="10" applyFont="1"/>
    <xf numFmtId="3" fontId="23" fillId="0" borderId="0" xfId="10" applyNumberFormat="1" applyFont="1" applyAlignment="1">
      <alignment horizontal="left" indent="1"/>
    </xf>
    <xf numFmtId="0" fontId="21" fillId="0" borderId="0" xfId="10" applyFont="1"/>
    <xf numFmtId="0" fontId="18" fillId="0" borderId="0" xfId="10" applyFont="1"/>
    <xf numFmtId="0" fontId="9" fillId="2" borderId="0" xfId="6" applyFill="1" applyAlignment="1" applyProtection="1"/>
    <xf numFmtId="165" fontId="20" fillId="0" borderId="0" xfId="10" applyNumberFormat="1"/>
    <xf numFmtId="0" fontId="4" fillId="0" borderId="0" xfId="3" applyFill="1" applyAlignment="1">
      <alignment vertical="center" wrapText="1"/>
    </xf>
    <xf numFmtId="0" fontId="4" fillId="0" borderId="0" xfId="3" quotePrefix="1" applyFill="1" applyAlignment="1">
      <alignment horizontal="left" vertical="center" wrapText="1"/>
    </xf>
    <xf numFmtId="170" fontId="24" fillId="0" borderId="0" xfId="10" applyNumberFormat="1" applyFont="1" applyAlignment="1" applyProtection="1">
      <alignment horizontal="right"/>
      <protection hidden="1"/>
    </xf>
    <xf numFmtId="168" fontId="0" fillId="0" borderId="0" xfId="12" applyNumberFormat="1" applyFont="1" applyFill="1"/>
    <xf numFmtId="0" fontId="26" fillId="0" borderId="0" xfId="10" applyFont="1"/>
    <xf numFmtId="10" fontId="0" fillId="0" borderId="0" xfId="12" applyNumberFormat="1" applyFont="1" applyFill="1"/>
    <xf numFmtId="3" fontId="20" fillId="0" borderId="0" xfId="10" applyNumberFormat="1"/>
    <xf numFmtId="168" fontId="25" fillId="0" borderId="0" xfId="12" applyNumberFormat="1" applyFont="1" applyFill="1"/>
    <xf numFmtId="2" fontId="25" fillId="0" borderId="0" xfId="10" applyNumberFormat="1" applyFont="1"/>
    <xf numFmtId="0" fontId="25" fillId="0" borderId="0" xfId="10" applyFont="1"/>
    <xf numFmtId="0" fontId="27" fillId="0" borderId="0" xfId="10" applyFont="1"/>
    <xf numFmtId="0" fontId="27" fillId="0" borderId="0" xfId="10" applyFont="1" applyAlignment="1">
      <alignment vertical="top" wrapText="1"/>
    </xf>
    <xf numFmtId="0" fontId="27" fillId="0" borderId="0" xfId="10" applyFont="1" applyAlignment="1">
      <alignment wrapText="1"/>
    </xf>
    <xf numFmtId="0" fontId="14" fillId="0" borderId="0" xfId="6" applyFont="1" applyFill="1" applyAlignment="1" applyProtection="1"/>
    <xf numFmtId="167" fontId="20" fillId="0" borderId="0" xfId="10" applyNumberFormat="1"/>
    <xf numFmtId="9" fontId="0" fillId="0" borderId="0" xfId="12" applyFont="1" applyFill="1"/>
    <xf numFmtId="169" fontId="20" fillId="0" borderId="0" xfId="10" applyNumberFormat="1"/>
    <xf numFmtId="0" fontId="28" fillId="0" borderId="0" xfId="10" applyFont="1" applyAlignment="1" applyProtection="1">
      <alignment wrapText="1"/>
      <protection hidden="1"/>
    </xf>
    <xf numFmtId="0" fontId="27" fillId="0" borderId="0" xfId="10" applyFont="1" applyAlignment="1">
      <alignment vertical="center" wrapText="1"/>
    </xf>
    <xf numFmtId="0" fontId="23" fillId="0" borderId="0" xfId="10" applyFont="1" applyAlignment="1">
      <alignment vertical="center" wrapText="1"/>
    </xf>
    <xf numFmtId="0" fontId="20" fillId="0" borderId="0" xfId="10" applyAlignment="1">
      <alignment vertical="center" wrapText="1"/>
    </xf>
    <xf numFmtId="168" fontId="0" fillId="0" borderId="0" xfId="12" applyNumberFormat="1" applyFont="1" applyFill="1" applyBorder="1"/>
    <xf numFmtId="2" fontId="0" fillId="0" borderId="0" xfId="12" applyNumberFormat="1" applyFont="1" applyFill="1" applyBorder="1"/>
    <xf numFmtId="0" fontId="29" fillId="0" borderId="14" xfId="10" applyFont="1" applyBorder="1"/>
    <xf numFmtId="0" fontId="29" fillId="0" borderId="8" xfId="10" applyFont="1" applyBorder="1" applyAlignment="1">
      <alignment horizontal="right"/>
    </xf>
    <xf numFmtId="0" fontId="30" fillId="0" borderId="17" xfId="10" applyFont="1" applyBorder="1"/>
    <xf numFmtId="170" fontId="30" fillId="4" borderId="12" xfId="10" applyNumberFormat="1" applyFont="1" applyFill="1" applyBorder="1" applyAlignment="1" applyProtection="1">
      <alignment horizontal="right"/>
      <protection hidden="1"/>
    </xf>
    <xf numFmtId="3" fontId="30" fillId="0" borderId="12" xfId="13" applyNumberFormat="1" applyFont="1" applyFill="1" applyBorder="1" applyAlignment="1">
      <alignment horizontal="right"/>
    </xf>
    <xf numFmtId="37" fontId="30" fillId="0" borderId="12" xfId="11" applyNumberFormat="1" applyFont="1" applyFill="1" applyBorder="1" applyAlignment="1">
      <alignment horizontal="right"/>
    </xf>
    <xf numFmtId="170" fontId="30" fillId="4" borderId="13" xfId="10" applyNumberFormat="1" applyFont="1" applyFill="1" applyBorder="1" applyAlignment="1" applyProtection="1">
      <alignment horizontal="right"/>
      <protection hidden="1"/>
    </xf>
    <xf numFmtId="0" fontId="30" fillId="0" borderId="15" xfId="10" applyFont="1" applyBorder="1" applyAlignment="1">
      <alignment horizontal="left" indent="1"/>
    </xf>
    <xf numFmtId="170" fontId="30" fillId="4" borderId="0" xfId="10" applyNumberFormat="1" applyFont="1" applyFill="1" applyAlignment="1" applyProtection="1">
      <alignment horizontal="right"/>
      <protection hidden="1"/>
    </xf>
    <xf numFmtId="3" fontId="30" fillId="0" borderId="0" xfId="11" applyNumberFormat="1" applyFont="1" applyFill="1" applyBorder="1" applyAlignment="1">
      <alignment horizontal="right"/>
    </xf>
    <xf numFmtId="3" fontId="30" fillId="0" borderId="0" xfId="13" applyNumberFormat="1" applyFont="1" applyFill="1" applyBorder="1" applyAlignment="1">
      <alignment horizontal="right"/>
    </xf>
    <xf numFmtId="37" fontId="30" fillId="0" borderId="0" xfId="11" applyNumberFormat="1" applyFont="1" applyFill="1" applyBorder="1" applyAlignment="1">
      <alignment horizontal="right"/>
    </xf>
    <xf numFmtId="170" fontId="30" fillId="4" borderId="10" xfId="10" applyNumberFormat="1" applyFont="1" applyFill="1" applyBorder="1" applyAlignment="1" applyProtection="1">
      <alignment horizontal="right"/>
      <protection hidden="1"/>
    </xf>
    <xf numFmtId="0" fontId="30" fillId="0" borderId="15" xfId="10" applyFont="1" applyBorder="1"/>
    <xf numFmtId="171" fontId="30" fillId="0" borderId="0" xfId="11" applyNumberFormat="1" applyFont="1" applyFill="1" applyBorder="1" applyAlignment="1">
      <alignment horizontal="right"/>
    </xf>
    <xf numFmtId="43" fontId="30" fillId="4" borderId="10" xfId="11" applyFont="1" applyFill="1" applyBorder="1" applyAlignment="1">
      <alignment horizontal="right"/>
    </xf>
    <xf numFmtId="0" fontId="30" fillId="0" borderId="16" xfId="10" applyFont="1" applyBorder="1"/>
    <xf numFmtId="171" fontId="30" fillId="0" borderId="7" xfId="11" applyNumberFormat="1" applyFont="1" applyFill="1" applyBorder="1" applyAlignment="1">
      <alignment horizontal="right"/>
    </xf>
    <xf numFmtId="170" fontId="30" fillId="4" borderId="7" xfId="10" applyNumberFormat="1" applyFont="1" applyFill="1" applyBorder="1" applyAlignment="1" applyProtection="1">
      <alignment horizontal="right"/>
      <protection hidden="1"/>
    </xf>
    <xf numFmtId="3" fontId="30" fillId="0" borderId="7" xfId="11" applyNumberFormat="1" applyFont="1" applyFill="1" applyBorder="1" applyAlignment="1">
      <alignment horizontal="right"/>
    </xf>
    <xf numFmtId="3" fontId="30" fillId="0" borderId="7" xfId="13" applyNumberFormat="1" applyFont="1" applyFill="1" applyBorder="1" applyAlignment="1">
      <alignment horizontal="right"/>
    </xf>
    <xf numFmtId="37" fontId="30" fillId="0" borderId="7" xfId="11" applyNumberFormat="1" applyFont="1" applyFill="1" applyBorder="1" applyAlignment="1">
      <alignment horizontal="right"/>
    </xf>
    <xf numFmtId="43" fontId="30" fillId="4" borderId="11" xfId="11" applyFont="1" applyFill="1" applyBorder="1" applyAlignment="1">
      <alignment horizontal="right"/>
    </xf>
    <xf numFmtId="170" fontId="30" fillId="4" borderId="11" xfId="10" applyNumberFormat="1" applyFont="1" applyFill="1" applyBorder="1" applyAlignment="1" applyProtection="1">
      <alignment horizontal="right"/>
      <protection hidden="1"/>
    </xf>
    <xf numFmtId="0" fontId="30" fillId="0" borderId="0" xfId="11" applyNumberFormat="1" applyFont="1" applyFill="1" applyBorder="1" applyAlignment="1">
      <alignment horizontal="right"/>
    </xf>
    <xf numFmtId="0" fontId="4" fillId="0" borderId="0" xfId="3" applyFill="1" applyBorder="1" applyAlignment="1">
      <alignment vertical="center"/>
    </xf>
    <xf numFmtId="172" fontId="30" fillId="0" borderId="0" xfId="13" applyNumberFormat="1" applyFont="1" applyFill="1" applyBorder="1" applyAlignment="1">
      <alignment horizontal="right"/>
    </xf>
    <xf numFmtId="0" fontId="20" fillId="0" borderId="0" xfId="10" applyAlignment="1">
      <alignment horizontal="right"/>
    </xf>
    <xf numFmtId="0" fontId="4" fillId="0" borderId="0" xfId="3" applyFill="1" applyBorder="1" applyAlignment="1">
      <alignment vertical="center" wrapText="1"/>
    </xf>
    <xf numFmtId="172" fontId="30" fillId="0" borderId="12" xfId="13" applyNumberFormat="1" applyFont="1" applyFill="1" applyBorder="1" applyAlignment="1">
      <alignment horizontal="right"/>
    </xf>
    <xf numFmtId="172" fontId="30" fillId="0" borderId="0" xfId="11" applyNumberFormat="1" applyFont="1" applyFill="1" applyBorder="1" applyAlignment="1">
      <alignment horizontal="right"/>
    </xf>
    <xf numFmtId="0" fontId="29" fillId="0" borderId="8" xfId="10" applyFont="1" applyBorder="1" applyAlignment="1">
      <alignment horizontal="left"/>
    </xf>
    <xf numFmtId="0" fontId="29" fillId="0" borderId="12" xfId="10" applyFont="1" applyBorder="1" applyAlignment="1">
      <alignment horizontal="right"/>
    </xf>
    <xf numFmtId="166" fontId="29" fillId="0" borderId="12" xfId="10" applyNumberFormat="1" applyFont="1" applyBorder="1" applyAlignment="1">
      <alignment horizontal="right"/>
    </xf>
    <xf numFmtId="0" fontId="30" fillId="0" borderId="0" xfId="10" applyFont="1" applyAlignment="1">
      <alignment horizontal="left"/>
    </xf>
    <xf numFmtId="1" fontId="30" fillId="0" borderId="0" xfId="10" applyNumberFormat="1" applyFont="1" applyAlignment="1">
      <alignment horizontal="right"/>
    </xf>
    <xf numFmtId="1" fontId="30" fillId="0" borderId="0" xfId="10" applyNumberFormat="1" applyFont="1"/>
    <xf numFmtId="3" fontId="30" fillId="0" borderId="0" xfId="10" applyNumberFormat="1" applyFont="1" applyAlignment="1">
      <alignment horizontal="left"/>
    </xf>
    <xf numFmtId="0" fontId="30" fillId="0" borderId="7" xfId="10" applyFont="1" applyBorder="1" applyAlignment="1">
      <alignment horizontal="left"/>
    </xf>
    <xf numFmtId="0" fontId="29" fillId="0" borderId="8" xfId="10" applyFont="1" applyBorder="1"/>
    <xf numFmtId="0" fontId="29" fillId="0" borderId="12" xfId="10" applyFont="1" applyBorder="1" applyAlignment="1">
      <alignment horizontal="right" wrapText="1"/>
    </xf>
    <xf numFmtId="166" fontId="29" fillId="0" borderId="12" xfId="10" applyNumberFormat="1" applyFont="1" applyBorder="1" applyAlignment="1">
      <alignment horizontal="right" wrapText="1"/>
    </xf>
    <xf numFmtId="166" fontId="29" fillId="0" borderId="8" xfId="10" applyNumberFormat="1" applyFont="1" applyBorder="1" applyAlignment="1">
      <alignment horizontal="right" wrapText="1"/>
    </xf>
    <xf numFmtId="2" fontId="0" fillId="0" borderId="0" xfId="12" applyNumberFormat="1" applyFont="1" applyFill="1"/>
    <xf numFmtId="172" fontId="0" fillId="0" borderId="0" xfId="14" applyNumberFormat="1" applyFont="1" applyFill="1"/>
    <xf numFmtId="172" fontId="30" fillId="0" borderId="7" xfId="13" applyNumberFormat="1" applyFont="1" applyFill="1" applyBorder="1" applyAlignment="1">
      <alignment horizontal="right"/>
    </xf>
    <xf numFmtId="1" fontId="30" fillId="0" borderId="0" xfId="13" applyNumberFormat="1" applyFont="1" applyFill="1" applyBorder="1" applyAlignment="1">
      <alignment horizontal="right"/>
    </xf>
    <xf numFmtId="0" fontId="30" fillId="0" borderId="15" xfId="10" applyFont="1" applyBorder="1" applyAlignment="1">
      <alignment horizontal="left" indent="2"/>
    </xf>
    <xf numFmtId="3" fontId="30" fillId="0" borderId="15" xfId="10" applyNumberFormat="1" applyFont="1" applyBorder="1" applyAlignment="1">
      <alignment horizontal="left" indent="2"/>
    </xf>
    <xf numFmtId="0" fontId="30" fillId="0" borderId="16" xfId="10" applyFont="1" applyBorder="1" applyAlignment="1">
      <alignment horizontal="left" indent="2"/>
    </xf>
    <xf numFmtId="0" fontId="29" fillId="4" borderId="8" xfId="10" applyFont="1" applyFill="1" applyBorder="1" applyAlignment="1">
      <alignment horizontal="right" wrapText="1"/>
    </xf>
    <xf numFmtId="0" fontId="29" fillId="4" borderId="9" xfId="10" applyFont="1" applyFill="1" applyBorder="1" applyAlignment="1">
      <alignment horizontal="right" wrapText="1"/>
    </xf>
    <xf numFmtId="1" fontId="20" fillId="0" borderId="0" xfId="10" applyNumberFormat="1"/>
    <xf numFmtId="168" fontId="20" fillId="0" borderId="0" xfId="15" applyNumberFormat="1" applyFont="1"/>
    <xf numFmtId="0" fontId="33" fillId="5" borderId="0" xfId="16" applyFill="1">
      <alignment vertical="center" wrapText="1"/>
    </xf>
    <xf numFmtId="1" fontId="0" fillId="0" borderId="0" xfId="0" applyNumberFormat="1"/>
    <xf numFmtId="1" fontId="6" fillId="0" borderId="0" xfId="11" applyNumberFormat="1" applyFont="1"/>
    <xf numFmtId="1" fontId="30" fillId="0" borderId="0" xfId="11" applyNumberFormat="1" applyFont="1"/>
    <xf numFmtId="0" fontId="29" fillId="0" borderId="7" xfId="10" applyFont="1" applyBorder="1" applyAlignment="1">
      <alignment horizontal="right" wrapText="1"/>
    </xf>
    <xf numFmtId="168" fontId="27" fillId="0" borderId="0" xfId="15" applyNumberFormat="1" applyFont="1" applyAlignment="1">
      <alignment vertical="top" wrapText="1"/>
    </xf>
    <xf numFmtId="0" fontId="34" fillId="5" borderId="0" xfId="18" applyFill="1" applyAlignment="1">
      <alignment vertical="center" wrapText="1"/>
    </xf>
    <xf numFmtId="0" fontId="10" fillId="0" borderId="0" xfId="17" applyAlignment="1" applyProtection="1">
      <alignment vertical="center"/>
    </xf>
    <xf numFmtId="0" fontId="34" fillId="0" borderId="0" xfId="18" applyFill="1" applyAlignment="1">
      <alignment vertical="center" wrapText="1"/>
    </xf>
    <xf numFmtId="173" fontId="0" fillId="0" borderId="0" xfId="0" applyNumberFormat="1"/>
    <xf numFmtId="165" fontId="0" fillId="0" borderId="0" xfId="12" applyNumberFormat="1" applyFont="1" applyFill="1"/>
    <xf numFmtId="0" fontId="29" fillId="0" borderId="8" xfId="10" applyFont="1" applyBorder="1" applyAlignment="1">
      <alignment horizontal="right" wrapText="1"/>
    </xf>
    <xf numFmtId="1" fontId="30" fillId="0" borderId="0" xfId="13" applyNumberFormat="1" applyFont="1" applyBorder="1"/>
    <xf numFmtId="3" fontId="30" fillId="0" borderId="12" xfId="10" applyNumberFormat="1" applyFont="1" applyBorder="1" applyAlignment="1">
      <alignment horizontal="right"/>
    </xf>
    <xf numFmtId="3" fontId="30" fillId="0" borderId="12" xfId="10" applyNumberFormat="1" applyFont="1" applyBorder="1"/>
    <xf numFmtId="3" fontId="6" fillId="0" borderId="12" xfId="11" applyNumberFormat="1" applyFont="1" applyBorder="1"/>
    <xf numFmtId="3" fontId="30" fillId="0" borderId="12" xfId="11" applyNumberFormat="1" applyFont="1" applyBorder="1"/>
    <xf numFmtId="3" fontId="30" fillId="0" borderId="0" xfId="10" applyNumberFormat="1" applyFont="1"/>
    <xf numFmtId="3" fontId="30" fillId="0" borderId="0" xfId="10" applyNumberFormat="1" applyFont="1" applyAlignment="1">
      <alignment horizontal="right"/>
    </xf>
    <xf numFmtId="3" fontId="6" fillId="0" borderId="0" xfId="11" applyNumberFormat="1" applyFont="1" applyBorder="1"/>
    <xf numFmtId="3" fontId="30" fillId="0" borderId="0" xfId="11" applyNumberFormat="1" applyFont="1" applyBorder="1"/>
    <xf numFmtId="3" fontId="30" fillId="0" borderId="7" xfId="10" applyNumberFormat="1" applyFont="1" applyBorder="1" applyAlignment="1">
      <alignment horizontal="right"/>
    </xf>
    <xf numFmtId="3" fontId="30" fillId="0" borderId="7" xfId="10" applyNumberFormat="1" applyFont="1" applyBorder="1"/>
    <xf numFmtId="9" fontId="0" fillId="0" borderId="0" xfId="15" applyFont="1" applyFill="1"/>
    <xf numFmtId="168" fontId="0" fillId="0" borderId="0" xfId="15" applyNumberFormat="1" applyFont="1" applyFill="1"/>
    <xf numFmtId="10" fontId="0" fillId="0" borderId="0" xfId="15" applyNumberFormat="1" applyFont="1" applyFill="1"/>
    <xf numFmtId="0" fontId="30" fillId="2" borderId="0" xfId="3" applyFont="1" applyFill="1" applyAlignment="1">
      <alignment vertical="center" wrapText="1"/>
    </xf>
    <xf numFmtId="0" fontId="10" fillId="0" borderId="0" xfId="17" applyAlignment="1" applyProtection="1">
      <alignment vertical="center" wrapText="1"/>
    </xf>
    <xf numFmtId="168" fontId="25" fillId="0" borderId="0" xfId="15" applyNumberFormat="1" applyFont="1"/>
    <xf numFmtId="0" fontId="35" fillId="0" borderId="0" xfId="0" quotePrefix="1" applyFont="1" applyAlignment="1">
      <alignment vertical="center"/>
    </xf>
    <xf numFmtId="0" fontId="1" fillId="0" borderId="0" xfId="7" applyFont="1" applyFill="1" applyBorder="1" applyAlignment="1" applyProtection="1">
      <alignment horizontal="left" vertical="top"/>
      <protection hidden="1"/>
    </xf>
    <xf numFmtId="3" fontId="27" fillId="0" borderId="0" xfId="10" applyNumberFormat="1" applyFont="1" applyAlignment="1">
      <alignment vertical="top" wrapText="1"/>
    </xf>
    <xf numFmtId="0" fontId="6" fillId="2" borderId="0" xfId="3" applyFont="1" applyFill="1" applyBorder="1" applyAlignment="1">
      <alignment vertical="center" wrapText="1"/>
    </xf>
    <xf numFmtId="0" fontId="4" fillId="0" borderId="0" xfId="3" quotePrefix="1" applyFill="1" applyAlignment="1" applyProtection="1">
      <alignment horizontal="left" vertical="top" wrapText="1"/>
      <protection hidden="1"/>
    </xf>
    <xf numFmtId="0" fontId="13" fillId="0" borderId="0" xfId="7" quotePrefix="1" applyFill="1" applyBorder="1" applyProtection="1">
      <alignment horizontal="left" vertical="center"/>
      <protection hidden="1"/>
    </xf>
  </cellXfs>
  <cellStyles count="24">
    <cellStyle name="Comma" xfId="14" builtinId="3"/>
    <cellStyle name="Comma 2" xfId="11" xr:uid="{ED08C316-C50E-4397-BB76-394F35CC99AA}"/>
    <cellStyle name="Comma 2 2" xfId="13" xr:uid="{2AEEEF74-878D-4D5B-9357-214624E90ACE}"/>
    <cellStyle name="Comma 2 2 2" xfId="22" xr:uid="{DAE1757D-8110-4542-A0FA-AB75FAE0A1FE}"/>
    <cellStyle name="Comma 2 3" xfId="20" xr:uid="{B6F3C45B-C2CB-4A22-A5F6-C1D87B18EEF3}"/>
    <cellStyle name="Comma 3" xfId="23" xr:uid="{53105F2B-BD82-4C33-9D38-0643DC37C807}"/>
    <cellStyle name="Heading 1 2" xfId="1" xr:uid="{C045EFBB-F630-45C0-BE69-CC15D26FC7F1}"/>
    <cellStyle name="Heading 2 2" xfId="4" xr:uid="{7F9B3A3D-C3AD-440F-8682-D2F92CBA038C}"/>
    <cellStyle name="Heading 3 2" xfId="7" xr:uid="{D65AF18A-2DDA-4B6A-9F6C-2659CE84B76D}"/>
    <cellStyle name="Hyperlink 2" xfId="6" xr:uid="{84E4B339-0867-4EA4-A0A5-02C408CF4EBF}"/>
    <cellStyle name="Hyperlink 2 2" xfId="8" xr:uid="{3EAEFBA9-6951-4A65-B89E-8AE5312F8D9F}"/>
    <cellStyle name="Hyperlink 2 3" xfId="18" xr:uid="{9B03BD9D-D93A-413F-8EA3-1CACA1DAD6FF}"/>
    <cellStyle name="Hyperlink 3" xfId="17" xr:uid="{2564C394-D1E8-40AD-8AB1-54F5D7EBA0D8}"/>
    <cellStyle name="Normal" xfId="0" builtinId="0"/>
    <cellStyle name="Normal 2" xfId="2" xr:uid="{45F2C29D-8171-46DC-BB1C-0075B77495E3}"/>
    <cellStyle name="Normal 2 2" xfId="5" xr:uid="{D2503782-95AF-474E-88DC-77FD56B4520C}"/>
    <cellStyle name="Normal 2 3" xfId="9" xr:uid="{5C860E3C-E723-46AA-881A-361285466A93}"/>
    <cellStyle name="Normal 3" xfId="10" xr:uid="{8A33A6A3-9646-4539-99DB-894C443E9F27}"/>
    <cellStyle name="Normal 3 2" xfId="19" xr:uid="{9FFC5BDD-652E-4C09-B057-2BC67CEDF083}"/>
    <cellStyle name="Normal 4" xfId="3" xr:uid="{B7DBFF0E-5A28-4FFC-9F03-C71890BBC3DD}"/>
    <cellStyle name="Normal 4 3" xfId="16" xr:uid="{6FD9D01C-C59F-46C9-82F2-1D9181F93632}"/>
    <cellStyle name="Per cent" xfId="15" builtinId="5"/>
    <cellStyle name="Percent 2" xfId="12" xr:uid="{FB7924F0-5C6C-47D1-9F75-C91FA64506DD}"/>
    <cellStyle name="Percent 2 2" xfId="21" xr:uid="{56FB91CB-A1A7-4069-BAED-18A463798D7E}"/>
  </cellStyles>
  <dxfs count="169">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border outline="0">
        <left style="thin">
          <color indexed="64"/>
        </left>
      </border>
    </dxf>
    <dxf>
      <font>
        <b val="0"/>
        <i val="0"/>
        <strike val="0"/>
        <condense val="0"/>
        <extend val="0"/>
        <outline val="0"/>
        <shadow val="0"/>
        <u val="none"/>
        <vertAlign val="baseline"/>
        <sz val="12"/>
        <color auto="1"/>
        <name val="Calibri"/>
        <family val="2"/>
        <scheme val="minor"/>
      </font>
    </dxf>
    <dxf>
      <border>
        <bottom style="thin">
          <color indexed="64"/>
        </bottom>
      </border>
    </dxf>
    <dxf>
      <font>
        <b/>
        <i val="0"/>
        <strike val="0"/>
        <condense val="0"/>
        <extend val="0"/>
        <outline val="0"/>
        <shadow val="0"/>
        <u val="none"/>
        <vertAlign val="baseline"/>
        <sz val="12"/>
        <color auto="1"/>
        <name val="Calibri"/>
        <family val="2"/>
        <scheme val="minor"/>
      </font>
      <numFmt numFmtId="166" formatCode="0;;;@"/>
      <alignment horizontal="right" vertical="bottom"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numFmt numFmtId="166" formatCode="0;;;@"/>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1" formatCode="#,##0_ ;\-#,##0\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5"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4" formatCode="\+#,##0\ ;\-#,##0\ ;&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r;\-#,##0\r;&quot;-&quot;\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71" formatCode="#,##0_ ;\-#,##0\ "/>
      <fill>
        <patternFill patternType="solid">
          <fgColor indexed="64"/>
          <bgColor theme="0" tint="-4.9989318521683403E-2"/>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border diagonalUp="0" diagonalDown="0" outline="0">
        <left style="thin">
          <color indexed="64"/>
        </left>
        <right style="thin">
          <color indexed="64"/>
        </right>
      </border>
    </dxf>
    <dxf>
      <border outline="0">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1" indent="0" justifyLastLine="0" shrinkToFit="0" readingOrder="0"/>
      <border diagonalUp="0" diagonalDown="0" outline="0">
        <left/>
        <right/>
        <top/>
        <bottom/>
      </border>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strike val="0"/>
        <outline val="0"/>
        <shadow val="0"/>
        <u/>
        <vertAlign val="baseline"/>
        <sz val="12"/>
        <color indexed="12"/>
        <name val="Calibri"/>
        <family val="2"/>
        <scheme val="minor"/>
      </font>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4</xdr:row>
      <xdr:rowOff>35564</xdr:rowOff>
    </xdr:to>
    <xdr:sp macro="" textlink="">
      <xdr:nvSpPr>
        <xdr:cNvPr id="2" name="Text Box 4">
          <a:extLst>
            <a:ext uri="{FF2B5EF4-FFF2-40B4-BE49-F238E27FC236}">
              <a16:creationId xmlns:a16="http://schemas.microsoft.com/office/drawing/2014/main" id="{C087A8AB-19C0-4746-A496-8B755CAC636F}"/>
            </a:ext>
          </a:extLst>
        </xdr:cNvPr>
        <xdr:cNvSpPr txBox="1">
          <a:spLocks noChangeArrowheads="1"/>
        </xdr:cNvSpPr>
      </xdr:nvSpPr>
      <xdr:spPr bwMode="auto">
        <a:xfrm>
          <a:off x="0" y="0"/>
          <a:ext cx="0" cy="784864"/>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2014</a:t>
          </a:r>
        </a:p>
      </xdr:txBody>
    </xdr:sp>
    <xdr:clientData/>
  </xdr:twoCellAnchor>
  <xdr:twoCellAnchor>
    <xdr:from>
      <xdr:col>0</xdr:col>
      <xdr:colOff>0</xdr:colOff>
      <xdr:row>0</xdr:row>
      <xdr:rowOff>0</xdr:rowOff>
    </xdr:from>
    <xdr:to>
      <xdr:col>0</xdr:col>
      <xdr:colOff>0</xdr:colOff>
      <xdr:row>5</xdr:row>
      <xdr:rowOff>0</xdr:rowOff>
    </xdr:to>
    <xdr:sp macro="" textlink="">
      <xdr:nvSpPr>
        <xdr:cNvPr id="3" name="TextBox 2">
          <a:extLst>
            <a:ext uri="{FF2B5EF4-FFF2-40B4-BE49-F238E27FC236}">
              <a16:creationId xmlns:a16="http://schemas.microsoft.com/office/drawing/2014/main" id="{5504C107-4FD9-4A98-A892-EA2BA7A4FA0C}"/>
            </a:ext>
          </a:extLst>
        </xdr:cNvPr>
        <xdr:cNvSpPr txBox="1"/>
      </xdr:nvSpPr>
      <xdr:spPr>
        <a:xfrm>
          <a:off x="0" y="0"/>
          <a:ext cx="0" cy="1264546"/>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December 2014</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0</xdr:row>
      <xdr:rowOff>0</xdr:rowOff>
    </xdr:from>
    <xdr:to>
      <xdr:col>0</xdr:col>
      <xdr:colOff>0</xdr:colOff>
      <xdr:row>5</xdr:row>
      <xdr:rowOff>0</xdr:rowOff>
    </xdr:to>
    <xdr:sp macro="" textlink="">
      <xdr:nvSpPr>
        <xdr:cNvPr id="4" name="TextBox 3">
          <a:extLst>
            <a:ext uri="{FF2B5EF4-FFF2-40B4-BE49-F238E27FC236}">
              <a16:creationId xmlns:a16="http://schemas.microsoft.com/office/drawing/2014/main" id="{1478A0BD-A57E-426E-9C1B-BBB7D0E1AD53}"/>
            </a:ext>
          </a:extLst>
        </xdr:cNvPr>
        <xdr:cNvSpPr txBox="1"/>
      </xdr:nvSpPr>
      <xdr:spPr>
        <a:xfrm>
          <a:off x="0" y="0"/>
          <a:ext cx="0" cy="1263666"/>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100" b="0" i="0">
              <a:solidFill>
                <a:schemeClr val="dk1"/>
              </a:solidFill>
              <a:latin typeface="Arial" pitchFamily="34" charset="0"/>
              <a:ea typeface="+mn-ea"/>
              <a:cs typeface="Arial" pitchFamily="34" charset="0"/>
            </a:rPr>
            <a:t> </a:t>
          </a:r>
          <a:r>
            <a:rPr lang="en-GB" sz="1000" b="0" i="0">
              <a:solidFill>
                <a:schemeClr val="dk1"/>
              </a:solidFill>
              <a:latin typeface="Arial" pitchFamily="34" charset="0"/>
              <a:ea typeface="+mn-ea"/>
              <a:cs typeface="Arial" pitchFamily="34" charset="0"/>
            </a:rPr>
            <a:t>September 2015</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26</xdr:row>
      <xdr:rowOff>1514</xdr:rowOff>
    </xdr:from>
    <xdr:to>
      <xdr:col>0</xdr:col>
      <xdr:colOff>0</xdr:colOff>
      <xdr:row>27</xdr:row>
      <xdr:rowOff>171387</xdr:rowOff>
    </xdr:to>
    <xdr:sp macro="" textlink="">
      <xdr:nvSpPr>
        <xdr:cNvPr id="5" name="TextBox 4">
          <a:extLst>
            <a:ext uri="{FF2B5EF4-FFF2-40B4-BE49-F238E27FC236}">
              <a16:creationId xmlns:a16="http://schemas.microsoft.com/office/drawing/2014/main" id="{2BF38918-F94B-4D2D-B0A9-17C4F5817454}"/>
            </a:ext>
          </a:extLst>
        </xdr:cNvPr>
        <xdr:cNvSpPr txBox="1"/>
      </xdr:nvSpPr>
      <xdr:spPr>
        <a:xfrm>
          <a:off x="0" y="5430764"/>
          <a:ext cx="0" cy="912823"/>
        </a:xfrm>
        <a:prstGeom prst="rect">
          <a:avLst/>
        </a:prstGeom>
        <a:solidFill>
          <a:schemeClr val="bg1"/>
        </a:solidFill>
        <a:ln w="0" cmpd="sng">
          <a:noFill/>
        </a:ln>
      </xdr:spPr>
      <xdr:style>
        <a:lnRef idx="0">
          <a:scrgbClr r="0" g="0" b="0"/>
        </a:lnRef>
        <a:fillRef idx="0">
          <a:scrgbClr r="0" g="0" b="0"/>
        </a:fillRef>
        <a:effectRef idx="0">
          <a:scrgbClr r="0" g="0" b="0"/>
        </a:effectRef>
        <a:fontRef idx="minor">
          <a:schemeClr val="dk1"/>
        </a:fontRef>
      </xdr:style>
      <xdr:txBody>
        <a:bodyPr vert="vert"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a:pPr>
          <a:r>
            <a:rPr lang="en-GB" sz="1000" b="0" i="0">
              <a:solidFill>
                <a:schemeClr val="dk1"/>
              </a:solidFill>
              <a:latin typeface="Arial" pitchFamily="34" charset="0"/>
              <a:ea typeface="+mn-ea"/>
              <a:cs typeface="Arial" pitchFamily="34" charset="0"/>
            </a:rPr>
            <a:t> March 2016</a:t>
          </a:r>
          <a:endParaRPr lang="en-GB" sz="1000">
            <a:latin typeface="Arial" pitchFamily="34" charset="0"/>
            <a:cs typeface="Arial" pitchFamily="34" charset="0"/>
          </a:endParaRPr>
        </a:p>
        <a:p>
          <a:pPr algn="l"/>
          <a:endParaRPr lang="en-GB" sz="1000" baseline="0">
            <a:latin typeface="Arial" pitchFamily="34" charset="0"/>
            <a:cs typeface="Arial" pitchFamily="34" charset="0"/>
          </a:endParaRPr>
        </a:p>
      </xdr:txBody>
    </xdr:sp>
    <xdr:clientData/>
  </xdr:twoCellAnchor>
  <xdr:twoCellAnchor>
    <xdr:from>
      <xdr:col>0</xdr:col>
      <xdr:colOff>0</xdr:colOff>
      <xdr:row>26</xdr:row>
      <xdr:rowOff>317</xdr:rowOff>
    </xdr:from>
    <xdr:to>
      <xdr:col>0</xdr:col>
      <xdr:colOff>0</xdr:colOff>
      <xdr:row>28</xdr:row>
      <xdr:rowOff>36</xdr:rowOff>
    </xdr:to>
    <xdr:sp macro="" textlink="">
      <xdr:nvSpPr>
        <xdr:cNvPr id="6" name="Text Box 4">
          <a:extLst>
            <a:ext uri="{FF2B5EF4-FFF2-40B4-BE49-F238E27FC236}">
              <a16:creationId xmlns:a16="http://schemas.microsoft.com/office/drawing/2014/main" id="{1E3D9C38-4447-45A8-A41D-80CE6DD3718F}"/>
            </a:ext>
          </a:extLst>
        </xdr:cNvPr>
        <xdr:cNvSpPr txBox="1">
          <a:spLocks noChangeArrowheads="1"/>
        </xdr:cNvSpPr>
      </xdr:nvSpPr>
      <xdr:spPr bwMode="auto">
        <a:xfrm>
          <a:off x="0" y="5429567"/>
          <a:ext cx="0" cy="914119"/>
        </a:xfrm>
        <a:prstGeom prst="rect">
          <a:avLst/>
        </a:prstGeom>
        <a:solidFill>
          <a:srgbClr val="FFFFFF"/>
        </a:solidFill>
        <a:ln w="9525">
          <a:noFill/>
          <a:miter lim="800000"/>
          <a:headEnd/>
          <a:tailEnd/>
        </a:ln>
      </xdr:spPr>
      <xdr:txBody>
        <a:bodyPr vertOverflow="clip" vert="vert" wrap="square" lIns="27432" tIns="22860" rIns="0" bIns="0" anchor="b" upright="1"/>
        <a:lstStyle/>
        <a:p>
          <a:pPr algn="l" rtl="0">
            <a:defRPr sz="1000"/>
          </a:pPr>
          <a:r>
            <a:rPr lang="en-GB" sz="1000" b="0" i="0" strike="noStrike">
              <a:solidFill>
                <a:srgbClr val="000000"/>
              </a:solidFill>
              <a:latin typeface="Arial"/>
              <a:cs typeface="Arial"/>
            </a:rPr>
            <a:t>  September 2016</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30B1F3E-9964-4D43-AB95-708B89AB9A19}" name="Contents4" displayName="Contents4" ref="A4:B11" totalsRowShown="0" dataDxfId="168" dataCellStyle="Hyperlink">
  <tableColumns count="2">
    <tableColumn id="1" xr3:uid="{3F9C5506-1DAB-4C97-9CED-952FF16AC600}" name="Worksheet description" dataDxfId="167" dataCellStyle="Hyperlink"/>
    <tableColumn id="2" xr3:uid="{F1B204DD-757C-4C8C-9EBA-D60743E6EB01}" name="Link" dataDxfId="166"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1270DA-C36E-40BE-B892-D0EBBD8E72B3}" name="Notes" displayName="Notes" ref="A4:B13" totalsRowShown="0" headerRowDxfId="165" dataDxfId="164">
  <tableColumns count="2">
    <tableColumn id="1" xr3:uid="{3AF850F7-73FC-460A-B0F7-335328A6B66E}" name="Note " dataDxfId="163" dataCellStyle="Normal 4"/>
    <tableColumn id="2" xr3:uid="{09A2DB44-7726-4EAE-AFF9-990C3F9984DB}" name="Description" dataDxfId="162"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95A9A58-6F91-492D-BFA6-9E5FC284E84D}" name="Main_table" displayName="Main_table" ref="A5:N25" totalsRowShown="0" headerRowDxfId="161" dataDxfId="159" headerRowBorderDxfId="160" tableBorderDxfId="158" headerRowCellStyle="Normal 3" dataCellStyle="Comma 2 2">
  <autoFilter ref="A5:N25" xr:uid="{295A9A58-6F91-492D-BFA6-9E5FC284E8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33D255DC-0A25-4907-9C88-DA5BE61AFCE2}" name="Components of supply and demand" dataDxfId="157" dataCellStyle="Normal 3"/>
    <tableColumn id="2" xr3:uid="{6CB4EBEF-1990-444B-B0F4-2DE0E0A2B270}" name="2023" dataDxfId="156" dataCellStyle="Comma 2 2"/>
    <tableColumn id="3" xr3:uid="{1C3E9CFB-B7A1-49BA-9C5E-92C5A2CABE9D}" name="2024" dataDxfId="155" dataCellStyle="Comma 2 2"/>
    <tableColumn id="4" xr3:uid="{D069E06D-428F-4F10-8855-BB19337DA3B9}" name="Annual_x000a_per cent change" dataDxfId="154" dataCellStyle="Normal 3"/>
    <tableColumn id="5" xr3:uid="{44992D5D-5C35-4872-9D61-FB8FD8D013E9}" name="2023_x000a_1st quarter" dataDxfId="153" dataCellStyle="Comma 2 2"/>
    <tableColumn id="6" xr3:uid="{471B78EE-D352-4C63-9D6E-4FE093BB06DB}" name="2023_x000a_2nd quarter" dataDxfId="152" dataCellStyle="Comma 2 2"/>
    <tableColumn id="7" xr3:uid="{D0AA5F27-904A-44F5-80CB-BF8F96BFD442}" name="2023_x000a_3rd quarter" dataDxfId="151" dataCellStyle="Comma 2 2"/>
    <tableColumn id="8" xr3:uid="{91C514D3-D996-4956-B11F-BE2C34997DDF}" name="2023_x000a_4th quarter" dataDxfId="150" dataCellStyle="Comma 2 2"/>
    <tableColumn id="9" xr3:uid="{C4C6A0A7-B111-45EB-A8B6-83220B67232E}" name="2024_x000a_1st quarter" dataDxfId="149" dataCellStyle="Comma 2 2"/>
    <tableColumn id="10" xr3:uid="{DE024301-73F9-4A58-BC49-6F44141FE355}" name="2024_x000a_2nd quarter" dataDxfId="148" dataCellStyle="Comma 2 2"/>
    <tableColumn id="11" xr3:uid="{D27BF589-B559-404B-AD5A-9865FB1BCE65}" name="2024_x000a_3rd quarter" dataDxfId="147" dataCellStyle="Comma 2 2"/>
    <tableColumn id="12" xr3:uid="{7AE4D810-2CE9-4D2A-B94A-A233EACD13D1}" name="2024_x000a_4th quarter " dataDxfId="146" dataCellStyle="Comma 2 2"/>
    <tableColumn id="13" xr3:uid="{09B979B5-FC42-444F-A012-7F7A01A93714}" name="2025_x000a_1st quarter _x000a_[provisional]" dataDxfId="145" dataCellStyle="Comma 2"/>
    <tableColumn id="14" xr3:uid="{6B72614E-6490-4C7D-B522-3F8EE61406C2}" name="Per cent change _x000a_[note 3]" dataDxfId="144"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786A388-0D0E-4667-A808-668CC3A278D7}" name="Table5.2_supply_and_consumption_of_electricity_annual_data_GWh" displayName="Table5.2_supply_and_consumption_of_electricity_annual_data_GWh" ref="A5:AB25" totalsRowShown="0" headerRowDxfId="143" dataDxfId="141" headerRowBorderDxfId="142" headerRowCellStyle="Normal 3" dataCellStyle="Normal 3">
  <autoFilter ref="A5:AB25" xr:uid="{E786A388-0D0E-4667-A808-668CC3A278D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4B118448-80A9-434A-AC9D-6F5222E47034}" name="Components of supply and demand"/>
    <tableColumn id="2" xr3:uid="{3CC3F0AE-CBC2-49E4-9AFF-C1714A36434D}" name="1998" dataDxfId="140" dataCellStyle="Normal 3"/>
    <tableColumn id="3" xr3:uid="{C346E525-C3E4-4C6E-9B72-B79DAA4D0993}" name="1999" dataDxfId="139" dataCellStyle="Normal 3"/>
    <tableColumn id="4" xr3:uid="{713D7F38-A945-41B1-85C1-A1435E023F9F}" name="2000" dataDxfId="138" dataCellStyle="Normal 3"/>
    <tableColumn id="5" xr3:uid="{D324C300-92ED-412C-9D82-F1869A653631}" name="2001" dataDxfId="137" dataCellStyle="Normal 3"/>
    <tableColumn id="6" xr3:uid="{D388871D-93E6-46FF-9492-43FDB8955792}" name="2002" dataDxfId="136" dataCellStyle="Normal 3"/>
    <tableColumn id="7" xr3:uid="{486D2D76-C426-4B71-8624-C3AE8703CC5B}" name="2003" dataDxfId="135" dataCellStyle="Normal 3"/>
    <tableColumn id="8" xr3:uid="{E7B37630-9CC3-4C43-8B08-A5EE83754674}" name="2004" dataDxfId="134" dataCellStyle="Normal 3"/>
    <tableColumn id="9" xr3:uid="{B0F6DA09-9209-4BEC-BBFC-5D2179FBB4AF}" name="2005" dataDxfId="133" dataCellStyle="Normal 3"/>
    <tableColumn id="10" xr3:uid="{6CB2E705-812C-4F81-B106-7EE8F9D70794}" name="2006" dataDxfId="132" dataCellStyle="Normal 3"/>
    <tableColumn id="11" xr3:uid="{06D72910-8F41-4910-81C1-4014434000D1}" name="2007" dataDxfId="131" dataCellStyle="Normal 3"/>
    <tableColumn id="12" xr3:uid="{D75382B7-AC24-4F33-B09F-4A0AC9BBFFA2}" name="2008" dataDxfId="130" dataCellStyle="Normal 3"/>
    <tableColumn id="13" xr3:uid="{C9AADCBC-47C0-4058-8B82-96FA88B93F2C}" name="2009" dataDxfId="129" dataCellStyle="Normal 3"/>
    <tableColumn id="14" xr3:uid="{A30B1C80-95A8-4D29-9C87-730EA3F5E0C8}" name="2010" dataDxfId="128" dataCellStyle="Normal 3"/>
    <tableColumn id="15" xr3:uid="{2C976304-8B71-40D7-B783-850935DD533A}" name="2011" dataDxfId="127" dataCellStyle="Normal 3"/>
    <tableColumn id="16" xr3:uid="{007EBE16-60F9-41EF-BF24-6D1524C21CF8}" name="2012" dataDxfId="126" dataCellStyle="Normal 3"/>
    <tableColumn id="17" xr3:uid="{EFDF6004-B6B2-4104-A3EB-1F8E53B55196}" name="2013" dataDxfId="125" dataCellStyle="Normal 3"/>
    <tableColumn id="18" xr3:uid="{2DD9AF99-AFC3-4E83-86D3-07CBC1EA74CF}" name="2014" dataDxfId="124" dataCellStyle="Normal 3"/>
    <tableColumn id="19" xr3:uid="{30AF77DE-6771-4088-A1E2-718A7DA0DE9D}" name="2015" dataDxfId="123" dataCellStyle="Normal 3"/>
    <tableColumn id="20" xr3:uid="{53399709-36B2-4B52-83F7-1B93575B4067}" name="2016" dataDxfId="122" dataCellStyle="Normal 3"/>
    <tableColumn id="21" xr3:uid="{DC488269-5A82-470F-BFE8-5328CD65C817}" name="2017" dataDxfId="121" dataCellStyle="Normal 3"/>
    <tableColumn id="22" xr3:uid="{DEEFCB49-A0B5-410A-BF11-1B7DAD28A9DF}" name="2018" dataDxfId="120" dataCellStyle="Normal 3"/>
    <tableColumn id="23" xr3:uid="{CD6E5F1D-9353-4B52-86DA-E7BEB1840F0C}" name="2019" dataDxfId="119" dataCellStyle="Normal 3"/>
    <tableColumn id="24" xr3:uid="{4A6D9B8E-D127-41F1-ACE7-3E2FB2689FA5}" name="2020" dataDxfId="118" dataCellStyle="Normal 3"/>
    <tableColumn id="25" xr3:uid="{AE656027-DC34-4E78-BC10-53CFBC9D429E}" name="2021" dataDxfId="117" dataCellStyle="Normal 3">
      <calculatedColumnFormula>SUM(Quarter!CP6:CS6)</calculatedColumnFormula>
    </tableColumn>
    <tableColumn id="26" xr3:uid="{3701F7B9-3231-47EC-99E8-05E9AD32D5E9}" name="2022_x000a_" dataDxfId="116" dataCellStyle="Normal 3">
      <calculatedColumnFormula>SUM(Quarter!CT6:CW6)</calculatedColumnFormula>
    </tableColumn>
    <tableColumn id="27" xr3:uid="{5E0D6736-1B25-4559-AD87-2D9BB4B9DE08}" name="2023" dataDxfId="115" dataCellStyle="Normal 3">
      <calculatedColumnFormula>SUM(Quarter!CX6:DA6)</calculatedColumnFormula>
    </tableColumn>
    <tableColumn id="28" xr3:uid="{3078762F-7159-4A23-AD88-01DD71921E07}" name="2024" dataDxfId="114" dataCellStyle="Normal 3">
      <calculatedColumnFormula>SUM(Quarter!CY6:DB6)</calculatedColumnFormula>
    </tableColumn>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573DD1E-DF10-4DCB-9DAB-F131C9886EF2}" name="Table5.2_supply_and_consumption_of_electricity_quarterly_data_GWh" displayName="Table5.2_supply_and_consumption_of_electricity_quarterly_data_GWh" ref="A5:DF25" totalsRowShown="0" headerRowDxfId="113" dataDxfId="111" headerRowBorderDxfId="112" tableBorderDxfId="110" headerRowCellStyle="Normal 3" dataCellStyle="Normal 3">
  <autoFilter ref="A5:DF25" xr:uid="{9573DD1E-DF10-4DCB-9DAB-F131C9886EF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filterColumn colId="57" hiddenButton="1"/>
    <filterColumn colId="58" hiddenButton="1"/>
    <filterColumn colId="59" hiddenButton="1"/>
    <filterColumn colId="60" hiddenButton="1"/>
    <filterColumn colId="61" hiddenButton="1"/>
    <filterColumn colId="62" hiddenButton="1"/>
    <filterColumn colId="63" hiddenButton="1"/>
    <filterColumn colId="64" hiddenButton="1"/>
    <filterColumn colId="65" hiddenButton="1"/>
    <filterColumn colId="66" hiddenButton="1"/>
    <filterColumn colId="67" hiddenButton="1"/>
    <filterColumn colId="68" hiddenButton="1"/>
    <filterColumn colId="69" hiddenButton="1"/>
    <filterColumn colId="70" hiddenButton="1"/>
    <filterColumn colId="71" hiddenButton="1"/>
    <filterColumn colId="72" hiddenButton="1"/>
    <filterColumn colId="73" hiddenButton="1"/>
    <filterColumn colId="74" hiddenButton="1"/>
    <filterColumn colId="75" hiddenButton="1"/>
    <filterColumn colId="76" hiddenButton="1"/>
    <filterColumn colId="77" hiddenButton="1"/>
    <filterColumn colId="78" hiddenButton="1"/>
    <filterColumn colId="79" hiddenButton="1"/>
    <filterColumn colId="80" hiddenButton="1"/>
    <filterColumn colId="81" hiddenButton="1"/>
    <filterColumn colId="82" hiddenButton="1"/>
    <filterColumn colId="83" hiddenButton="1"/>
    <filterColumn colId="84" hiddenButton="1"/>
    <filterColumn colId="85" hiddenButton="1"/>
    <filterColumn colId="86" hiddenButton="1"/>
    <filterColumn colId="87" hiddenButton="1"/>
    <filterColumn colId="88" hiddenButton="1"/>
    <filterColumn colId="89" hiddenButton="1"/>
    <filterColumn colId="90" hiddenButton="1"/>
    <filterColumn colId="91" hiddenButton="1"/>
    <filterColumn colId="92" hiddenButton="1"/>
    <filterColumn colId="93" hiddenButton="1"/>
    <filterColumn colId="94" hiddenButton="1"/>
    <filterColumn colId="95" hiddenButton="1"/>
    <filterColumn colId="96" hiddenButton="1"/>
    <filterColumn colId="97" hiddenButton="1"/>
    <filterColumn colId="98" hiddenButton="1"/>
    <filterColumn colId="99" hiddenButton="1"/>
    <filterColumn colId="100" hiddenButton="1"/>
    <filterColumn colId="101" hiddenButton="1"/>
    <filterColumn colId="102" hiddenButton="1"/>
    <filterColumn colId="103" hiddenButton="1"/>
    <filterColumn colId="104" hiddenButton="1"/>
    <filterColumn colId="105" hiddenButton="1"/>
    <filterColumn colId="106" hiddenButton="1"/>
    <filterColumn colId="107" hiddenButton="1"/>
    <filterColumn colId="108" hiddenButton="1"/>
    <filterColumn colId="109" hiddenButton="1"/>
  </autoFilter>
  <tableColumns count="110">
    <tableColumn id="1" xr3:uid="{F019E20B-F752-4813-A366-91ABD2305456}" name="Components of supply and demand" dataDxfId="109" dataCellStyle="Normal 3"/>
    <tableColumn id="2" xr3:uid="{E732EE96-1DC9-47AD-ACB5-74C5C353BD16}" name="1998 1st quarter" dataDxfId="108" dataCellStyle="Normal 3"/>
    <tableColumn id="3" xr3:uid="{D112F6B9-2D6A-4201-A2B8-6C9336AA49F5}" name="1998 2nd quarter" dataDxfId="107" dataCellStyle="Normal 3"/>
    <tableColumn id="4" xr3:uid="{38EF42E2-A45D-4636-A3D9-ED4EBDEDEDBB}" name="1998 3rd quarter" dataDxfId="106" dataCellStyle="Normal 3"/>
    <tableColumn id="5" xr3:uid="{DE5B8FBC-94F9-4631-8D12-B86D687EAC5D}" name="1998 4th quarter" dataDxfId="105" dataCellStyle="Normal 3"/>
    <tableColumn id="6" xr3:uid="{B516B4D1-B467-4704-B1E1-DCD35AFCF63F}" name="1999 1st quarter" dataDxfId="104" dataCellStyle="Normal 3"/>
    <tableColumn id="7" xr3:uid="{DF0130DD-E6DF-4AC0-AC6F-1C9CAF674B25}" name="1999 2nd quarter" dataDxfId="103" dataCellStyle="Normal 3"/>
    <tableColumn id="8" xr3:uid="{53ABC3E1-90A3-41F2-BC81-B5BD70B38C57}" name="1999 3rd quarter" dataDxfId="102" dataCellStyle="Normal 3"/>
    <tableColumn id="9" xr3:uid="{4AC32A36-3DD2-45E5-BD4D-BDAEFD919D6E}" name="1999 4th quarter" dataDxfId="101" dataCellStyle="Normal 3"/>
    <tableColumn id="10" xr3:uid="{7DDD4811-4D6E-4C90-B2D3-E98AA1248067}" name="2000 1st quarter" dataDxfId="100" dataCellStyle="Normal 3"/>
    <tableColumn id="11" xr3:uid="{8F513160-726E-4A68-8870-C07C3613BCD0}" name="2000 2nd quarter" dataDxfId="99" dataCellStyle="Normal 3"/>
    <tableColumn id="12" xr3:uid="{F0C4DCA5-6563-417E-9D95-617D5222D62E}" name="2000 3rd quarter" dataDxfId="98" dataCellStyle="Normal 3"/>
    <tableColumn id="13" xr3:uid="{41E0D224-C06F-42CC-924C-217973C6CDB9}" name="2000 4th quarter" dataDxfId="97" dataCellStyle="Normal 3"/>
    <tableColumn id="14" xr3:uid="{E4E887E3-9BBC-4FA6-A4A8-2C7EA887B264}" name="2001 1st quarter" dataDxfId="96" dataCellStyle="Normal 3"/>
    <tableColumn id="15" xr3:uid="{FD5AE505-C08E-4ABB-A250-C4F77DCE8182}" name="2001 2nd quarter" dataDxfId="95" dataCellStyle="Normal 3"/>
    <tableColumn id="16" xr3:uid="{C017349C-7E5F-4B42-B6C9-F16092C981EF}" name="2001 3rd quarter" dataDxfId="94" dataCellStyle="Normal 3"/>
    <tableColumn id="17" xr3:uid="{F58D4424-5B9A-44E8-AD24-362B33DC70E9}" name="2001 4th quarter" dataDxfId="93" dataCellStyle="Normal 3"/>
    <tableColumn id="18" xr3:uid="{66C3E294-FCDE-4FF5-BE5B-5AC62A62F0D3}" name="2002 1st quarter" dataDxfId="92" dataCellStyle="Normal 3"/>
    <tableColumn id="19" xr3:uid="{D08E6668-D751-4371-962A-00C7122187BE}" name="2002 2nd quarter" dataDxfId="91" dataCellStyle="Normal 3"/>
    <tableColumn id="20" xr3:uid="{82293B1F-FF5B-4FA7-81A8-26057BA7DDDF}" name="2002 3rd quarter" dataDxfId="90" dataCellStyle="Normal 3"/>
    <tableColumn id="21" xr3:uid="{339C3325-8403-41E9-929D-73931C6AC1BC}" name="2002 4th quarter" dataDxfId="89" dataCellStyle="Normal 3"/>
    <tableColumn id="22" xr3:uid="{B44A29E3-A472-4B48-AC10-05CAAE53E694}" name="2003 1st quarter" dataDxfId="88" dataCellStyle="Normal 3"/>
    <tableColumn id="23" xr3:uid="{73EA1879-A13D-45A7-A91A-65A778A5E3A1}" name="2003 2nd quarter" dataDxfId="87" dataCellStyle="Normal 3"/>
    <tableColumn id="24" xr3:uid="{D4522736-EFA1-45EB-A996-EA395749ADEE}" name="2003 3rd quarter" dataDxfId="86" dataCellStyle="Normal 3"/>
    <tableColumn id="25" xr3:uid="{1D31CB6A-00D9-43FF-9811-154A080C7402}" name="2003 4th quarter" dataDxfId="85" dataCellStyle="Normal 3"/>
    <tableColumn id="26" xr3:uid="{1E04CF05-5D22-4CCC-BEDD-9C8867586F5D}" name="2004 1st quarter" dataDxfId="84" dataCellStyle="Normal 3"/>
    <tableColumn id="27" xr3:uid="{EB49A1B3-B22D-4D30-ACC6-95E64BE8F678}" name="2004 2nd quarter" dataDxfId="83" dataCellStyle="Normal 3"/>
    <tableColumn id="28" xr3:uid="{45A9CC28-409A-4BCE-9ACD-3ACE71D6405F}" name="2004 3rd quarter" dataDxfId="82" dataCellStyle="Normal 3"/>
    <tableColumn id="29" xr3:uid="{841FDF6D-2378-4FE1-9C9B-A3BE17765F37}" name="2004 4th quarter" dataDxfId="81" dataCellStyle="Normal 3"/>
    <tableColumn id="30" xr3:uid="{8885D57D-158E-41EB-B72A-D1C84AA6CC27}" name="2005 1st quarter" dataDxfId="80" dataCellStyle="Normal 3"/>
    <tableColumn id="31" xr3:uid="{07632F25-82CF-4EA6-A784-79A1200D9FBB}" name="2005 2nd quarter" dataDxfId="79" dataCellStyle="Normal 3"/>
    <tableColumn id="32" xr3:uid="{0253B461-E518-4ACD-A308-BD9A7C684127}" name="2005 3rd quarter" dataDxfId="78" dataCellStyle="Normal 3"/>
    <tableColumn id="33" xr3:uid="{CFC68612-C456-44F8-8F96-49D210ED6845}" name="2005 4th quarter" dataDxfId="77" dataCellStyle="Normal 3"/>
    <tableColumn id="34" xr3:uid="{76431BF7-2A60-4EBB-9500-354E1D67A42C}" name="2006 1st quarter" dataDxfId="76" dataCellStyle="Normal 3"/>
    <tableColumn id="35" xr3:uid="{343312B0-006B-4404-B919-1A30349306FF}" name="2006 2nd quarter" dataDxfId="75" dataCellStyle="Normal 3"/>
    <tableColumn id="36" xr3:uid="{18A5855A-EC2C-4C88-8576-F271ED28BA20}" name="2006 3rd quarter" dataDxfId="74" dataCellStyle="Normal 3"/>
    <tableColumn id="37" xr3:uid="{27FCB4A3-3ED7-4E22-96C9-93939DDABC22}" name="2006 4th quarter" dataDxfId="73" dataCellStyle="Normal 3"/>
    <tableColumn id="38" xr3:uid="{BDA4C5FD-244D-4C6B-BE33-7A4BCF4DBE7E}" name="2007 1st quarter" dataDxfId="72" dataCellStyle="Normal 3"/>
    <tableColumn id="39" xr3:uid="{BE2D484D-568B-47B6-9E6B-46F84EB29348}" name="2007 2nd quarter" dataDxfId="71" dataCellStyle="Normal 3"/>
    <tableColumn id="40" xr3:uid="{1DDB2089-06BA-4179-851F-940E9A3FA6C5}" name="2007 3rd quarter" dataDxfId="70" dataCellStyle="Normal 3"/>
    <tableColumn id="41" xr3:uid="{1E02715C-D278-4974-90D6-50D73E11E4BA}" name="2007 4th quarter" dataDxfId="69" dataCellStyle="Normal 3"/>
    <tableColumn id="42" xr3:uid="{F0E1E26C-4E71-433D-B20B-A10C975703B9}" name="2008 1st quarter" dataDxfId="68" dataCellStyle="Normal 3"/>
    <tableColumn id="43" xr3:uid="{25A918B9-1DDC-407F-BC59-3C2648F4A4F2}" name="2008 2nd quarter" dataDxfId="67" dataCellStyle="Normal 3"/>
    <tableColumn id="44" xr3:uid="{37C740A9-D579-4030-86DB-8A93583B8969}" name="2008 3rd quarter" dataDxfId="66" dataCellStyle="Normal 3"/>
    <tableColumn id="45" xr3:uid="{5238A1EA-D734-4CE7-850E-31E99329F140}" name="2008 4th quarter" dataDxfId="65" dataCellStyle="Normal 3"/>
    <tableColumn id="46" xr3:uid="{33DEE19C-3D55-4C62-8286-2AF0BEB7FA49}" name="2009 1st quarter" dataDxfId="64" dataCellStyle="Normal 3"/>
    <tableColumn id="47" xr3:uid="{87779948-1707-4349-A14B-E55B800BD89F}" name="2009 2nd quarter" dataDxfId="63" dataCellStyle="Normal 3"/>
    <tableColumn id="48" xr3:uid="{3A1CEDD1-C83D-4C94-A3C8-F1E2FADE2AE6}" name="2009 3rd quarter" dataDxfId="62" dataCellStyle="Normal 3"/>
    <tableColumn id="49" xr3:uid="{35BCEB32-768F-4D1D-A01E-14A2365412D9}" name="2009 4th quarter" dataDxfId="61" dataCellStyle="Normal 3"/>
    <tableColumn id="50" xr3:uid="{FCD9091C-A96B-428D-8984-09AAD11669B8}" name="2010 1st quarter" dataDxfId="60" dataCellStyle="Normal 3"/>
    <tableColumn id="51" xr3:uid="{3F656584-E3FF-4A27-B0A8-DBC439D2341D}" name="2010 2nd quarter" dataDxfId="59" dataCellStyle="Normal 3"/>
    <tableColumn id="52" xr3:uid="{180462CD-CFA1-404F-A58C-418CCB3CD83F}" name="2010 3rd quarter" dataDxfId="58" dataCellStyle="Normal 3"/>
    <tableColumn id="53" xr3:uid="{027B2482-96BF-48FA-BB8C-0F0DE01A7804}" name="2010 4th quarter" dataDxfId="57" dataCellStyle="Normal 3"/>
    <tableColumn id="54" xr3:uid="{6197816B-A095-4047-88FA-03B6F941C5D3}" name="2011 1st quarter" dataDxfId="56" dataCellStyle="Normal 3"/>
    <tableColumn id="55" xr3:uid="{77DFA330-FFAB-44FD-BE47-C4FB7472A850}" name="2011 2nd quarter" dataDxfId="55" dataCellStyle="Normal 3"/>
    <tableColumn id="56" xr3:uid="{CA652837-9564-492A-8E60-B803A94CA980}" name="2011 3rd quarter" dataDxfId="54" dataCellStyle="Normal 3"/>
    <tableColumn id="57" xr3:uid="{54F6BFC5-15AF-480F-8B1A-361586F6D158}" name="2011 4th quarter" dataDxfId="53" dataCellStyle="Normal 3"/>
    <tableColumn id="58" xr3:uid="{83F9D7A6-D4DA-4EF1-A282-098D1D33D997}" name="2012 1st quarter" dataDxfId="52" dataCellStyle="Normal 3"/>
    <tableColumn id="59" xr3:uid="{D365072A-6957-4E34-B2DD-9771BAEB3506}" name="2012 2nd quarter" dataDxfId="51" dataCellStyle="Normal 3"/>
    <tableColumn id="60" xr3:uid="{7E3E6432-66F9-442C-BB58-FFB813032EF9}" name="2012 3rd quarter" dataDxfId="50" dataCellStyle="Normal 3"/>
    <tableColumn id="61" xr3:uid="{B3F5C187-7C94-4AFA-811C-4924B08CA931}" name="2012 4th quarter" dataDxfId="49" dataCellStyle="Normal 3"/>
    <tableColumn id="62" xr3:uid="{5A549925-5A3E-4A04-9C30-2EB26E561DD3}" name="2013 1st quarter" dataDxfId="48" dataCellStyle="Normal 3"/>
    <tableColumn id="63" xr3:uid="{6905A814-F176-4CAD-B762-CD9A0425E32C}" name="2013 2nd quarter" dataDxfId="47" dataCellStyle="Normal 3"/>
    <tableColumn id="64" xr3:uid="{E31B72BB-74FA-41AA-8CF3-90E6689D4E19}" name="2013 3rd quarter" dataDxfId="46" dataCellStyle="Normal 3"/>
    <tableColumn id="65" xr3:uid="{BC69399D-88EB-481D-8EDD-0EE3934D7467}" name="2013 4th quarter" dataDxfId="45" dataCellStyle="Normal 3"/>
    <tableColumn id="66" xr3:uid="{0E1F5E4E-EB3D-426F-A911-B982EF10E138}" name="2014 1st quarter" dataDxfId="44" dataCellStyle="Normal 3"/>
    <tableColumn id="67" xr3:uid="{C14AE34B-86CE-4047-A0AC-FDE78C40F958}" name="2014 2nd quarter" dataDxfId="43" dataCellStyle="Normal 3"/>
    <tableColumn id="68" xr3:uid="{638E02B0-1A68-4262-8A2B-31A30B09956F}" name="2014 3rd quarter" dataDxfId="42" dataCellStyle="Normal 3"/>
    <tableColumn id="69" xr3:uid="{8877CEEA-C065-45D5-8422-6C179F46B07F}" name="2014 4th quarter" dataDxfId="41" dataCellStyle="Normal 3"/>
    <tableColumn id="70" xr3:uid="{32A77F87-E033-4F35-AB13-71065F4F8302}" name="2015 1st quarter" dataDxfId="40" dataCellStyle="Normal 3"/>
    <tableColumn id="71" xr3:uid="{09CB1E7C-0F39-4608-B0FA-0C87F99CB85E}" name="2015 2nd quarter" dataDxfId="39" dataCellStyle="Comma 2"/>
    <tableColumn id="72" xr3:uid="{D2B68EB8-5A90-4751-982A-FF64EBC4B23D}" name="2015 3rd quarter" dataDxfId="38" dataCellStyle="Comma 2"/>
    <tableColumn id="73" xr3:uid="{041C6147-E8A8-4BBD-8668-5C6F7ADC783E}" name="2015 4th quarter " dataDxfId="37" dataCellStyle="Comma 2"/>
    <tableColumn id="74" xr3:uid="{FD68702B-F646-4E6B-BDBC-8B87F9AF7763}" name="2016 1st quarter" dataDxfId="36" dataCellStyle="Comma 2"/>
    <tableColumn id="75" xr3:uid="{A312644A-D563-476E-8BEB-D8B6002CEF3B}" name="2016 2nd quarter" dataDxfId="35" dataCellStyle="Comma 2"/>
    <tableColumn id="76" xr3:uid="{580C2CAC-C4A4-455B-AEB6-EF835218BBBB}" name="2016 3rd quarter" dataDxfId="34" dataCellStyle="Comma 2"/>
    <tableColumn id="77" xr3:uid="{CCC7A38A-5BF2-47D6-A861-8BC822A72EFE}" name="2016 4th quarter" dataDxfId="33" dataCellStyle="Normal 3"/>
    <tableColumn id="78" xr3:uid="{B55D30CE-69C5-480A-B801-6E79E92B9C9C}" name="2017 1st quarter" dataDxfId="32" dataCellStyle="Comma 2"/>
    <tableColumn id="79" xr3:uid="{34A45FC8-02D8-4494-AD59-42C166CE283B}" name="2017 2nd quarter" dataDxfId="31" dataCellStyle="Comma 2"/>
    <tableColumn id="80" xr3:uid="{28163A78-C2B0-46B7-957F-2FCC6DB916F2}" name="2017 3rd quarter" dataDxfId="30" dataCellStyle="Comma 2"/>
    <tableColumn id="81" xr3:uid="{AF49FE5D-E3AD-410D-B215-A27E5DEA7C6B}" name="2017 4th quarter" dataDxfId="29" dataCellStyle="Comma 2"/>
    <tableColumn id="82" xr3:uid="{408382A9-D9BF-4D8C-B955-9B78D6B491B1}" name="2018 1st quarter" dataDxfId="28" dataCellStyle="Comma 2"/>
    <tableColumn id="83" xr3:uid="{85C481BF-EA6F-4316-80EB-87FF98D50730}" name="2018 2nd quarter" dataDxfId="27" dataCellStyle="Comma 2"/>
    <tableColumn id="84" xr3:uid="{820C17D7-B482-42F2-B11F-1A35741A3D8A}" name="2018 3rd quarter" dataDxfId="26" dataCellStyle="Comma 2"/>
    <tableColumn id="85" xr3:uid="{D5D793F8-607C-4DF5-A63B-EEEC8DD9610C}" name="2018 4th quarter" dataDxfId="25" dataCellStyle="Comma 2"/>
    <tableColumn id="86" xr3:uid="{90743407-2082-4E5F-BBA3-E5B3F69B1666}" name="2019 1st quarter" dataDxfId="24" dataCellStyle="Comma 2"/>
    <tableColumn id="87" xr3:uid="{07E25192-B029-496C-9D0B-E5E718CD3D4A}" name="2019 2nd quarter" dataDxfId="23" dataCellStyle="Comma 2"/>
    <tableColumn id="88" xr3:uid="{8723607F-435B-42F4-9FE2-D3B303103598}" name="2019 3rd quarter" dataDxfId="22" dataCellStyle="Normal 3"/>
    <tableColumn id="89" xr3:uid="{71661438-9226-4F64-A788-0DB3460C198A}" name="2019 4th quarter" dataDxfId="21" dataCellStyle="Normal 3"/>
    <tableColumn id="90" xr3:uid="{B0CCE3EF-0972-4C2A-B03F-1D8A2ECD0DFE}" name="2020 1st quarter" dataDxfId="20" dataCellStyle="Normal 3"/>
    <tableColumn id="91" xr3:uid="{3F515566-F264-4D7F-97E3-E118A02A91AC}" name="2020 2nd quarter" dataDxfId="19" dataCellStyle="Normal 3"/>
    <tableColumn id="92" xr3:uid="{11DC97C6-E679-4A41-89D9-89743B4DF82A}" name="2020 3rd quarter" dataDxfId="18" dataCellStyle="Normal 3"/>
    <tableColumn id="93" xr3:uid="{A84755A3-CCCA-466A-A1E7-527D2F0E288A}" name="2020 4th quarter" dataDxfId="17" dataCellStyle="Normal 3"/>
    <tableColumn id="94" xr3:uid="{21B8B23E-3068-4599-A79B-33A0256117CA}" name="2021 1st quarter" dataDxfId="16" dataCellStyle="Normal 3"/>
    <tableColumn id="95" xr3:uid="{117B4029-13A4-44B3-B420-24215812F5BB}" name="2021 2nd_x000a_quarter" dataDxfId="15" dataCellStyle="Normal 3"/>
    <tableColumn id="96" xr3:uid="{37C6682F-0BF3-4B5C-80CF-59E0B9ADB8DD}" name="2021 3rd_x000a_quarter" dataDxfId="14" dataCellStyle="Normal 3"/>
    <tableColumn id="97" xr3:uid="{CF186763-BD57-451D-A9A5-356A592D19E1}" name="2021 4th_x000a_quarter" dataDxfId="13" dataCellStyle="Normal 3"/>
    <tableColumn id="98" xr3:uid="{3E8ECC0F-DB60-48DE-BFB2-E7879E4AFE1F}" name="2022 1st_x000a_quarter" dataDxfId="12" dataCellStyle="Normal 3"/>
    <tableColumn id="99" xr3:uid="{C9B18CFB-F28D-437A-AB84-BC3EE8D6E4CE}" name="2022_x000a_2nd quarter" dataDxfId="11" dataCellStyle="Normal 3"/>
    <tableColumn id="100" xr3:uid="{C9DDD97E-941D-41B4-93E0-65CE86423FB7}" name="2022_x000a_3rd quarter" dataDxfId="10" dataCellStyle="Normal 3"/>
    <tableColumn id="101" xr3:uid="{909AD5E7-2370-4B1F-8ACD-44C0BCEF7DF9}" name="2022_x000a_4th quarter" dataDxfId="9" dataCellStyle="Normal 3"/>
    <tableColumn id="102" xr3:uid="{2B933789-A1A1-4DFE-9C8B-456917D2059C}" name="2023_x000a_1st quarter" dataDxfId="8" dataCellStyle="Normal 3"/>
    <tableColumn id="103" xr3:uid="{39B27511-7810-48C7-A54E-22A1E9DEF74D}" name="2023_x000a_2nd quarter" dataDxfId="7" dataCellStyle="Normal 3"/>
    <tableColumn id="104" xr3:uid="{41E41F62-238E-41B1-B6B6-B594DD71B3C5}" name="2023_x000a_3rd quarter" dataDxfId="6" dataCellStyle="Normal 3"/>
    <tableColumn id="105" xr3:uid="{14FC7C50-BEB7-4D91-8B2E-011357981D5A}" name="2023_x000a_4th quarter" dataDxfId="5" dataCellStyle="Normal 3"/>
    <tableColumn id="107" xr3:uid="{1F54141B-074F-4741-ACD1-298F197E4598}" name="2024_x000a_1st quarter" dataDxfId="4" dataCellStyle="Normal 3"/>
    <tableColumn id="106" xr3:uid="{7357808E-8229-4A12-8F96-9DD6FEAEE19D}" name="2024_x000a_2nd quarter" dataDxfId="3" dataCellStyle="Normal 3"/>
    <tableColumn id="108" xr3:uid="{39A2AF39-9E10-4FB1-9620-B8C0D78AE127}" name="2024_x000a_3rd quarter" dataDxfId="2" dataCellStyle="Normal 3"/>
    <tableColumn id="109" xr3:uid="{B479FA24-82FA-4311-9F6A-B0E6DFA1F65F}" name="2024_x000a_4th quarter " dataDxfId="1" dataCellStyle="Normal 3"/>
    <tableColumn id="110" xr3:uid="{2EE3E618-8DE1-4A68-B060-C018F3BD6F31}" name="2025_x000a_1st quarter _x000a_[provisional]" dataDxfId="0" dataCellStyle="Normal 3"/>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9405-EF3A-4266-84E3-DF4142128C59}">
  <sheetPr codeName="Sheet36"/>
  <dimension ref="A1:IW35"/>
  <sheetViews>
    <sheetView showGridLines="0" tabSelected="1" zoomScaleNormal="100" workbookViewId="0"/>
  </sheetViews>
  <sheetFormatPr defaultColWidth="3.26953125" defaultRowHeight="15.5" x14ac:dyDescent="0.35"/>
  <cols>
    <col min="1" max="1" width="138.7265625" style="20" customWidth="1"/>
    <col min="2" max="2" width="8.26953125" style="2" customWidth="1"/>
    <col min="3" max="3" width="13.26953125" style="2" customWidth="1"/>
    <col min="4" max="4" width="10.26953125" style="2" customWidth="1"/>
    <col min="5" max="5" width="21.26953125" style="2" customWidth="1"/>
    <col min="6" max="6" width="11" style="2" customWidth="1"/>
    <col min="7" max="8" width="8.26953125" style="2" customWidth="1"/>
    <col min="9" max="9" width="22.26953125" style="2" customWidth="1"/>
    <col min="10" max="14" width="3.26953125" style="2"/>
    <col min="15" max="16" width="3.26953125" style="2" customWidth="1"/>
    <col min="17" max="17" width="18.54296875" style="2" customWidth="1"/>
    <col min="18" max="16384" width="3.26953125" style="2"/>
  </cols>
  <sheetData>
    <row r="1" spans="1:5" ht="45" customHeight="1" x14ac:dyDescent="0.35">
      <c r="A1" s="1" t="s">
        <v>68</v>
      </c>
    </row>
    <row r="2" spans="1:5" ht="31" x14ac:dyDescent="0.35">
      <c r="A2" s="3" t="s">
        <v>217</v>
      </c>
    </row>
    <row r="3" spans="1:5" ht="30" customHeight="1" x14ac:dyDescent="0.5">
      <c r="A3" s="4" t="s">
        <v>0</v>
      </c>
    </row>
    <row r="4" spans="1:5" ht="31" x14ac:dyDescent="0.35">
      <c r="A4" s="160" t="s">
        <v>251</v>
      </c>
    </row>
    <row r="5" spans="1:5" ht="30" customHeight="1" x14ac:dyDescent="0.5">
      <c r="A5" s="4" t="s">
        <v>1</v>
      </c>
    </row>
    <row r="6" spans="1:5" ht="20.149999999999999" customHeight="1" x14ac:dyDescent="0.35">
      <c r="A6" s="5" t="s">
        <v>252</v>
      </c>
    </row>
    <row r="7" spans="1:5" ht="30" customHeight="1" x14ac:dyDescent="0.5">
      <c r="A7" s="4" t="s">
        <v>2</v>
      </c>
      <c r="B7" s="6"/>
    </row>
    <row r="8" spans="1:5" ht="31" x14ac:dyDescent="0.35">
      <c r="A8" s="166" t="s">
        <v>247</v>
      </c>
    </row>
    <row r="9" spans="1:5" ht="30" customHeight="1" x14ac:dyDescent="0.5">
      <c r="A9" s="4" t="s">
        <v>3</v>
      </c>
      <c r="C9" s="7"/>
      <c r="D9" s="7"/>
      <c r="E9" s="8"/>
    </row>
    <row r="10" spans="1:5" ht="31" x14ac:dyDescent="0.35">
      <c r="A10" s="9" t="s">
        <v>4</v>
      </c>
      <c r="C10" s="7"/>
      <c r="D10" s="7"/>
      <c r="E10" s="8"/>
    </row>
    <row r="11" spans="1:5" ht="20.149999999999999" customHeight="1" x14ac:dyDescent="0.35">
      <c r="A11" s="142" t="s">
        <v>228</v>
      </c>
      <c r="C11" s="7"/>
      <c r="D11" s="7"/>
      <c r="E11" s="8"/>
    </row>
    <row r="12" spans="1:5" ht="31" x14ac:dyDescent="0.35">
      <c r="A12" s="9" t="s">
        <v>5</v>
      </c>
      <c r="C12" s="7"/>
      <c r="D12" s="7"/>
      <c r="E12" s="8"/>
    </row>
    <row r="13" spans="1:5" ht="31" x14ac:dyDescent="0.35">
      <c r="A13" s="9" t="s">
        <v>6</v>
      </c>
      <c r="C13" s="7"/>
      <c r="D13" s="7"/>
      <c r="E13" s="8"/>
    </row>
    <row r="14" spans="1:5" ht="20.149999999999999" customHeight="1" x14ac:dyDescent="0.35">
      <c r="A14" s="9" t="s">
        <v>7</v>
      </c>
      <c r="B14" s="11"/>
      <c r="C14" s="7"/>
      <c r="D14" s="7"/>
      <c r="E14" s="12"/>
    </row>
    <row r="15" spans="1:5" ht="20.149999999999999" customHeight="1" x14ac:dyDescent="0.35">
      <c r="A15" s="10" t="s">
        <v>8</v>
      </c>
      <c r="E15" s="13"/>
    </row>
    <row r="16" spans="1:5" ht="20.149999999999999" customHeight="1" x14ac:dyDescent="0.35">
      <c r="A16" s="10" t="s">
        <v>9</v>
      </c>
      <c r="C16" s="14"/>
      <c r="E16" s="13"/>
    </row>
    <row r="17" spans="1:257" ht="20.149999999999999" customHeight="1" x14ac:dyDescent="0.35">
      <c r="A17" s="140" t="s">
        <v>10</v>
      </c>
      <c r="E17" s="13"/>
    </row>
    <row r="18" spans="1:257" s="29" customFormat="1" ht="20.25" customHeight="1" x14ac:dyDescent="0.35">
      <c r="A18" s="161" t="s">
        <v>212</v>
      </c>
      <c r="B18" s="28"/>
      <c r="C18" s="28"/>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8"/>
      <c r="DD18" s="28"/>
      <c r="DE18" s="28"/>
      <c r="DF18" s="28"/>
      <c r="DG18" s="28"/>
      <c r="DH18" s="28"/>
      <c r="DI18" s="28"/>
      <c r="DJ18" s="28"/>
      <c r="DK18" s="28"/>
      <c r="DL18" s="28"/>
      <c r="DM18" s="28"/>
      <c r="DN18" s="28"/>
      <c r="DO18" s="28"/>
      <c r="DP18" s="28"/>
      <c r="DQ18" s="28"/>
      <c r="DR18" s="28"/>
      <c r="DS18" s="28"/>
      <c r="DT18" s="28"/>
      <c r="DU18" s="28"/>
      <c r="DV18" s="28"/>
      <c r="DW18" s="28"/>
      <c r="DX18" s="28"/>
      <c r="DY18" s="28"/>
      <c r="DZ18" s="28"/>
      <c r="EA18" s="28"/>
      <c r="EB18" s="28"/>
      <c r="EC18" s="28"/>
      <c r="ED18" s="28"/>
      <c r="EE18" s="28"/>
      <c r="EF18" s="28"/>
      <c r="EG18" s="28"/>
      <c r="EH18" s="28"/>
      <c r="EI18" s="28"/>
      <c r="EJ18" s="28"/>
      <c r="EK18" s="28"/>
      <c r="EL18" s="28"/>
      <c r="EM18" s="28"/>
      <c r="EN18" s="28"/>
      <c r="EO18" s="28"/>
      <c r="EP18" s="28"/>
      <c r="EQ18" s="28"/>
      <c r="ER18" s="28"/>
      <c r="ES18" s="28"/>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c r="GC18" s="28"/>
      <c r="GD18" s="28"/>
      <c r="GE18" s="28"/>
      <c r="GF18" s="28"/>
      <c r="GG18" s="28"/>
      <c r="GH18" s="28"/>
      <c r="GI18" s="28"/>
      <c r="GJ18" s="28"/>
      <c r="GK18" s="28"/>
      <c r="GL18" s="28"/>
      <c r="GM18" s="28"/>
      <c r="GN18" s="28"/>
      <c r="GO18" s="28"/>
      <c r="GP18" s="28"/>
      <c r="GQ18" s="28"/>
      <c r="GR18" s="28"/>
      <c r="GS18" s="28"/>
      <c r="GT18" s="28"/>
      <c r="GU18" s="28"/>
      <c r="GV18" s="28"/>
      <c r="GW18" s="28"/>
      <c r="GX18" s="28"/>
      <c r="GY18" s="28"/>
      <c r="GZ18" s="28"/>
      <c r="HA18" s="28"/>
      <c r="HB18" s="28"/>
      <c r="HC18" s="28"/>
      <c r="HD18" s="28"/>
      <c r="HE18" s="28"/>
      <c r="HF18" s="28"/>
      <c r="HG18" s="28"/>
      <c r="HH18" s="28"/>
      <c r="HI18" s="28"/>
      <c r="HJ18" s="28"/>
      <c r="HK18" s="28"/>
      <c r="HL18" s="28"/>
      <c r="HM18" s="28"/>
      <c r="HN18" s="28"/>
      <c r="HO18" s="28"/>
      <c r="HP18" s="28"/>
      <c r="HQ18" s="28"/>
      <c r="HR18" s="28"/>
      <c r="HS18" s="28"/>
      <c r="HT18" s="28"/>
      <c r="HU18" s="28"/>
      <c r="HV18" s="28"/>
      <c r="HW18" s="28"/>
      <c r="HX18" s="28"/>
      <c r="HY18" s="28"/>
      <c r="HZ18" s="28"/>
      <c r="IA18" s="28"/>
      <c r="IB18" s="28"/>
      <c r="IC18" s="28"/>
      <c r="ID18" s="28"/>
      <c r="IE18" s="28"/>
      <c r="IF18" s="28"/>
      <c r="IG18" s="28"/>
      <c r="IH18" s="28"/>
      <c r="II18" s="28"/>
      <c r="IJ18" s="28"/>
      <c r="IK18" s="28"/>
      <c r="IL18" s="28"/>
      <c r="IM18" s="28"/>
      <c r="IN18" s="28"/>
      <c r="IO18" s="28"/>
      <c r="IP18" s="28"/>
      <c r="IQ18" s="28"/>
      <c r="IR18" s="28"/>
      <c r="IS18" s="28"/>
      <c r="IT18" s="28"/>
      <c r="IU18" s="28"/>
      <c r="IV18" s="28"/>
      <c r="IW18" s="28"/>
    </row>
    <row r="19" spans="1:257" ht="30" customHeight="1" x14ac:dyDescent="0.5">
      <c r="A19" s="4" t="s">
        <v>11</v>
      </c>
    </row>
    <row r="20" spans="1:257" ht="20.149999999999999" customHeight="1" x14ac:dyDescent="0.35">
      <c r="A20" s="15" t="s">
        <v>12</v>
      </c>
      <c r="B20" s="11"/>
    </row>
    <row r="21" spans="1:257" ht="20.149999999999999" customHeight="1" x14ac:dyDescent="0.35">
      <c r="A21" s="9" t="s">
        <v>13</v>
      </c>
      <c r="B21" s="16"/>
      <c r="C21" s="17"/>
      <c r="D21" s="17"/>
      <c r="E21" s="17"/>
      <c r="F21" s="17"/>
      <c r="G21" s="17"/>
      <c r="H21" s="17"/>
      <c r="I21" s="17"/>
      <c r="J21" s="17"/>
      <c r="K21" s="17"/>
      <c r="L21" s="17"/>
      <c r="M21" s="17"/>
      <c r="N21" s="17"/>
    </row>
    <row r="22" spans="1:257" ht="20.149999999999999" customHeight="1" x14ac:dyDescent="0.35">
      <c r="A22" s="142" t="s">
        <v>229</v>
      </c>
    </row>
    <row r="23" spans="1:257" ht="20.149999999999999" customHeight="1" x14ac:dyDescent="0.35">
      <c r="A23" s="134" t="s">
        <v>211</v>
      </c>
      <c r="B23" s="11"/>
    </row>
    <row r="24" spans="1:257" ht="20.149999999999999" customHeight="1" x14ac:dyDescent="0.35">
      <c r="A24" s="15" t="s">
        <v>224</v>
      </c>
      <c r="E24" s="18"/>
      <c r="F24" s="18"/>
      <c r="G24" s="18"/>
      <c r="H24" s="18"/>
      <c r="I24" s="18"/>
      <c r="J24" s="18"/>
      <c r="K24" s="18"/>
      <c r="L24" s="18"/>
    </row>
    <row r="25" spans="1:257" ht="20.149999999999999" customHeight="1" x14ac:dyDescent="0.35">
      <c r="A25" s="141" t="s">
        <v>225</v>
      </c>
      <c r="E25" s="18"/>
      <c r="F25" s="18"/>
      <c r="G25" s="18"/>
      <c r="H25" s="18"/>
      <c r="I25" s="18"/>
      <c r="J25" s="18"/>
      <c r="K25" s="18"/>
      <c r="L25" s="18"/>
    </row>
    <row r="26" spans="1:257" ht="20.149999999999999" customHeight="1" x14ac:dyDescent="0.35">
      <c r="A26" s="29" t="s">
        <v>226</v>
      </c>
      <c r="E26" s="18"/>
      <c r="F26" s="18"/>
      <c r="G26" s="18"/>
      <c r="H26" s="18"/>
      <c r="I26" s="18"/>
      <c r="J26" s="18"/>
      <c r="K26" s="18"/>
      <c r="L26" s="18"/>
    </row>
    <row r="27" spans="1:257" s="21" customFormat="1" x14ac:dyDescent="0.35">
      <c r="A27" s="20"/>
      <c r="E27" s="18"/>
      <c r="F27" s="18"/>
      <c r="G27" s="18"/>
      <c r="H27" s="18"/>
      <c r="I27" s="18"/>
      <c r="J27" s="18"/>
      <c r="K27" s="18"/>
      <c r="L27" s="18"/>
    </row>
    <row r="28" spans="1:257" x14ac:dyDescent="0.35">
      <c r="E28" s="22"/>
      <c r="F28" s="23"/>
      <c r="G28" s="23"/>
      <c r="H28" s="23"/>
      <c r="I28" s="23"/>
      <c r="J28" s="23"/>
      <c r="K28" s="23"/>
      <c r="L28" s="23"/>
    </row>
    <row r="29" spans="1:257" x14ac:dyDescent="0.35">
      <c r="B29" s="11"/>
    </row>
    <row r="32" spans="1:257" x14ac:dyDescent="0.35">
      <c r="E32" s="24"/>
      <c r="L32" s="23"/>
      <c r="M32" s="23"/>
      <c r="N32" s="23"/>
      <c r="O32" s="23"/>
      <c r="P32" s="23"/>
      <c r="Q32" s="23"/>
    </row>
    <row r="33" spans="6:17" x14ac:dyDescent="0.35">
      <c r="L33" s="25"/>
      <c r="M33" s="18"/>
      <c r="N33" s="18"/>
      <c r="O33" s="18"/>
      <c r="P33" s="18"/>
      <c r="Q33" s="18"/>
    </row>
    <row r="34" spans="6:17" x14ac:dyDescent="0.35">
      <c r="F34" s="23"/>
      <c r="G34" s="23"/>
      <c r="H34" s="23"/>
      <c r="I34" s="23"/>
      <c r="J34" s="23"/>
      <c r="K34" s="23"/>
      <c r="L34" s="25"/>
      <c r="M34" s="18"/>
      <c r="N34" s="18"/>
      <c r="O34" s="18"/>
      <c r="P34" s="18"/>
      <c r="Q34" s="18"/>
    </row>
    <row r="35" spans="6:17" x14ac:dyDescent="0.35">
      <c r="L35" s="23"/>
      <c r="M35" s="23"/>
      <c r="N35" s="23"/>
      <c r="O35" s="23"/>
      <c r="P35" s="23"/>
      <c r="Q35" s="23"/>
    </row>
  </sheetData>
  <hyperlinks>
    <hyperlink ref="A15" r:id="rId1" display="Energy trends publication (opens in a new window) " xr:uid="{B843CC68-7669-448C-A70F-51489F381EF9}"/>
    <hyperlink ref="A16" r:id="rId2" xr:uid="{2CD1C15A-95D8-47C2-B4B3-F05B3A32E63F}"/>
    <hyperlink ref="A17" r:id="rId3" xr:uid="{7295AA4F-1717-4C0E-A0CE-C8D8371CD624}"/>
    <hyperlink ref="A25" r:id="rId4" xr:uid="{1198FB7E-3BC2-4DC6-9C41-A12B4A5175A1}"/>
    <hyperlink ref="A11" r:id="rId5" xr:uid="{B8436B7C-0426-43C8-80DB-26ABDECEBF7A}"/>
    <hyperlink ref="A22" r:id="rId6" xr:uid="{8C3C84A3-5912-46B1-AEAA-5FDA9DCF1CD2}"/>
    <hyperlink ref="A18" r:id="rId7" xr:uid="{5111F941-67E2-42A2-9B91-D3A8E7052894}"/>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307E9-DFB6-42ED-BEA6-89A48C5B8DBB}">
  <sheetPr codeName="Sheet2"/>
  <dimension ref="A1:B11"/>
  <sheetViews>
    <sheetView showGridLines="0" workbookViewId="0"/>
  </sheetViews>
  <sheetFormatPr defaultColWidth="8.7265625" defaultRowHeight="13" x14ac:dyDescent="0.3"/>
  <cols>
    <col min="1" max="1" width="92.54296875" style="27" customWidth="1"/>
    <col min="2" max="2" width="31.453125" style="27" customWidth="1"/>
    <col min="3" max="16384" width="8.7265625" style="27"/>
  </cols>
  <sheetData>
    <row r="1" spans="1:2" ht="45" customHeight="1" x14ac:dyDescent="0.3">
      <c r="A1" s="26" t="s">
        <v>14</v>
      </c>
    </row>
    <row r="2" spans="1:2" ht="20.149999999999999" customHeight="1" x14ac:dyDescent="0.3">
      <c r="A2" s="28" t="s">
        <v>15</v>
      </c>
    </row>
    <row r="3" spans="1:2" ht="20.149999999999999" customHeight="1" x14ac:dyDescent="0.3">
      <c r="A3" s="29" t="s">
        <v>16</v>
      </c>
    </row>
    <row r="4" spans="1:2" ht="30" customHeight="1" x14ac:dyDescent="0.5">
      <c r="A4" s="30" t="s">
        <v>17</v>
      </c>
      <c r="B4" s="31" t="s">
        <v>18</v>
      </c>
    </row>
    <row r="5" spans="1:2" ht="20.149999999999999" customHeight="1" x14ac:dyDescent="0.3">
      <c r="A5" s="28" t="s">
        <v>19</v>
      </c>
      <c r="B5" s="32" t="s">
        <v>20</v>
      </c>
    </row>
    <row r="6" spans="1:2" ht="20.149999999999999" customHeight="1" x14ac:dyDescent="0.3">
      <c r="A6" s="28" t="s">
        <v>21</v>
      </c>
      <c r="B6" s="32" t="s">
        <v>14</v>
      </c>
    </row>
    <row r="7" spans="1:2" ht="20.149999999999999" customHeight="1" x14ac:dyDescent="0.3">
      <c r="A7" s="28" t="s">
        <v>22</v>
      </c>
      <c r="B7" s="32" t="s">
        <v>23</v>
      </c>
    </row>
    <row r="8" spans="1:2" ht="20.149999999999999" customHeight="1" x14ac:dyDescent="0.3">
      <c r="A8" s="28" t="s">
        <v>24</v>
      </c>
      <c r="B8" s="32" t="s">
        <v>25</v>
      </c>
    </row>
    <row r="9" spans="1:2" ht="20.149999999999999" customHeight="1" x14ac:dyDescent="0.3">
      <c r="A9" s="28" t="s">
        <v>72</v>
      </c>
      <c r="B9" s="32" t="s">
        <v>69</v>
      </c>
    </row>
    <row r="10" spans="1:2" s="33" customFormat="1" ht="20.149999999999999" customHeight="1" x14ac:dyDescent="0.35">
      <c r="A10" s="28" t="s">
        <v>222</v>
      </c>
      <c r="B10" s="32" t="s">
        <v>70</v>
      </c>
    </row>
    <row r="11" spans="1:2" ht="20.149999999999999" customHeight="1" x14ac:dyDescent="0.3">
      <c r="A11" s="28" t="s">
        <v>223</v>
      </c>
      <c r="B11" s="32" t="s">
        <v>71</v>
      </c>
    </row>
  </sheetData>
  <hyperlinks>
    <hyperlink ref="B5" location="'Cover Sheet'!A1" display="Cover Sheet" xr:uid="{3009A7EA-BE8B-4FC7-9AAF-5911B6B7E857}"/>
    <hyperlink ref="B6" location="Contents!A1" display="Contents" xr:uid="{42118C27-09DB-4A1A-8A56-B189C9F73279}"/>
    <hyperlink ref="B8" location="Commentary!A1" display="Commentary" xr:uid="{F0D1B9B4-CD8A-4FEF-900F-2C13D6023932}"/>
    <hyperlink ref="B9" location="'Main Table'!A1" display="Main table (TWh)" xr:uid="{609A392C-E7BE-458D-8E34-773FB8934F2E}"/>
    <hyperlink ref="B10" location="Annual!A1" display="Annual (TWh)" xr:uid="{C244830D-CC09-42F6-AC3E-CA1353E37357}"/>
    <hyperlink ref="B11" location="Quarter!A1" display="Quarter (TWh)" xr:uid="{ED8B2A31-746C-4C63-818F-E5397B98192E}"/>
    <hyperlink ref="B7" location="Notes!A1" display="Notes" xr:uid="{3049A897-D6E5-4657-AE79-089DE83B1F98}"/>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7F906-1281-4A9E-8DAD-85B7B990EAF3}">
  <sheetPr codeName="Sheet8"/>
  <dimension ref="A1:B13"/>
  <sheetViews>
    <sheetView showGridLines="0" workbookViewId="0"/>
  </sheetViews>
  <sheetFormatPr defaultColWidth="8.7265625" defaultRowHeight="13" x14ac:dyDescent="0.3"/>
  <cols>
    <col min="1" max="1" width="15.54296875" style="27" customWidth="1"/>
    <col min="2" max="2" width="104.1796875" style="27" customWidth="1"/>
    <col min="3" max="16384" width="8.7265625" style="27"/>
  </cols>
  <sheetData>
    <row r="1" spans="1:2" ht="40" customHeight="1" x14ac:dyDescent="0.3">
      <c r="A1" s="1" t="s">
        <v>23</v>
      </c>
      <c r="B1" s="57"/>
    </row>
    <row r="2" spans="1:2" ht="20.149999999999999" customHeight="1" x14ac:dyDescent="0.3">
      <c r="A2" s="19" t="s">
        <v>26</v>
      </c>
      <c r="B2" s="19"/>
    </row>
    <row r="3" spans="1:2" ht="20.149999999999999" customHeight="1" x14ac:dyDescent="0.3">
      <c r="A3" s="19" t="s">
        <v>82</v>
      </c>
      <c r="B3" s="19"/>
    </row>
    <row r="4" spans="1:2" ht="33" customHeight="1" x14ac:dyDescent="0.5">
      <c r="A4" s="31" t="s">
        <v>27</v>
      </c>
      <c r="B4" s="31" t="s">
        <v>28</v>
      </c>
    </row>
    <row r="5" spans="1:2" ht="20.149999999999999" customHeight="1" x14ac:dyDescent="0.3">
      <c r="A5" s="57" t="s">
        <v>29</v>
      </c>
      <c r="B5" s="3" t="s">
        <v>73</v>
      </c>
    </row>
    <row r="6" spans="1:2" ht="20.149999999999999" customHeight="1" x14ac:dyDescent="0.3">
      <c r="A6" s="57" t="s">
        <v>30</v>
      </c>
      <c r="B6" s="57" t="s">
        <v>74</v>
      </c>
    </row>
    <row r="7" spans="1:2" ht="20.149999999999999" customHeight="1" x14ac:dyDescent="0.3">
      <c r="A7" s="57" t="s">
        <v>31</v>
      </c>
      <c r="B7" s="14" t="s">
        <v>75</v>
      </c>
    </row>
    <row r="8" spans="1:2" ht="46.5" x14ac:dyDescent="0.3">
      <c r="A8" s="57" t="s">
        <v>32</v>
      </c>
      <c r="B8" s="58" t="s">
        <v>246</v>
      </c>
    </row>
    <row r="9" spans="1:2" ht="46.5" x14ac:dyDescent="0.3">
      <c r="A9" s="14" t="s">
        <v>33</v>
      </c>
      <c r="B9" s="3" t="s">
        <v>77</v>
      </c>
    </row>
    <row r="10" spans="1:2" ht="20.149999999999999" customHeight="1" x14ac:dyDescent="0.3">
      <c r="A10" s="14" t="s">
        <v>34</v>
      </c>
      <c r="B10" s="57" t="s">
        <v>236</v>
      </c>
    </row>
    <row r="11" spans="1:2" ht="46.5" x14ac:dyDescent="0.3">
      <c r="A11" s="14" t="s">
        <v>35</v>
      </c>
      <c r="B11" s="57" t="s">
        <v>80</v>
      </c>
    </row>
    <row r="12" spans="1:2" ht="46.5" x14ac:dyDescent="0.3">
      <c r="A12" s="14" t="s">
        <v>36</v>
      </c>
      <c r="B12" s="57" t="s">
        <v>234</v>
      </c>
    </row>
    <row r="13" spans="1:2" ht="15.5" x14ac:dyDescent="0.3">
      <c r="A13" s="14" t="s">
        <v>214</v>
      </c>
      <c r="B13" s="57" t="s">
        <v>215</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5592C-C98E-4149-8F66-CF8F93F12433}">
  <sheetPr>
    <pageSetUpPr fitToPage="1"/>
  </sheetPr>
  <dimension ref="A1:H23"/>
  <sheetViews>
    <sheetView showGridLines="0" zoomScaleNormal="100" workbookViewId="0"/>
  </sheetViews>
  <sheetFormatPr defaultColWidth="3.54296875" defaultRowHeight="13" x14ac:dyDescent="0.3"/>
  <cols>
    <col min="1" max="1" width="131.81640625" style="41" customWidth="1"/>
    <col min="2" max="2" width="5.26953125" style="35" customWidth="1"/>
    <col min="3" max="16384" width="3.54296875" style="35"/>
  </cols>
  <sheetData>
    <row r="1" spans="1:8" ht="46.5" customHeight="1" x14ac:dyDescent="0.3">
      <c r="A1" s="34" t="s">
        <v>25</v>
      </c>
    </row>
    <row r="2" spans="1:8" ht="31.5" customHeight="1" x14ac:dyDescent="0.3">
      <c r="A2" s="164" t="s">
        <v>240</v>
      </c>
    </row>
    <row r="3" spans="1:8" s="37" customFormat="1" ht="21.65" customHeight="1" x14ac:dyDescent="0.35">
      <c r="A3" s="163" t="s">
        <v>245</v>
      </c>
      <c r="B3" s="36"/>
      <c r="G3" s="38"/>
    </row>
    <row r="4" spans="1:8" s="37" customFormat="1" ht="53.15" customHeight="1" x14ac:dyDescent="0.35">
      <c r="A4" s="167" t="s">
        <v>248</v>
      </c>
      <c r="B4" s="36"/>
      <c r="G4" s="38"/>
    </row>
    <row r="5" spans="1:8" s="27" customFormat="1" ht="21" customHeight="1" x14ac:dyDescent="0.3">
      <c r="A5" s="168" t="s">
        <v>244</v>
      </c>
      <c r="D5" s="39"/>
      <c r="E5" s="39"/>
      <c r="F5" s="39"/>
      <c r="G5" s="39"/>
      <c r="H5" s="39"/>
    </row>
    <row r="6" spans="1:8" ht="57" customHeight="1" x14ac:dyDescent="0.3">
      <c r="A6" s="167" t="s">
        <v>249</v>
      </c>
    </row>
    <row r="7" spans="1:8" x14ac:dyDescent="0.3">
      <c r="A7" s="35"/>
    </row>
    <row r="15" spans="1:8" ht="18" customHeight="1" x14ac:dyDescent="0.3">
      <c r="A15" s="40"/>
    </row>
    <row r="16" spans="1:8" ht="20.25" customHeight="1" x14ac:dyDescent="0.3">
      <c r="A16" s="40"/>
    </row>
    <row r="17" spans="1:1" x14ac:dyDescent="0.3">
      <c r="A17" s="40"/>
    </row>
    <row r="19" spans="1:1" ht="34.5" customHeight="1" x14ac:dyDescent="0.3">
      <c r="A19" s="40"/>
    </row>
    <row r="20" spans="1:1" ht="20.25" customHeight="1" x14ac:dyDescent="0.3">
      <c r="A20" s="40"/>
    </row>
    <row r="21" spans="1:1" ht="20.25" customHeight="1" x14ac:dyDescent="0.3">
      <c r="A21" s="40"/>
    </row>
    <row r="22" spans="1:1" ht="20.25" customHeight="1" x14ac:dyDescent="0.3">
      <c r="A22" s="40"/>
    </row>
    <row r="23" spans="1:1" ht="34.5" customHeight="1" x14ac:dyDescent="0.3">
      <c r="A23" s="40"/>
    </row>
  </sheetData>
  <pageMargins left="0.74803149606299213" right="0.74803149606299213" top="0.98425196850393704" bottom="0.98425196850393704" header="0.51181102362204722" footer="0.51181102362204722"/>
  <pageSetup paperSize="9" scale="98" orientation="landscape" verticalDpi="4"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095C0-E881-4F08-9515-1B30EDBFBCEF}">
  <sheetPr codeName="Sheet7">
    <pageSetUpPr fitToPage="1"/>
  </sheetPr>
  <dimension ref="A1:AE36"/>
  <sheetViews>
    <sheetView showGridLines="0" zoomScaleNormal="100" workbookViewId="0"/>
  </sheetViews>
  <sheetFormatPr defaultColWidth="9" defaultRowHeight="12.5" x14ac:dyDescent="0.25"/>
  <cols>
    <col min="1" max="1" width="38.81640625" style="42" customWidth="1"/>
    <col min="2" max="2" width="21" style="42" customWidth="1"/>
    <col min="3" max="3" width="13.54296875" style="42" customWidth="1"/>
    <col min="4" max="4" width="11.54296875" style="42" customWidth="1"/>
    <col min="5" max="5" width="11.81640625" style="42" customWidth="1"/>
    <col min="6" max="6" width="10.7265625" style="42" customWidth="1"/>
    <col min="7" max="7" width="13" style="42" customWidth="1"/>
    <col min="8" max="8" width="12.81640625" style="42" customWidth="1"/>
    <col min="9" max="10" width="11.1796875" style="42" customWidth="1"/>
    <col min="11" max="11" width="13.7265625" style="42" customWidth="1"/>
    <col min="12" max="12" width="13.26953125" style="42" customWidth="1"/>
    <col min="13" max="13" width="13.453125" style="42" customWidth="1"/>
    <col min="14" max="14" width="12.54296875" style="42" customWidth="1"/>
    <col min="15" max="15" width="11" style="42" customWidth="1"/>
    <col min="16" max="16" width="10" style="42" customWidth="1"/>
    <col min="17" max="17" width="13.81640625" style="42" customWidth="1"/>
    <col min="18" max="18" width="16.54296875" style="42" customWidth="1"/>
    <col min="19" max="19" width="10" style="42" customWidth="1"/>
    <col min="20" max="20" width="9.81640625" style="42" customWidth="1"/>
    <col min="21" max="21" width="11" style="42" customWidth="1"/>
    <col min="22" max="23" width="9.81640625" style="42" customWidth="1"/>
    <col min="24" max="24" width="11" style="42" customWidth="1"/>
    <col min="25" max="26" width="9.81640625" style="42" customWidth="1"/>
    <col min="27" max="27" width="11" style="42" customWidth="1"/>
    <col min="28" max="28" width="9.81640625" style="42" customWidth="1"/>
    <col min="29" max="31" width="10.54296875" style="42" customWidth="1"/>
    <col min="32" max="32" width="9.81640625" style="42" customWidth="1"/>
    <col min="33" max="33" width="11" style="42" customWidth="1"/>
    <col min="34" max="35" width="9.81640625" style="42" customWidth="1"/>
    <col min="36" max="36" width="10.54296875" style="42" customWidth="1"/>
    <col min="37" max="37" width="9.81640625" style="42" customWidth="1"/>
    <col min="38" max="38" width="9" style="42" customWidth="1"/>
    <col min="39" max="254" width="9" style="42"/>
    <col min="255" max="255" width="0" style="42" hidden="1" customWidth="1"/>
    <col min="256" max="256" width="21.81640625" style="42" customWidth="1"/>
    <col min="257" max="257" width="3.453125" style="42" customWidth="1"/>
    <col min="258" max="258" width="8" style="42" customWidth="1"/>
    <col min="259" max="259" width="9.54296875" style="42" customWidth="1"/>
    <col min="260" max="267" width="8" style="42" customWidth="1"/>
    <col min="268" max="268" width="8.453125" style="42" customWidth="1"/>
    <col min="269" max="269" width="8.81640625" style="42" customWidth="1"/>
    <col min="270" max="270" width="9.26953125" style="42" customWidth="1"/>
    <col min="271" max="271" width="11" style="42" customWidth="1"/>
    <col min="272" max="272" width="6.81640625" style="42" customWidth="1"/>
    <col min="273" max="275" width="10" style="42" customWidth="1"/>
    <col min="276" max="276" width="9.81640625" style="42" customWidth="1"/>
    <col min="277" max="277" width="11" style="42" customWidth="1"/>
    <col min="278" max="279" width="9.81640625" style="42" customWidth="1"/>
    <col min="280" max="280" width="11" style="42" customWidth="1"/>
    <col min="281" max="282" width="9.81640625" style="42" customWidth="1"/>
    <col min="283" max="283" width="11" style="42" customWidth="1"/>
    <col min="284" max="284" width="9.81640625" style="42" customWidth="1"/>
    <col min="285" max="287" width="10.54296875" style="42" customWidth="1"/>
    <col min="288" max="288" width="9.81640625" style="42" customWidth="1"/>
    <col min="289" max="289" width="11" style="42" customWidth="1"/>
    <col min="290" max="291" width="9.81640625" style="42" customWidth="1"/>
    <col min="292" max="292" width="10.54296875" style="42" customWidth="1"/>
    <col min="293" max="293" width="9.81640625" style="42" customWidth="1"/>
    <col min="294" max="510" width="9" style="42"/>
    <col min="511" max="511" width="0" style="42" hidden="1" customWidth="1"/>
    <col min="512" max="512" width="21.81640625" style="42" customWidth="1"/>
    <col min="513" max="513" width="3.453125" style="42" customWidth="1"/>
    <col min="514" max="514" width="8" style="42" customWidth="1"/>
    <col min="515" max="515" width="9.54296875" style="42" customWidth="1"/>
    <col min="516" max="523" width="8" style="42" customWidth="1"/>
    <col min="524" max="524" width="8.453125" style="42" customWidth="1"/>
    <col min="525" max="525" width="8.81640625" style="42" customWidth="1"/>
    <col min="526" max="526" width="9.26953125" style="42" customWidth="1"/>
    <col min="527" max="527" width="11" style="42" customWidth="1"/>
    <col min="528" max="528" width="6.81640625" style="42" customWidth="1"/>
    <col min="529" max="531" width="10" style="42" customWidth="1"/>
    <col min="532" max="532" width="9.81640625" style="42" customWidth="1"/>
    <col min="533" max="533" width="11" style="42" customWidth="1"/>
    <col min="534" max="535" width="9.81640625" style="42" customWidth="1"/>
    <col min="536" max="536" width="11" style="42" customWidth="1"/>
    <col min="537" max="538" width="9.81640625" style="42" customWidth="1"/>
    <col min="539" max="539" width="11" style="42" customWidth="1"/>
    <col min="540" max="540" width="9.81640625" style="42" customWidth="1"/>
    <col min="541" max="543" width="10.54296875" style="42" customWidth="1"/>
    <col min="544" max="544" width="9.81640625" style="42" customWidth="1"/>
    <col min="545" max="545" width="11" style="42" customWidth="1"/>
    <col min="546" max="547" width="9.81640625" style="42" customWidth="1"/>
    <col min="548" max="548" width="10.54296875" style="42" customWidth="1"/>
    <col min="549" max="549" width="9.81640625" style="42" customWidth="1"/>
    <col min="550" max="766" width="9" style="42"/>
    <col min="767" max="767" width="0" style="42" hidden="1" customWidth="1"/>
    <col min="768" max="768" width="21.81640625" style="42" customWidth="1"/>
    <col min="769" max="769" width="3.453125" style="42" customWidth="1"/>
    <col min="770" max="770" width="8" style="42" customWidth="1"/>
    <col min="771" max="771" width="9.54296875" style="42" customWidth="1"/>
    <col min="772" max="779" width="8" style="42" customWidth="1"/>
    <col min="780" max="780" width="8.453125" style="42" customWidth="1"/>
    <col min="781" max="781" width="8.81640625" style="42" customWidth="1"/>
    <col min="782" max="782" width="9.26953125" style="42" customWidth="1"/>
    <col min="783" max="783" width="11" style="42" customWidth="1"/>
    <col min="784" max="784" width="6.81640625" style="42" customWidth="1"/>
    <col min="785" max="787" width="10" style="42" customWidth="1"/>
    <col min="788" max="788" width="9.81640625" style="42" customWidth="1"/>
    <col min="789" max="789" width="11" style="42" customWidth="1"/>
    <col min="790" max="791" width="9.81640625" style="42" customWidth="1"/>
    <col min="792" max="792" width="11" style="42" customWidth="1"/>
    <col min="793" max="794" width="9.81640625" style="42" customWidth="1"/>
    <col min="795" max="795" width="11" style="42" customWidth="1"/>
    <col min="796" max="796" width="9.81640625" style="42" customWidth="1"/>
    <col min="797" max="799" width="10.54296875" style="42" customWidth="1"/>
    <col min="800" max="800" width="9.81640625" style="42" customWidth="1"/>
    <col min="801" max="801" width="11" style="42" customWidth="1"/>
    <col min="802" max="803" width="9.81640625" style="42" customWidth="1"/>
    <col min="804" max="804" width="10.54296875" style="42" customWidth="1"/>
    <col min="805" max="805" width="9.81640625" style="42" customWidth="1"/>
    <col min="806" max="1022" width="9" style="42"/>
    <col min="1023" max="1023" width="0" style="42" hidden="1" customWidth="1"/>
    <col min="1024" max="1024" width="21.81640625" style="42" customWidth="1"/>
    <col min="1025" max="1025" width="3.453125" style="42" customWidth="1"/>
    <col min="1026" max="1026" width="8" style="42" customWidth="1"/>
    <col min="1027" max="1027" width="9.54296875" style="42" customWidth="1"/>
    <col min="1028" max="1035" width="8" style="42" customWidth="1"/>
    <col min="1036" max="1036" width="8.453125" style="42" customWidth="1"/>
    <col min="1037" max="1037" width="8.81640625" style="42" customWidth="1"/>
    <col min="1038" max="1038" width="9.26953125" style="42" customWidth="1"/>
    <col min="1039" max="1039" width="11" style="42" customWidth="1"/>
    <col min="1040" max="1040" width="6.81640625" style="42" customWidth="1"/>
    <col min="1041" max="1043" width="10" style="42" customWidth="1"/>
    <col min="1044" max="1044" width="9.81640625" style="42" customWidth="1"/>
    <col min="1045" max="1045" width="11" style="42" customWidth="1"/>
    <col min="1046" max="1047" width="9.81640625" style="42" customWidth="1"/>
    <col min="1048" max="1048" width="11" style="42" customWidth="1"/>
    <col min="1049" max="1050" width="9.81640625" style="42" customWidth="1"/>
    <col min="1051" max="1051" width="11" style="42" customWidth="1"/>
    <col min="1052" max="1052" width="9.81640625" style="42" customWidth="1"/>
    <col min="1053" max="1055" width="10.54296875" style="42" customWidth="1"/>
    <col min="1056" max="1056" width="9.81640625" style="42" customWidth="1"/>
    <col min="1057" max="1057" width="11" style="42" customWidth="1"/>
    <col min="1058" max="1059" width="9.81640625" style="42" customWidth="1"/>
    <col min="1060" max="1060" width="10.54296875" style="42" customWidth="1"/>
    <col min="1061" max="1061" width="9.81640625" style="42" customWidth="1"/>
    <col min="1062" max="1278" width="9" style="42"/>
    <col min="1279" max="1279" width="0" style="42" hidden="1" customWidth="1"/>
    <col min="1280" max="1280" width="21.81640625" style="42" customWidth="1"/>
    <col min="1281" max="1281" width="3.453125" style="42" customWidth="1"/>
    <col min="1282" max="1282" width="8" style="42" customWidth="1"/>
    <col min="1283" max="1283" width="9.54296875" style="42" customWidth="1"/>
    <col min="1284" max="1291" width="8" style="42" customWidth="1"/>
    <col min="1292" max="1292" width="8.453125" style="42" customWidth="1"/>
    <col min="1293" max="1293" width="8.81640625" style="42" customWidth="1"/>
    <col min="1294" max="1294" width="9.26953125" style="42" customWidth="1"/>
    <col min="1295" max="1295" width="11" style="42" customWidth="1"/>
    <col min="1296" max="1296" width="6.81640625" style="42" customWidth="1"/>
    <col min="1297" max="1299" width="10" style="42" customWidth="1"/>
    <col min="1300" max="1300" width="9.81640625" style="42" customWidth="1"/>
    <col min="1301" max="1301" width="11" style="42" customWidth="1"/>
    <col min="1302" max="1303" width="9.81640625" style="42" customWidth="1"/>
    <col min="1304" max="1304" width="11" style="42" customWidth="1"/>
    <col min="1305" max="1306" width="9.81640625" style="42" customWidth="1"/>
    <col min="1307" max="1307" width="11" style="42" customWidth="1"/>
    <col min="1308" max="1308" width="9.81640625" style="42" customWidth="1"/>
    <col min="1309" max="1311" width="10.54296875" style="42" customWidth="1"/>
    <col min="1312" max="1312" width="9.81640625" style="42" customWidth="1"/>
    <col min="1313" max="1313" width="11" style="42" customWidth="1"/>
    <col min="1314" max="1315" width="9.81640625" style="42" customWidth="1"/>
    <col min="1316" max="1316" width="10.54296875" style="42" customWidth="1"/>
    <col min="1317" max="1317" width="9.81640625" style="42" customWidth="1"/>
    <col min="1318" max="1534" width="9" style="42"/>
    <col min="1535" max="1535" width="0" style="42" hidden="1" customWidth="1"/>
    <col min="1536" max="1536" width="21.81640625" style="42" customWidth="1"/>
    <col min="1537" max="1537" width="3.453125" style="42" customWidth="1"/>
    <col min="1538" max="1538" width="8" style="42" customWidth="1"/>
    <col min="1539" max="1539" width="9.54296875" style="42" customWidth="1"/>
    <col min="1540" max="1547" width="8" style="42" customWidth="1"/>
    <col min="1548" max="1548" width="8.453125" style="42" customWidth="1"/>
    <col min="1549" max="1549" width="8.81640625" style="42" customWidth="1"/>
    <col min="1550" max="1550" width="9.26953125" style="42" customWidth="1"/>
    <col min="1551" max="1551" width="11" style="42" customWidth="1"/>
    <col min="1552" max="1552" width="6.81640625" style="42" customWidth="1"/>
    <col min="1553" max="1555" width="10" style="42" customWidth="1"/>
    <col min="1556" max="1556" width="9.81640625" style="42" customWidth="1"/>
    <col min="1557" max="1557" width="11" style="42" customWidth="1"/>
    <col min="1558" max="1559" width="9.81640625" style="42" customWidth="1"/>
    <col min="1560" max="1560" width="11" style="42" customWidth="1"/>
    <col min="1561" max="1562" width="9.81640625" style="42" customWidth="1"/>
    <col min="1563" max="1563" width="11" style="42" customWidth="1"/>
    <col min="1564" max="1564" width="9.81640625" style="42" customWidth="1"/>
    <col min="1565" max="1567" width="10.54296875" style="42" customWidth="1"/>
    <col min="1568" max="1568" width="9.81640625" style="42" customWidth="1"/>
    <col min="1569" max="1569" width="11" style="42" customWidth="1"/>
    <col min="1570" max="1571" width="9.81640625" style="42" customWidth="1"/>
    <col min="1572" max="1572" width="10.54296875" style="42" customWidth="1"/>
    <col min="1573" max="1573" width="9.81640625" style="42" customWidth="1"/>
    <col min="1574" max="1790" width="9" style="42"/>
    <col min="1791" max="1791" width="0" style="42" hidden="1" customWidth="1"/>
    <col min="1792" max="1792" width="21.81640625" style="42" customWidth="1"/>
    <col min="1793" max="1793" width="3.453125" style="42" customWidth="1"/>
    <col min="1794" max="1794" width="8" style="42" customWidth="1"/>
    <col min="1795" max="1795" width="9.54296875" style="42" customWidth="1"/>
    <col min="1796" max="1803" width="8" style="42" customWidth="1"/>
    <col min="1804" max="1804" width="8.453125" style="42" customWidth="1"/>
    <col min="1805" max="1805" width="8.81640625" style="42" customWidth="1"/>
    <col min="1806" max="1806" width="9.26953125" style="42" customWidth="1"/>
    <col min="1807" max="1807" width="11" style="42" customWidth="1"/>
    <col min="1808" max="1808" width="6.81640625" style="42" customWidth="1"/>
    <col min="1809" max="1811" width="10" style="42" customWidth="1"/>
    <col min="1812" max="1812" width="9.81640625" style="42" customWidth="1"/>
    <col min="1813" max="1813" width="11" style="42" customWidth="1"/>
    <col min="1814" max="1815" width="9.81640625" style="42" customWidth="1"/>
    <col min="1816" max="1816" width="11" style="42" customWidth="1"/>
    <col min="1817" max="1818" width="9.81640625" style="42" customWidth="1"/>
    <col min="1819" max="1819" width="11" style="42" customWidth="1"/>
    <col min="1820" max="1820" width="9.81640625" style="42" customWidth="1"/>
    <col min="1821" max="1823" width="10.54296875" style="42" customWidth="1"/>
    <col min="1824" max="1824" width="9.81640625" style="42" customWidth="1"/>
    <col min="1825" max="1825" width="11" style="42" customWidth="1"/>
    <col min="1826" max="1827" width="9.81640625" style="42" customWidth="1"/>
    <col min="1828" max="1828" width="10.54296875" style="42" customWidth="1"/>
    <col min="1829" max="1829" width="9.81640625" style="42" customWidth="1"/>
    <col min="1830" max="2046" width="9" style="42"/>
    <col min="2047" max="2047" width="0" style="42" hidden="1" customWidth="1"/>
    <col min="2048" max="2048" width="21.81640625" style="42" customWidth="1"/>
    <col min="2049" max="2049" width="3.453125" style="42" customWidth="1"/>
    <col min="2050" max="2050" width="8" style="42" customWidth="1"/>
    <col min="2051" max="2051" width="9.54296875" style="42" customWidth="1"/>
    <col min="2052" max="2059" width="8" style="42" customWidth="1"/>
    <col min="2060" max="2060" width="8.453125" style="42" customWidth="1"/>
    <col min="2061" max="2061" width="8.81640625" style="42" customWidth="1"/>
    <col min="2062" max="2062" width="9.26953125" style="42" customWidth="1"/>
    <col min="2063" max="2063" width="11" style="42" customWidth="1"/>
    <col min="2064" max="2064" width="6.81640625" style="42" customWidth="1"/>
    <col min="2065" max="2067" width="10" style="42" customWidth="1"/>
    <col min="2068" max="2068" width="9.81640625" style="42" customWidth="1"/>
    <col min="2069" max="2069" width="11" style="42" customWidth="1"/>
    <col min="2070" max="2071" width="9.81640625" style="42" customWidth="1"/>
    <col min="2072" max="2072" width="11" style="42" customWidth="1"/>
    <col min="2073" max="2074" width="9.81640625" style="42" customWidth="1"/>
    <col min="2075" max="2075" width="11" style="42" customWidth="1"/>
    <col min="2076" max="2076" width="9.81640625" style="42" customWidth="1"/>
    <col min="2077" max="2079" width="10.54296875" style="42" customWidth="1"/>
    <col min="2080" max="2080" width="9.81640625" style="42" customWidth="1"/>
    <col min="2081" max="2081" width="11" style="42" customWidth="1"/>
    <col min="2082" max="2083" width="9.81640625" style="42" customWidth="1"/>
    <col min="2084" max="2084" width="10.54296875" style="42" customWidth="1"/>
    <col min="2085" max="2085" width="9.81640625" style="42" customWidth="1"/>
    <col min="2086" max="2302" width="9" style="42"/>
    <col min="2303" max="2303" width="0" style="42" hidden="1" customWidth="1"/>
    <col min="2304" max="2304" width="21.81640625" style="42" customWidth="1"/>
    <col min="2305" max="2305" width="3.453125" style="42" customWidth="1"/>
    <col min="2306" max="2306" width="8" style="42" customWidth="1"/>
    <col min="2307" max="2307" width="9.54296875" style="42" customWidth="1"/>
    <col min="2308" max="2315" width="8" style="42" customWidth="1"/>
    <col min="2316" max="2316" width="8.453125" style="42" customWidth="1"/>
    <col min="2317" max="2317" width="8.81640625" style="42" customWidth="1"/>
    <col min="2318" max="2318" width="9.26953125" style="42" customWidth="1"/>
    <col min="2319" max="2319" width="11" style="42" customWidth="1"/>
    <col min="2320" max="2320" width="6.81640625" style="42" customWidth="1"/>
    <col min="2321" max="2323" width="10" style="42" customWidth="1"/>
    <col min="2324" max="2324" width="9.81640625" style="42" customWidth="1"/>
    <col min="2325" max="2325" width="11" style="42" customWidth="1"/>
    <col min="2326" max="2327" width="9.81640625" style="42" customWidth="1"/>
    <col min="2328" max="2328" width="11" style="42" customWidth="1"/>
    <col min="2329" max="2330" width="9.81640625" style="42" customWidth="1"/>
    <col min="2331" max="2331" width="11" style="42" customWidth="1"/>
    <col min="2332" max="2332" width="9.81640625" style="42" customWidth="1"/>
    <col min="2333" max="2335" width="10.54296875" style="42" customWidth="1"/>
    <col min="2336" max="2336" width="9.81640625" style="42" customWidth="1"/>
    <col min="2337" max="2337" width="11" style="42" customWidth="1"/>
    <col min="2338" max="2339" width="9.81640625" style="42" customWidth="1"/>
    <col min="2340" max="2340" width="10.54296875" style="42" customWidth="1"/>
    <col min="2341" max="2341" width="9.81640625" style="42" customWidth="1"/>
    <col min="2342" max="2558" width="9" style="42"/>
    <col min="2559" max="2559" width="0" style="42" hidden="1" customWidth="1"/>
    <col min="2560" max="2560" width="21.81640625" style="42" customWidth="1"/>
    <col min="2561" max="2561" width="3.453125" style="42" customWidth="1"/>
    <col min="2562" max="2562" width="8" style="42" customWidth="1"/>
    <col min="2563" max="2563" width="9.54296875" style="42" customWidth="1"/>
    <col min="2564" max="2571" width="8" style="42" customWidth="1"/>
    <col min="2572" max="2572" width="8.453125" style="42" customWidth="1"/>
    <col min="2573" max="2573" width="8.81640625" style="42" customWidth="1"/>
    <col min="2574" max="2574" width="9.26953125" style="42" customWidth="1"/>
    <col min="2575" max="2575" width="11" style="42" customWidth="1"/>
    <col min="2576" max="2576" width="6.81640625" style="42" customWidth="1"/>
    <col min="2577" max="2579" width="10" style="42" customWidth="1"/>
    <col min="2580" max="2580" width="9.81640625" style="42" customWidth="1"/>
    <col min="2581" max="2581" width="11" style="42" customWidth="1"/>
    <col min="2582" max="2583" width="9.81640625" style="42" customWidth="1"/>
    <col min="2584" max="2584" width="11" style="42" customWidth="1"/>
    <col min="2585" max="2586" width="9.81640625" style="42" customWidth="1"/>
    <col min="2587" max="2587" width="11" style="42" customWidth="1"/>
    <col min="2588" max="2588" width="9.81640625" style="42" customWidth="1"/>
    <col min="2589" max="2591" width="10.54296875" style="42" customWidth="1"/>
    <col min="2592" max="2592" width="9.81640625" style="42" customWidth="1"/>
    <col min="2593" max="2593" width="11" style="42" customWidth="1"/>
    <col min="2594" max="2595" width="9.81640625" style="42" customWidth="1"/>
    <col min="2596" max="2596" width="10.54296875" style="42" customWidth="1"/>
    <col min="2597" max="2597" width="9.81640625" style="42" customWidth="1"/>
    <col min="2598" max="2814" width="9" style="42"/>
    <col min="2815" max="2815" width="0" style="42" hidden="1" customWidth="1"/>
    <col min="2816" max="2816" width="21.81640625" style="42" customWidth="1"/>
    <col min="2817" max="2817" width="3.453125" style="42" customWidth="1"/>
    <col min="2818" max="2818" width="8" style="42" customWidth="1"/>
    <col min="2819" max="2819" width="9.54296875" style="42" customWidth="1"/>
    <col min="2820" max="2827" width="8" style="42" customWidth="1"/>
    <col min="2828" max="2828" width="8.453125" style="42" customWidth="1"/>
    <col min="2829" max="2829" width="8.81640625" style="42" customWidth="1"/>
    <col min="2830" max="2830" width="9.26953125" style="42" customWidth="1"/>
    <col min="2831" max="2831" width="11" style="42" customWidth="1"/>
    <col min="2832" max="2832" width="6.81640625" style="42" customWidth="1"/>
    <col min="2833" max="2835" width="10" style="42" customWidth="1"/>
    <col min="2836" max="2836" width="9.81640625" style="42" customWidth="1"/>
    <col min="2837" max="2837" width="11" style="42" customWidth="1"/>
    <col min="2838" max="2839" width="9.81640625" style="42" customWidth="1"/>
    <col min="2840" max="2840" width="11" style="42" customWidth="1"/>
    <col min="2841" max="2842" width="9.81640625" style="42" customWidth="1"/>
    <col min="2843" max="2843" width="11" style="42" customWidth="1"/>
    <col min="2844" max="2844" width="9.81640625" style="42" customWidth="1"/>
    <col min="2845" max="2847" width="10.54296875" style="42" customWidth="1"/>
    <col min="2848" max="2848" width="9.81640625" style="42" customWidth="1"/>
    <col min="2849" max="2849" width="11" style="42" customWidth="1"/>
    <col min="2850" max="2851" width="9.81640625" style="42" customWidth="1"/>
    <col min="2852" max="2852" width="10.54296875" style="42" customWidth="1"/>
    <col min="2853" max="2853" width="9.81640625" style="42" customWidth="1"/>
    <col min="2854" max="3070" width="9" style="42"/>
    <col min="3071" max="3071" width="0" style="42" hidden="1" customWidth="1"/>
    <col min="3072" max="3072" width="21.81640625" style="42" customWidth="1"/>
    <col min="3073" max="3073" width="3.453125" style="42" customWidth="1"/>
    <col min="3074" max="3074" width="8" style="42" customWidth="1"/>
    <col min="3075" max="3075" width="9.54296875" style="42" customWidth="1"/>
    <col min="3076" max="3083" width="8" style="42" customWidth="1"/>
    <col min="3084" max="3084" width="8.453125" style="42" customWidth="1"/>
    <col min="3085" max="3085" width="8.81640625" style="42" customWidth="1"/>
    <col min="3086" max="3086" width="9.26953125" style="42" customWidth="1"/>
    <col min="3087" max="3087" width="11" style="42" customWidth="1"/>
    <col min="3088" max="3088" width="6.81640625" style="42" customWidth="1"/>
    <col min="3089" max="3091" width="10" style="42" customWidth="1"/>
    <col min="3092" max="3092" width="9.81640625" style="42" customWidth="1"/>
    <col min="3093" max="3093" width="11" style="42" customWidth="1"/>
    <col min="3094" max="3095" width="9.81640625" style="42" customWidth="1"/>
    <col min="3096" max="3096" width="11" style="42" customWidth="1"/>
    <col min="3097" max="3098" width="9.81640625" style="42" customWidth="1"/>
    <col min="3099" max="3099" width="11" style="42" customWidth="1"/>
    <col min="3100" max="3100" width="9.81640625" style="42" customWidth="1"/>
    <col min="3101" max="3103" width="10.54296875" style="42" customWidth="1"/>
    <col min="3104" max="3104" width="9.81640625" style="42" customWidth="1"/>
    <col min="3105" max="3105" width="11" style="42" customWidth="1"/>
    <col min="3106" max="3107" width="9.81640625" style="42" customWidth="1"/>
    <col min="3108" max="3108" width="10.54296875" style="42" customWidth="1"/>
    <col min="3109" max="3109" width="9.81640625" style="42" customWidth="1"/>
    <col min="3110" max="3326" width="9" style="42"/>
    <col min="3327" max="3327" width="0" style="42" hidden="1" customWidth="1"/>
    <col min="3328" max="3328" width="21.81640625" style="42" customWidth="1"/>
    <col min="3329" max="3329" width="3.453125" style="42" customWidth="1"/>
    <col min="3330" max="3330" width="8" style="42" customWidth="1"/>
    <col min="3331" max="3331" width="9.54296875" style="42" customWidth="1"/>
    <col min="3332" max="3339" width="8" style="42" customWidth="1"/>
    <col min="3340" max="3340" width="8.453125" style="42" customWidth="1"/>
    <col min="3341" max="3341" width="8.81640625" style="42" customWidth="1"/>
    <col min="3342" max="3342" width="9.26953125" style="42" customWidth="1"/>
    <col min="3343" max="3343" width="11" style="42" customWidth="1"/>
    <col min="3344" max="3344" width="6.81640625" style="42" customWidth="1"/>
    <col min="3345" max="3347" width="10" style="42" customWidth="1"/>
    <col min="3348" max="3348" width="9.81640625" style="42" customWidth="1"/>
    <col min="3349" max="3349" width="11" style="42" customWidth="1"/>
    <col min="3350" max="3351" width="9.81640625" style="42" customWidth="1"/>
    <col min="3352" max="3352" width="11" style="42" customWidth="1"/>
    <col min="3353" max="3354" width="9.81640625" style="42" customWidth="1"/>
    <col min="3355" max="3355" width="11" style="42" customWidth="1"/>
    <col min="3356" max="3356" width="9.81640625" style="42" customWidth="1"/>
    <col min="3357" max="3359" width="10.54296875" style="42" customWidth="1"/>
    <col min="3360" max="3360" width="9.81640625" style="42" customWidth="1"/>
    <col min="3361" max="3361" width="11" style="42" customWidth="1"/>
    <col min="3362" max="3363" width="9.81640625" style="42" customWidth="1"/>
    <col min="3364" max="3364" width="10.54296875" style="42" customWidth="1"/>
    <col min="3365" max="3365" width="9.81640625" style="42" customWidth="1"/>
    <col min="3366" max="3582" width="9" style="42"/>
    <col min="3583" max="3583" width="0" style="42" hidden="1" customWidth="1"/>
    <col min="3584" max="3584" width="21.81640625" style="42" customWidth="1"/>
    <col min="3585" max="3585" width="3.453125" style="42" customWidth="1"/>
    <col min="3586" max="3586" width="8" style="42" customWidth="1"/>
    <col min="3587" max="3587" width="9.54296875" style="42" customWidth="1"/>
    <col min="3588" max="3595" width="8" style="42" customWidth="1"/>
    <col min="3596" max="3596" width="8.453125" style="42" customWidth="1"/>
    <col min="3597" max="3597" width="8.81640625" style="42" customWidth="1"/>
    <col min="3598" max="3598" width="9.26953125" style="42" customWidth="1"/>
    <col min="3599" max="3599" width="11" style="42" customWidth="1"/>
    <col min="3600" max="3600" width="6.81640625" style="42" customWidth="1"/>
    <col min="3601" max="3603" width="10" style="42" customWidth="1"/>
    <col min="3604" max="3604" width="9.81640625" style="42" customWidth="1"/>
    <col min="3605" max="3605" width="11" style="42" customWidth="1"/>
    <col min="3606" max="3607" width="9.81640625" style="42" customWidth="1"/>
    <col min="3608" max="3608" width="11" style="42" customWidth="1"/>
    <col min="3609" max="3610" width="9.81640625" style="42" customWidth="1"/>
    <col min="3611" max="3611" width="11" style="42" customWidth="1"/>
    <col min="3612" max="3612" width="9.81640625" style="42" customWidth="1"/>
    <col min="3613" max="3615" width="10.54296875" style="42" customWidth="1"/>
    <col min="3616" max="3616" width="9.81640625" style="42" customWidth="1"/>
    <col min="3617" max="3617" width="11" style="42" customWidth="1"/>
    <col min="3618" max="3619" width="9.81640625" style="42" customWidth="1"/>
    <col min="3620" max="3620" width="10.54296875" style="42" customWidth="1"/>
    <col min="3621" max="3621" width="9.81640625" style="42" customWidth="1"/>
    <col min="3622" max="3838" width="9" style="42"/>
    <col min="3839" max="3839" width="0" style="42" hidden="1" customWidth="1"/>
    <col min="3840" max="3840" width="21.81640625" style="42" customWidth="1"/>
    <col min="3841" max="3841" width="3.453125" style="42" customWidth="1"/>
    <col min="3842" max="3842" width="8" style="42" customWidth="1"/>
    <col min="3843" max="3843" width="9.54296875" style="42" customWidth="1"/>
    <col min="3844" max="3851" width="8" style="42" customWidth="1"/>
    <col min="3852" max="3852" width="8.453125" style="42" customWidth="1"/>
    <col min="3853" max="3853" width="8.81640625" style="42" customWidth="1"/>
    <col min="3854" max="3854" width="9.26953125" style="42" customWidth="1"/>
    <col min="3855" max="3855" width="11" style="42" customWidth="1"/>
    <col min="3856" max="3856" width="6.81640625" style="42" customWidth="1"/>
    <col min="3857" max="3859" width="10" style="42" customWidth="1"/>
    <col min="3860" max="3860" width="9.81640625" style="42" customWidth="1"/>
    <col min="3861" max="3861" width="11" style="42" customWidth="1"/>
    <col min="3862" max="3863" width="9.81640625" style="42" customWidth="1"/>
    <col min="3864" max="3864" width="11" style="42" customWidth="1"/>
    <col min="3865" max="3866" width="9.81640625" style="42" customWidth="1"/>
    <col min="3867" max="3867" width="11" style="42" customWidth="1"/>
    <col min="3868" max="3868" width="9.81640625" style="42" customWidth="1"/>
    <col min="3869" max="3871" width="10.54296875" style="42" customWidth="1"/>
    <col min="3872" max="3872" width="9.81640625" style="42" customWidth="1"/>
    <col min="3873" max="3873" width="11" style="42" customWidth="1"/>
    <col min="3874" max="3875" width="9.81640625" style="42" customWidth="1"/>
    <col min="3876" max="3876" width="10.54296875" style="42" customWidth="1"/>
    <col min="3877" max="3877" width="9.81640625" style="42" customWidth="1"/>
    <col min="3878" max="4094" width="9" style="42"/>
    <col min="4095" max="4095" width="0" style="42" hidden="1" customWidth="1"/>
    <col min="4096" max="4096" width="21.81640625" style="42" customWidth="1"/>
    <col min="4097" max="4097" width="3.453125" style="42" customWidth="1"/>
    <col min="4098" max="4098" width="8" style="42" customWidth="1"/>
    <col min="4099" max="4099" width="9.54296875" style="42" customWidth="1"/>
    <col min="4100" max="4107" width="8" style="42" customWidth="1"/>
    <col min="4108" max="4108" width="8.453125" style="42" customWidth="1"/>
    <col min="4109" max="4109" width="8.81640625" style="42" customWidth="1"/>
    <col min="4110" max="4110" width="9.26953125" style="42" customWidth="1"/>
    <col min="4111" max="4111" width="11" style="42" customWidth="1"/>
    <col min="4112" max="4112" width="6.81640625" style="42" customWidth="1"/>
    <col min="4113" max="4115" width="10" style="42" customWidth="1"/>
    <col min="4116" max="4116" width="9.81640625" style="42" customWidth="1"/>
    <col min="4117" max="4117" width="11" style="42" customWidth="1"/>
    <col min="4118" max="4119" width="9.81640625" style="42" customWidth="1"/>
    <col min="4120" max="4120" width="11" style="42" customWidth="1"/>
    <col min="4121" max="4122" width="9.81640625" style="42" customWidth="1"/>
    <col min="4123" max="4123" width="11" style="42" customWidth="1"/>
    <col min="4124" max="4124" width="9.81640625" style="42" customWidth="1"/>
    <col min="4125" max="4127" width="10.54296875" style="42" customWidth="1"/>
    <col min="4128" max="4128" width="9.81640625" style="42" customWidth="1"/>
    <col min="4129" max="4129" width="11" style="42" customWidth="1"/>
    <col min="4130" max="4131" width="9.81640625" style="42" customWidth="1"/>
    <col min="4132" max="4132" width="10.54296875" style="42" customWidth="1"/>
    <col min="4133" max="4133" width="9.81640625" style="42" customWidth="1"/>
    <col min="4134" max="4350" width="9" style="42"/>
    <col min="4351" max="4351" width="0" style="42" hidden="1" customWidth="1"/>
    <col min="4352" max="4352" width="21.81640625" style="42" customWidth="1"/>
    <col min="4353" max="4353" width="3.453125" style="42" customWidth="1"/>
    <col min="4354" max="4354" width="8" style="42" customWidth="1"/>
    <col min="4355" max="4355" width="9.54296875" style="42" customWidth="1"/>
    <col min="4356" max="4363" width="8" style="42" customWidth="1"/>
    <col min="4364" max="4364" width="8.453125" style="42" customWidth="1"/>
    <col min="4365" max="4365" width="8.81640625" style="42" customWidth="1"/>
    <col min="4366" max="4366" width="9.26953125" style="42" customWidth="1"/>
    <col min="4367" max="4367" width="11" style="42" customWidth="1"/>
    <col min="4368" max="4368" width="6.81640625" style="42" customWidth="1"/>
    <col min="4369" max="4371" width="10" style="42" customWidth="1"/>
    <col min="4372" max="4372" width="9.81640625" style="42" customWidth="1"/>
    <col min="4373" max="4373" width="11" style="42" customWidth="1"/>
    <col min="4374" max="4375" width="9.81640625" style="42" customWidth="1"/>
    <col min="4376" max="4376" width="11" style="42" customWidth="1"/>
    <col min="4377" max="4378" width="9.81640625" style="42" customWidth="1"/>
    <col min="4379" max="4379" width="11" style="42" customWidth="1"/>
    <col min="4380" max="4380" width="9.81640625" style="42" customWidth="1"/>
    <col min="4381" max="4383" width="10.54296875" style="42" customWidth="1"/>
    <col min="4384" max="4384" width="9.81640625" style="42" customWidth="1"/>
    <col min="4385" max="4385" width="11" style="42" customWidth="1"/>
    <col min="4386" max="4387" width="9.81640625" style="42" customWidth="1"/>
    <col min="4388" max="4388" width="10.54296875" style="42" customWidth="1"/>
    <col min="4389" max="4389" width="9.81640625" style="42" customWidth="1"/>
    <col min="4390" max="4606" width="9" style="42"/>
    <col min="4607" max="4607" width="0" style="42" hidden="1" customWidth="1"/>
    <col min="4608" max="4608" width="21.81640625" style="42" customWidth="1"/>
    <col min="4609" max="4609" width="3.453125" style="42" customWidth="1"/>
    <col min="4610" max="4610" width="8" style="42" customWidth="1"/>
    <col min="4611" max="4611" width="9.54296875" style="42" customWidth="1"/>
    <col min="4612" max="4619" width="8" style="42" customWidth="1"/>
    <col min="4620" max="4620" width="8.453125" style="42" customWidth="1"/>
    <col min="4621" max="4621" width="8.81640625" style="42" customWidth="1"/>
    <col min="4622" max="4622" width="9.26953125" style="42" customWidth="1"/>
    <col min="4623" max="4623" width="11" style="42" customWidth="1"/>
    <col min="4624" max="4624" width="6.81640625" style="42" customWidth="1"/>
    <col min="4625" max="4627" width="10" style="42" customWidth="1"/>
    <col min="4628" max="4628" width="9.81640625" style="42" customWidth="1"/>
    <col min="4629" max="4629" width="11" style="42" customWidth="1"/>
    <col min="4630" max="4631" width="9.81640625" style="42" customWidth="1"/>
    <col min="4632" max="4632" width="11" style="42" customWidth="1"/>
    <col min="4633" max="4634" width="9.81640625" style="42" customWidth="1"/>
    <col min="4635" max="4635" width="11" style="42" customWidth="1"/>
    <col min="4636" max="4636" width="9.81640625" style="42" customWidth="1"/>
    <col min="4637" max="4639" width="10.54296875" style="42" customWidth="1"/>
    <col min="4640" max="4640" width="9.81640625" style="42" customWidth="1"/>
    <col min="4641" max="4641" width="11" style="42" customWidth="1"/>
    <col min="4642" max="4643" width="9.81640625" style="42" customWidth="1"/>
    <col min="4644" max="4644" width="10.54296875" style="42" customWidth="1"/>
    <col min="4645" max="4645" width="9.81640625" style="42" customWidth="1"/>
    <col min="4646" max="4862" width="9" style="42"/>
    <col min="4863" max="4863" width="0" style="42" hidden="1" customWidth="1"/>
    <col min="4864" max="4864" width="21.81640625" style="42" customWidth="1"/>
    <col min="4865" max="4865" width="3.453125" style="42" customWidth="1"/>
    <col min="4866" max="4866" width="8" style="42" customWidth="1"/>
    <col min="4867" max="4867" width="9.54296875" style="42" customWidth="1"/>
    <col min="4868" max="4875" width="8" style="42" customWidth="1"/>
    <col min="4876" max="4876" width="8.453125" style="42" customWidth="1"/>
    <col min="4877" max="4877" width="8.81640625" style="42" customWidth="1"/>
    <col min="4878" max="4878" width="9.26953125" style="42" customWidth="1"/>
    <col min="4879" max="4879" width="11" style="42" customWidth="1"/>
    <col min="4880" max="4880" width="6.81640625" style="42" customWidth="1"/>
    <col min="4881" max="4883" width="10" style="42" customWidth="1"/>
    <col min="4884" max="4884" width="9.81640625" style="42" customWidth="1"/>
    <col min="4885" max="4885" width="11" style="42" customWidth="1"/>
    <col min="4886" max="4887" width="9.81640625" style="42" customWidth="1"/>
    <col min="4888" max="4888" width="11" style="42" customWidth="1"/>
    <col min="4889" max="4890" width="9.81640625" style="42" customWidth="1"/>
    <col min="4891" max="4891" width="11" style="42" customWidth="1"/>
    <col min="4892" max="4892" width="9.81640625" style="42" customWidth="1"/>
    <col min="4893" max="4895" width="10.54296875" style="42" customWidth="1"/>
    <col min="4896" max="4896" width="9.81640625" style="42" customWidth="1"/>
    <col min="4897" max="4897" width="11" style="42" customWidth="1"/>
    <col min="4898" max="4899" width="9.81640625" style="42" customWidth="1"/>
    <col min="4900" max="4900" width="10.54296875" style="42" customWidth="1"/>
    <col min="4901" max="4901" width="9.81640625" style="42" customWidth="1"/>
    <col min="4902" max="5118" width="9" style="42"/>
    <col min="5119" max="5119" width="0" style="42" hidden="1" customWidth="1"/>
    <col min="5120" max="5120" width="21.81640625" style="42" customWidth="1"/>
    <col min="5121" max="5121" width="3.453125" style="42" customWidth="1"/>
    <col min="5122" max="5122" width="8" style="42" customWidth="1"/>
    <col min="5123" max="5123" width="9.54296875" style="42" customWidth="1"/>
    <col min="5124" max="5131" width="8" style="42" customWidth="1"/>
    <col min="5132" max="5132" width="8.453125" style="42" customWidth="1"/>
    <col min="5133" max="5133" width="8.81640625" style="42" customWidth="1"/>
    <col min="5134" max="5134" width="9.26953125" style="42" customWidth="1"/>
    <col min="5135" max="5135" width="11" style="42" customWidth="1"/>
    <col min="5136" max="5136" width="6.81640625" style="42" customWidth="1"/>
    <col min="5137" max="5139" width="10" style="42" customWidth="1"/>
    <col min="5140" max="5140" width="9.81640625" style="42" customWidth="1"/>
    <col min="5141" max="5141" width="11" style="42" customWidth="1"/>
    <col min="5142" max="5143" width="9.81640625" style="42" customWidth="1"/>
    <col min="5144" max="5144" width="11" style="42" customWidth="1"/>
    <col min="5145" max="5146" width="9.81640625" style="42" customWidth="1"/>
    <col min="5147" max="5147" width="11" style="42" customWidth="1"/>
    <col min="5148" max="5148" width="9.81640625" style="42" customWidth="1"/>
    <col min="5149" max="5151" width="10.54296875" style="42" customWidth="1"/>
    <col min="5152" max="5152" width="9.81640625" style="42" customWidth="1"/>
    <col min="5153" max="5153" width="11" style="42" customWidth="1"/>
    <col min="5154" max="5155" width="9.81640625" style="42" customWidth="1"/>
    <col min="5156" max="5156" width="10.54296875" style="42" customWidth="1"/>
    <col min="5157" max="5157" width="9.81640625" style="42" customWidth="1"/>
    <col min="5158" max="5374" width="9" style="42"/>
    <col min="5375" max="5375" width="0" style="42" hidden="1" customWidth="1"/>
    <col min="5376" max="5376" width="21.81640625" style="42" customWidth="1"/>
    <col min="5377" max="5377" width="3.453125" style="42" customWidth="1"/>
    <col min="5378" max="5378" width="8" style="42" customWidth="1"/>
    <col min="5379" max="5379" width="9.54296875" style="42" customWidth="1"/>
    <col min="5380" max="5387" width="8" style="42" customWidth="1"/>
    <col min="5388" max="5388" width="8.453125" style="42" customWidth="1"/>
    <col min="5389" max="5389" width="8.81640625" style="42" customWidth="1"/>
    <col min="5390" max="5390" width="9.26953125" style="42" customWidth="1"/>
    <col min="5391" max="5391" width="11" style="42" customWidth="1"/>
    <col min="5392" max="5392" width="6.81640625" style="42" customWidth="1"/>
    <col min="5393" max="5395" width="10" style="42" customWidth="1"/>
    <col min="5396" max="5396" width="9.81640625" style="42" customWidth="1"/>
    <col min="5397" max="5397" width="11" style="42" customWidth="1"/>
    <col min="5398" max="5399" width="9.81640625" style="42" customWidth="1"/>
    <col min="5400" max="5400" width="11" style="42" customWidth="1"/>
    <col min="5401" max="5402" width="9.81640625" style="42" customWidth="1"/>
    <col min="5403" max="5403" width="11" style="42" customWidth="1"/>
    <col min="5404" max="5404" width="9.81640625" style="42" customWidth="1"/>
    <col min="5405" max="5407" width="10.54296875" style="42" customWidth="1"/>
    <col min="5408" max="5408" width="9.81640625" style="42" customWidth="1"/>
    <col min="5409" max="5409" width="11" style="42" customWidth="1"/>
    <col min="5410" max="5411" width="9.81640625" style="42" customWidth="1"/>
    <col min="5412" max="5412" width="10.54296875" style="42" customWidth="1"/>
    <col min="5413" max="5413" width="9.81640625" style="42" customWidth="1"/>
    <col min="5414" max="5630" width="9" style="42"/>
    <col min="5631" max="5631" width="0" style="42" hidden="1" customWidth="1"/>
    <col min="5632" max="5632" width="21.81640625" style="42" customWidth="1"/>
    <col min="5633" max="5633" width="3.453125" style="42" customWidth="1"/>
    <col min="5634" max="5634" width="8" style="42" customWidth="1"/>
    <col min="5635" max="5635" width="9.54296875" style="42" customWidth="1"/>
    <col min="5636" max="5643" width="8" style="42" customWidth="1"/>
    <col min="5644" max="5644" width="8.453125" style="42" customWidth="1"/>
    <col min="5645" max="5645" width="8.81640625" style="42" customWidth="1"/>
    <col min="5646" max="5646" width="9.26953125" style="42" customWidth="1"/>
    <col min="5647" max="5647" width="11" style="42" customWidth="1"/>
    <col min="5648" max="5648" width="6.81640625" style="42" customWidth="1"/>
    <col min="5649" max="5651" width="10" style="42" customWidth="1"/>
    <col min="5652" max="5652" width="9.81640625" style="42" customWidth="1"/>
    <col min="5653" max="5653" width="11" style="42" customWidth="1"/>
    <col min="5654" max="5655" width="9.81640625" style="42" customWidth="1"/>
    <col min="5656" max="5656" width="11" style="42" customWidth="1"/>
    <col min="5657" max="5658" width="9.81640625" style="42" customWidth="1"/>
    <col min="5659" max="5659" width="11" style="42" customWidth="1"/>
    <col min="5660" max="5660" width="9.81640625" style="42" customWidth="1"/>
    <col min="5661" max="5663" width="10.54296875" style="42" customWidth="1"/>
    <col min="5664" max="5664" width="9.81640625" style="42" customWidth="1"/>
    <col min="5665" max="5665" width="11" style="42" customWidth="1"/>
    <col min="5666" max="5667" width="9.81640625" style="42" customWidth="1"/>
    <col min="5668" max="5668" width="10.54296875" style="42" customWidth="1"/>
    <col min="5669" max="5669" width="9.81640625" style="42" customWidth="1"/>
    <col min="5670" max="5886" width="9" style="42"/>
    <col min="5887" max="5887" width="0" style="42" hidden="1" customWidth="1"/>
    <col min="5888" max="5888" width="21.81640625" style="42" customWidth="1"/>
    <col min="5889" max="5889" width="3.453125" style="42" customWidth="1"/>
    <col min="5890" max="5890" width="8" style="42" customWidth="1"/>
    <col min="5891" max="5891" width="9.54296875" style="42" customWidth="1"/>
    <col min="5892" max="5899" width="8" style="42" customWidth="1"/>
    <col min="5900" max="5900" width="8.453125" style="42" customWidth="1"/>
    <col min="5901" max="5901" width="8.81640625" style="42" customWidth="1"/>
    <col min="5902" max="5902" width="9.26953125" style="42" customWidth="1"/>
    <col min="5903" max="5903" width="11" style="42" customWidth="1"/>
    <col min="5904" max="5904" width="6.81640625" style="42" customWidth="1"/>
    <col min="5905" max="5907" width="10" style="42" customWidth="1"/>
    <col min="5908" max="5908" width="9.81640625" style="42" customWidth="1"/>
    <col min="5909" max="5909" width="11" style="42" customWidth="1"/>
    <col min="5910" max="5911" width="9.81640625" style="42" customWidth="1"/>
    <col min="5912" max="5912" width="11" style="42" customWidth="1"/>
    <col min="5913" max="5914" width="9.81640625" style="42" customWidth="1"/>
    <col min="5915" max="5915" width="11" style="42" customWidth="1"/>
    <col min="5916" max="5916" width="9.81640625" style="42" customWidth="1"/>
    <col min="5917" max="5919" width="10.54296875" style="42" customWidth="1"/>
    <col min="5920" max="5920" width="9.81640625" style="42" customWidth="1"/>
    <col min="5921" max="5921" width="11" style="42" customWidth="1"/>
    <col min="5922" max="5923" width="9.81640625" style="42" customWidth="1"/>
    <col min="5924" max="5924" width="10.54296875" style="42" customWidth="1"/>
    <col min="5925" max="5925" width="9.81640625" style="42" customWidth="1"/>
    <col min="5926" max="6142" width="9" style="42"/>
    <col min="6143" max="6143" width="0" style="42" hidden="1" customWidth="1"/>
    <col min="6144" max="6144" width="21.81640625" style="42" customWidth="1"/>
    <col min="6145" max="6145" width="3.453125" style="42" customWidth="1"/>
    <col min="6146" max="6146" width="8" style="42" customWidth="1"/>
    <col min="6147" max="6147" width="9.54296875" style="42" customWidth="1"/>
    <col min="6148" max="6155" width="8" style="42" customWidth="1"/>
    <col min="6156" max="6156" width="8.453125" style="42" customWidth="1"/>
    <col min="6157" max="6157" width="8.81640625" style="42" customWidth="1"/>
    <col min="6158" max="6158" width="9.26953125" style="42" customWidth="1"/>
    <col min="6159" max="6159" width="11" style="42" customWidth="1"/>
    <col min="6160" max="6160" width="6.81640625" style="42" customWidth="1"/>
    <col min="6161" max="6163" width="10" style="42" customWidth="1"/>
    <col min="6164" max="6164" width="9.81640625" style="42" customWidth="1"/>
    <col min="6165" max="6165" width="11" style="42" customWidth="1"/>
    <col min="6166" max="6167" width="9.81640625" style="42" customWidth="1"/>
    <col min="6168" max="6168" width="11" style="42" customWidth="1"/>
    <col min="6169" max="6170" width="9.81640625" style="42" customWidth="1"/>
    <col min="6171" max="6171" width="11" style="42" customWidth="1"/>
    <col min="6172" max="6172" width="9.81640625" style="42" customWidth="1"/>
    <col min="6173" max="6175" width="10.54296875" style="42" customWidth="1"/>
    <col min="6176" max="6176" width="9.81640625" style="42" customWidth="1"/>
    <col min="6177" max="6177" width="11" style="42" customWidth="1"/>
    <col min="6178" max="6179" width="9.81640625" style="42" customWidth="1"/>
    <col min="6180" max="6180" width="10.54296875" style="42" customWidth="1"/>
    <col min="6181" max="6181" width="9.81640625" style="42" customWidth="1"/>
    <col min="6182" max="6398" width="9" style="42"/>
    <col min="6399" max="6399" width="0" style="42" hidden="1" customWidth="1"/>
    <col min="6400" max="6400" width="21.81640625" style="42" customWidth="1"/>
    <col min="6401" max="6401" width="3.453125" style="42" customWidth="1"/>
    <col min="6402" max="6402" width="8" style="42" customWidth="1"/>
    <col min="6403" max="6403" width="9.54296875" style="42" customWidth="1"/>
    <col min="6404" max="6411" width="8" style="42" customWidth="1"/>
    <col min="6412" max="6412" width="8.453125" style="42" customWidth="1"/>
    <col min="6413" max="6413" width="8.81640625" style="42" customWidth="1"/>
    <col min="6414" max="6414" width="9.26953125" style="42" customWidth="1"/>
    <col min="6415" max="6415" width="11" style="42" customWidth="1"/>
    <col min="6416" max="6416" width="6.81640625" style="42" customWidth="1"/>
    <col min="6417" max="6419" width="10" style="42" customWidth="1"/>
    <col min="6420" max="6420" width="9.81640625" style="42" customWidth="1"/>
    <col min="6421" max="6421" width="11" style="42" customWidth="1"/>
    <col min="6422" max="6423" width="9.81640625" style="42" customWidth="1"/>
    <col min="6424" max="6424" width="11" style="42" customWidth="1"/>
    <col min="6425" max="6426" width="9.81640625" style="42" customWidth="1"/>
    <col min="6427" max="6427" width="11" style="42" customWidth="1"/>
    <col min="6428" max="6428" width="9.81640625" style="42" customWidth="1"/>
    <col min="6429" max="6431" width="10.54296875" style="42" customWidth="1"/>
    <col min="6432" max="6432" width="9.81640625" style="42" customWidth="1"/>
    <col min="6433" max="6433" width="11" style="42" customWidth="1"/>
    <col min="6434" max="6435" width="9.81640625" style="42" customWidth="1"/>
    <col min="6436" max="6436" width="10.54296875" style="42" customWidth="1"/>
    <col min="6437" max="6437" width="9.81640625" style="42" customWidth="1"/>
    <col min="6438" max="6654" width="9" style="42"/>
    <col min="6655" max="6655" width="0" style="42" hidden="1" customWidth="1"/>
    <col min="6656" max="6656" width="21.81640625" style="42" customWidth="1"/>
    <col min="6657" max="6657" width="3.453125" style="42" customWidth="1"/>
    <col min="6658" max="6658" width="8" style="42" customWidth="1"/>
    <col min="6659" max="6659" width="9.54296875" style="42" customWidth="1"/>
    <col min="6660" max="6667" width="8" style="42" customWidth="1"/>
    <col min="6668" max="6668" width="8.453125" style="42" customWidth="1"/>
    <col min="6669" max="6669" width="8.81640625" style="42" customWidth="1"/>
    <col min="6670" max="6670" width="9.26953125" style="42" customWidth="1"/>
    <col min="6671" max="6671" width="11" style="42" customWidth="1"/>
    <col min="6672" max="6672" width="6.81640625" style="42" customWidth="1"/>
    <col min="6673" max="6675" width="10" style="42" customWidth="1"/>
    <col min="6676" max="6676" width="9.81640625" style="42" customWidth="1"/>
    <col min="6677" max="6677" width="11" style="42" customWidth="1"/>
    <col min="6678" max="6679" width="9.81640625" style="42" customWidth="1"/>
    <col min="6680" max="6680" width="11" style="42" customWidth="1"/>
    <col min="6681" max="6682" width="9.81640625" style="42" customWidth="1"/>
    <col min="6683" max="6683" width="11" style="42" customWidth="1"/>
    <col min="6684" max="6684" width="9.81640625" style="42" customWidth="1"/>
    <col min="6685" max="6687" width="10.54296875" style="42" customWidth="1"/>
    <col min="6688" max="6688" width="9.81640625" style="42" customWidth="1"/>
    <col min="6689" max="6689" width="11" style="42" customWidth="1"/>
    <col min="6690" max="6691" width="9.81640625" style="42" customWidth="1"/>
    <col min="6692" max="6692" width="10.54296875" style="42" customWidth="1"/>
    <col min="6693" max="6693" width="9.81640625" style="42" customWidth="1"/>
    <col min="6694" max="6910" width="9" style="42"/>
    <col min="6911" max="6911" width="0" style="42" hidden="1" customWidth="1"/>
    <col min="6912" max="6912" width="21.81640625" style="42" customWidth="1"/>
    <col min="6913" max="6913" width="3.453125" style="42" customWidth="1"/>
    <col min="6914" max="6914" width="8" style="42" customWidth="1"/>
    <col min="6915" max="6915" width="9.54296875" style="42" customWidth="1"/>
    <col min="6916" max="6923" width="8" style="42" customWidth="1"/>
    <col min="6924" max="6924" width="8.453125" style="42" customWidth="1"/>
    <col min="6925" max="6925" width="8.81640625" style="42" customWidth="1"/>
    <col min="6926" max="6926" width="9.26953125" style="42" customWidth="1"/>
    <col min="6927" max="6927" width="11" style="42" customWidth="1"/>
    <col min="6928" max="6928" width="6.81640625" style="42" customWidth="1"/>
    <col min="6929" max="6931" width="10" style="42" customWidth="1"/>
    <col min="6932" max="6932" width="9.81640625" style="42" customWidth="1"/>
    <col min="6933" max="6933" width="11" style="42" customWidth="1"/>
    <col min="6934" max="6935" width="9.81640625" style="42" customWidth="1"/>
    <col min="6936" max="6936" width="11" style="42" customWidth="1"/>
    <col min="6937" max="6938" width="9.81640625" style="42" customWidth="1"/>
    <col min="6939" max="6939" width="11" style="42" customWidth="1"/>
    <col min="6940" max="6940" width="9.81640625" style="42" customWidth="1"/>
    <col min="6941" max="6943" width="10.54296875" style="42" customWidth="1"/>
    <col min="6944" max="6944" width="9.81640625" style="42" customWidth="1"/>
    <col min="6945" max="6945" width="11" style="42" customWidth="1"/>
    <col min="6946" max="6947" width="9.81640625" style="42" customWidth="1"/>
    <col min="6948" max="6948" width="10.54296875" style="42" customWidth="1"/>
    <col min="6949" max="6949" width="9.81640625" style="42" customWidth="1"/>
    <col min="6950" max="7166" width="9" style="42"/>
    <col min="7167" max="7167" width="0" style="42" hidden="1" customWidth="1"/>
    <col min="7168" max="7168" width="21.81640625" style="42" customWidth="1"/>
    <col min="7169" max="7169" width="3.453125" style="42" customWidth="1"/>
    <col min="7170" max="7170" width="8" style="42" customWidth="1"/>
    <col min="7171" max="7171" width="9.54296875" style="42" customWidth="1"/>
    <col min="7172" max="7179" width="8" style="42" customWidth="1"/>
    <col min="7180" max="7180" width="8.453125" style="42" customWidth="1"/>
    <col min="7181" max="7181" width="8.81640625" style="42" customWidth="1"/>
    <col min="7182" max="7182" width="9.26953125" style="42" customWidth="1"/>
    <col min="7183" max="7183" width="11" style="42" customWidth="1"/>
    <col min="7184" max="7184" width="6.81640625" style="42" customWidth="1"/>
    <col min="7185" max="7187" width="10" style="42" customWidth="1"/>
    <col min="7188" max="7188" width="9.81640625" style="42" customWidth="1"/>
    <col min="7189" max="7189" width="11" style="42" customWidth="1"/>
    <col min="7190" max="7191" width="9.81640625" style="42" customWidth="1"/>
    <col min="7192" max="7192" width="11" style="42" customWidth="1"/>
    <col min="7193" max="7194" width="9.81640625" style="42" customWidth="1"/>
    <col min="7195" max="7195" width="11" style="42" customWidth="1"/>
    <col min="7196" max="7196" width="9.81640625" style="42" customWidth="1"/>
    <col min="7197" max="7199" width="10.54296875" style="42" customWidth="1"/>
    <col min="7200" max="7200" width="9.81640625" style="42" customWidth="1"/>
    <col min="7201" max="7201" width="11" style="42" customWidth="1"/>
    <col min="7202" max="7203" width="9.81640625" style="42" customWidth="1"/>
    <col min="7204" max="7204" width="10.54296875" style="42" customWidth="1"/>
    <col min="7205" max="7205" width="9.81640625" style="42" customWidth="1"/>
    <col min="7206" max="7422" width="9" style="42"/>
    <col min="7423" max="7423" width="0" style="42" hidden="1" customWidth="1"/>
    <col min="7424" max="7424" width="21.81640625" style="42" customWidth="1"/>
    <col min="7425" max="7425" width="3.453125" style="42" customWidth="1"/>
    <col min="7426" max="7426" width="8" style="42" customWidth="1"/>
    <col min="7427" max="7427" width="9.54296875" style="42" customWidth="1"/>
    <col min="7428" max="7435" width="8" style="42" customWidth="1"/>
    <col min="7436" max="7436" width="8.453125" style="42" customWidth="1"/>
    <col min="7437" max="7437" width="8.81640625" style="42" customWidth="1"/>
    <col min="7438" max="7438" width="9.26953125" style="42" customWidth="1"/>
    <col min="7439" max="7439" width="11" style="42" customWidth="1"/>
    <col min="7440" max="7440" width="6.81640625" style="42" customWidth="1"/>
    <col min="7441" max="7443" width="10" style="42" customWidth="1"/>
    <col min="7444" max="7444" width="9.81640625" style="42" customWidth="1"/>
    <col min="7445" max="7445" width="11" style="42" customWidth="1"/>
    <col min="7446" max="7447" width="9.81640625" style="42" customWidth="1"/>
    <col min="7448" max="7448" width="11" style="42" customWidth="1"/>
    <col min="7449" max="7450" width="9.81640625" style="42" customWidth="1"/>
    <col min="7451" max="7451" width="11" style="42" customWidth="1"/>
    <col min="7452" max="7452" width="9.81640625" style="42" customWidth="1"/>
    <col min="7453" max="7455" width="10.54296875" style="42" customWidth="1"/>
    <col min="7456" max="7456" width="9.81640625" style="42" customWidth="1"/>
    <col min="7457" max="7457" width="11" style="42" customWidth="1"/>
    <col min="7458" max="7459" width="9.81640625" style="42" customWidth="1"/>
    <col min="7460" max="7460" width="10.54296875" style="42" customWidth="1"/>
    <col min="7461" max="7461" width="9.81640625" style="42" customWidth="1"/>
    <col min="7462" max="7678" width="9" style="42"/>
    <col min="7679" max="7679" width="0" style="42" hidden="1" customWidth="1"/>
    <col min="7680" max="7680" width="21.81640625" style="42" customWidth="1"/>
    <col min="7681" max="7681" width="3.453125" style="42" customWidth="1"/>
    <col min="7682" max="7682" width="8" style="42" customWidth="1"/>
    <col min="7683" max="7683" width="9.54296875" style="42" customWidth="1"/>
    <col min="7684" max="7691" width="8" style="42" customWidth="1"/>
    <col min="7692" max="7692" width="8.453125" style="42" customWidth="1"/>
    <col min="7693" max="7693" width="8.81640625" style="42" customWidth="1"/>
    <col min="7694" max="7694" width="9.26953125" style="42" customWidth="1"/>
    <col min="7695" max="7695" width="11" style="42" customWidth="1"/>
    <col min="7696" max="7696" width="6.81640625" style="42" customWidth="1"/>
    <col min="7697" max="7699" width="10" style="42" customWidth="1"/>
    <col min="7700" max="7700" width="9.81640625" style="42" customWidth="1"/>
    <col min="7701" max="7701" width="11" style="42" customWidth="1"/>
    <col min="7702" max="7703" width="9.81640625" style="42" customWidth="1"/>
    <col min="7704" max="7704" width="11" style="42" customWidth="1"/>
    <col min="7705" max="7706" width="9.81640625" style="42" customWidth="1"/>
    <col min="7707" max="7707" width="11" style="42" customWidth="1"/>
    <col min="7708" max="7708" width="9.81640625" style="42" customWidth="1"/>
    <col min="7709" max="7711" width="10.54296875" style="42" customWidth="1"/>
    <col min="7712" max="7712" width="9.81640625" style="42" customWidth="1"/>
    <col min="7713" max="7713" width="11" style="42" customWidth="1"/>
    <col min="7714" max="7715" width="9.81640625" style="42" customWidth="1"/>
    <col min="7716" max="7716" width="10.54296875" style="42" customWidth="1"/>
    <col min="7717" max="7717" width="9.81640625" style="42" customWidth="1"/>
    <col min="7718" max="7934" width="9" style="42"/>
    <col min="7935" max="7935" width="0" style="42" hidden="1" customWidth="1"/>
    <col min="7936" max="7936" width="21.81640625" style="42" customWidth="1"/>
    <col min="7937" max="7937" width="3.453125" style="42" customWidth="1"/>
    <col min="7938" max="7938" width="8" style="42" customWidth="1"/>
    <col min="7939" max="7939" width="9.54296875" style="42" customWidth="1"/>
    <col min="7940" max="7947" width="8" style="42" customWidth="1"/>
    <col min="7948" max="7948" width="8.453125" style="42" customWidth="1"/>
    <col min="7949" max="7949" width="8.81640625" style="42" customWidth="1"/>
    <col min="7950" max="7950" width="9.26953125" style="42" customWidth="1"/>
    <col min="7951" max="7951" width="11" style="42" customWidth="1"/>
    <col min="7952" max="7952" width="6.81640625" style="42" customWidth="1"/>
    <col min="7953" max="7955" width="10" style="42" customWidth="1"/>
    <col min="7956" max="7956" width="9.81640625" style="42" customWidth="1"/>
    <col min="7957" max="7957" width="11" style="42" customWidth="1"/>
    <col min="7958" max="7959" width="9.81640625" style="42" customWidth="1"/>
    <col min="7960" max="7960" width="11" style="42" customWidth="1"/>
    <col min="7961" max="7962" width="9.81640625" style="42" customWidth="1"/>
    <col min="7963" max="7963" width="11" style="42" customWidth="1"/>
    <col min="7964" max="7964" width="9.81640625" style="42" customWidth="1"/>
    <col min="7965" max="7967" width="10.54296875" style="42" customWidth="1"/>
    <col min="7968" max="7968" width="9.81640625" style="42" customWidth="1"/>
    <col min="7969" max="7969" width="11" style="42" customWidth="1"/>
    <col min="7970" max="7971" width="9.81640625" style="42" customWidth="1"/>
    <col min="7972" max="7972" width="10.54296875" style="42" customWidth="1"/>
    <col min="7973" max="7973" width="9.81640625" style="42" customWidth="1"/>
    <col min="7974" max="8190" width="9" style="42"/>
    <col min="8191" max="8191" width="0" style="42" hidden="1" customWidth="1"/>
    <col min="8192" max="8192" width="21.81640625" style="42" customWidth="1"/>
    <col min="8193" max="8193" width="3.453125" style="42" customWidth="1"/>
    <col min="8194" max="8194" width="8" style="42" customWidth="1"/>
    <col min="8195" max="8195" width="9.54296875" style="42" customWidth="1"/>
    <col min="8196" max="8203" width="8" style="42" customWidth="1"/>
    <col min="8204" max="8204" width="8.453125" style="42" customWidth="1"/>
    <col min="8205" max="8205" width="8.81640625" style="42" customWidth="1"/>
    <col min="8206" max="8206" width="9.26953125" style="42" customWidth="1"/>
    <col min="8207" max="8207" width="11" style="42" customWidth="1"/>
    <col min="8208" max="8208" width="6.81640625" style="42" customWidth="1"/>
    <col min="8209" max="8211" width="10" style="42" customWidth="1"/>
    <col min="8212" max="8212" width="9.81640625" style="42" customWidth="1"/>
    <col min="8213" max="8213" width="11" style="42" customWidth="1"/>
    <col min="8214" max="8215" width="9.81640625" style="42" customWidth="1"/>
    <col min="8216" max="8216" width="11" style="42" customWidth="1"/>
    <col min="8217" max="8218" width="9.81640625" style="42" customWidth="1"/>
    <col min="8219" max="8219" width="11" style="42" customWidth="1"/>
    <col min="8220" max="8220" width="9.81640625" style="42" customWidth="1"/>
    <col min="8221" max="8223" width="10.54296875" style="42" customWidth="1"/>
    <col min="8224" max="8224" width="9.81640625" style="42" customWidth="1"/>
    <col min="8225" max="8225" width="11" style="42" customWidth="1"/>
    <col min="8226" max="8227" width="9.81640625" style="42" customWidth="1"/>
    <col min="8228" max="8228" width="10.54296875" style="42" customWidth="1"/>
    <col min="8229" max="8229" width="9.81640625" style="42" customWidth="1"/>
    <col min="8230" max="8446" width="9" style="42"/>
    <col min="8447" max="8447" width="0" style="42" hidden="1" customWidth="1"/>
    <col min="8448" max="8448" width="21.81640625" style="42" customWidth="1"/>
    <col min="8449" max="8449" width="3.453125" style="42" customWidth="1"/>
    <col min="8450" max="8450" width="8" style="42" customWidth="1"/>
    <col min="8451" max="8451" width="9.54296875" style="42" customWidth="1"/>
    <col min="8452" max="8459" width="8" style="42" customWidth="1"/>
    <col min="8460" max="8460" width="8.453125" style="42" customWidth="1"/>
    <col min="8461" max="8461" width="8.81640625" style="42" customWidth="1"/>
    <col min="8462" max="8462" width="9.26953125" style="42" customWidth="1"/>
    <col min="8463" max="8463" width="11" style="42" customWidth="1"/>
    <col min="8464" max="8464" width="6.81640625" style="42" customWidth="1"/>
    <col min="8465" max="8467" width="10" style="42" customWidth="1"/>
    <col min="8468" max="8468" width="9.81640625" style="42" customWidth="1"/>
    <col min="8469" max="8469" width="11" style="42" customWidth="1"/>
    <col min="8470" max="8471" width="9.81640625" style="42" customWidth="1"/>
    <col min="8472" max="8472" width="11" style="42" customWidth="1"/>
    <col min="8473" max="8474" width="9.81640625" style="42" customWidth="1"/>
    <col min="8475" max="8475" width="11" style="42" customWidth="1"/>
    <col min="8476" max="8476" width="9.81640625" style="42" customWidth="1"/>
    <col min="8477" max="8479" width="10.54296875" style="42" customWidth="1"/>
    <col min="8480" max="8480" width="9.81640625" style="42" customWidth="1"/>
    <col min="8481" max="8481" width="11" style="42" customWidth="1"/>
    <col min="8482" max="8483" width="9.81640625" style="42" customWidth="1"/>
    <col min="8484" max="8484" width="10.54296875" style="42" customWidth="1"/>
    <col min="8485" max="8485" width="9.81640625" style="42" customWidth="1"/>
    <col min="8486" max="8702" width="9" style="42"/>
    <col min="8703" max="8703" width="0" style="42" hidden="1" customWidth="1"/>
    <col min="8704" max="8704" width="21.81640625" style="42" customWidth="1"/>
    <col min="8705" max="8705" width="3.453125" style="42" customWidth="1"/>
    <col min="8706" max="8706" width="8" style="42" customWidth="1"/>
    <col min="8707" max="8707" width="9.54296875" style="42" customWidth="1"/>
    <col min="8708" max="8715" width="8" style="42" customWidth="1"/>
    <col min="8716" max="8716" width="8.453125" style="42" customWidth="1"/>
    <col min="8717" max="8717" width="8.81640625" style="42" customWidth="1"/>
    <col min="8718" max="8718" width="9.26953125" style="42" customWidth="1"/>
    <col min="8719" max="8719" width="11" style="42" customWidth="1"/>
    <col min="8720" max="8720" width="6.81640625" style="42" customWidth="1"/>
    <col min="8721" max="8723" width="10" style="42" customWidth="1"/>
    <col min="8724" max="8724" width="9.81640625" style="42" customWidth="1"/>
    <col min="8725" max="8725" width="11" style="42" customWidth="1"/>
    <col min="8726" max="8727" width="9.81640625" style="42" customWidth="1"/>
    <col min="8728" max="8728" width="11" style="42" customWidth="1"/>
    <col min="8729" max="8730" width="9.81640625" style="42" customWidth="1"/>
    <col min="8731" max="8731" width="11" style="42" customWidth="1"/>
    <col min="8732" max="8732" width="9.81640625" style="42" customWidth="1"/>
    <col min="8733" max="8735" width="10.54296875" style="42" customWidth="1"/>
    <col min="8736" max="8736" width="9.81640625" style="42" customWidth="1"/>
    <col min="8737" max="8737" width="11" style="42" customWidth="1"/>
    <col min="8738" max="8739" width="9.81640625" style="42" customWidth="1"/>
    <col min="8740" max="8740" width="10.54296875" style="42" customWidth="1"/>
    <col min="8741" max="8741" width="9.81640625" style="42" customWidth="1"/>
    <col min="8742" max="8958" width="9" style="42"/>
    <col min="8959" max="8959" width="0" style="42" hidden="1" customWidth="1"/>
    <col min="8960" max="8960" width="21.81640625" style="42" customWidth="1"/>
    <col min="8961" max="8961" width="3.453125" style="42" customWidth="1"/>
    <col min="8962" max="8962" width="8" style="42" customWidth="1"/>
    <col min="8963" max="8963" width="9.54296875" style="42" customWidth="1"/>
    <col min="8964" max="8971" width="8" style="42" customWidth="1"/>
    <col min="8972" max="8972" width="8.453125" style="42" customWidth="1"/>
    <col min="8973" max="8973" width="8.81640625" style="42" customWidth="1"/>
    <col min="8974" max="8974" width="9.26953125" style="42" customWidth="1"/>
    <col min="8975" max="8975" width="11" style="42" customWidth="1"/>
    <col min="8976" max="8976" width="6.81640625" style="42" customWidth="1"/>
    <col min="8977" max="8979" width="10" style="42" customWidth="1"/>
    <col min="8980" max="8980" width="9.81640625" style="42" customWidth="1"/>
    <col min="8981" max="8981" width="11" style="42" customWidth="1"/>
    <col min="8982" max="8983" width="9.81640625" style="42" customWidth="1"/>
    <col min="8984" max="8984" width="11" style="42" customWidth="1"/>
    <col min="8985" max="8986" width="9.81640625" style="42" customWidth="1"/>
    <col min="8987" max="8987" width="11" style="42" customWidth="1"/>
    <col min="8988" max="8988" width="9.81640625" style="42" customWidth="1"/>
    <col min="8989" max="8991" width="10.54296875" style="42" customWidth="1"/>
    <col min="8992" max="8992" width="9.81640625" style="42" customWidth="1"/>
    <col min="8993" max="8993" width="11" style="42" customWidth="1"/>
    <col min="8994" max="8995" width="9.81640625" style="42" customWidth="1"/>
    <col min="8996" max="8996" width="10.54296875" style="42" customWidth="1"/>
    <col min="8997" max="8997" width="9.81640625" style="42" customWidth="1"/>
    <col min="8998" max="9214" width="9" style="42"/>
    <col min="9215" max="9215" width="0" style="42" hidden="1" customWidth="1"/>
    <col min="9216" max="9216" width="21.81640625" style="42" customWidth="1"/>
    <col min="9217" max="9217" width="3.453125" style="42" customWidth="1"/>
    <col min="9218" max="9218" width="8" style="42" customWidth="1"/>
    <col min="9219" max="9219" width="9.54296875" style="42" customWidth="1"/>
    <col min="9220" max="9227" width="8" style="42" customWidth="1"/>
    <col min="9228" max="9228" width="8.453125" style="42" customWidth="1"/>
    <col min="9229" max="9229" width="8.81640625" style="42" customWidth="1"/>
    <col min="9230" max="9230" width="9.26953125" style="42" customWidth="1"/>
    <col min="9231" max="9231" width="11" style="42" customWidth="1"/>
    <col min="9232" max="9232" width="6.81640625" style="42" customWidth="1"/>
    <col min="9233" max="9235" width="10" style="42" customWidth="1"/>
    <col min="9236" max="9236" width="9.81640625" style="42" customWidth="1"/>
    <col min="9237" max="9237" width="11" style="42" customWidth="1"/>
    <col min="9238" max="9239" width="9.81640625" style="42" customWidth="1"/>
    <col min="9240" max="9240" width="11" style="42" customWidth="1"/>
    <col min="9241" max="9242" width="9.81640625" style="42" customWidth="1"/>
    <col min="9243" max="9243" width="11" style="42" customWidth="1"/>
    <col min="9244" max="9244" width="9.81640625" style="42" customWidth="1"/>
    <col min="9245" max="9247" width="10.54296875" style="42" customWidth="1"/>
    <col min="9248" max="9248" width="9.81640625" style="42" customWidth="1"/>
    <col min="9249" max="9249" width="11" style="42" customWidth="1"/>
    <col min="9250" max="9251" width="9.81640625" style="42" customWidth="1"/>
    <col min="9252" max="9252" width="10.54296875" style="42" customWidth="1"/>
    <col min="9253" max="9253" width="9.81640625" style="42" customWidth="1"/>
    <col min="9254" max="9470" width="9" style="42"/>
    <col min="9471" max="9471" width="0" style="42" hidden="1" customWidth="1"/>
    <col min="9472" max="9472" width="21.81640625" style="42" customWidth="1"/>
    <col min="9473" max="9473" width="3.453125" style="42" customWidth="1"/>
    <col min="9474" max="9474" width="8" style="42" customWidth="1"/>
    <col min="9475" max="9475" width="9.54296875" style="42" customWidth="1"/>
    <col min="9476" max="9483" width="8" style="42" customWidth="1"/>
    <col min="9484" max="9484" width="8.453125" style="42" customWidth="1"/>
    <col min="9485" max="9485" width="8.81640625" style="42" customWidth="1"/>
    <col min="9486" max="9486" width="9.26953125" style="42" customWidth="1"/>
    <col min="9487" max="9487" width="11" style="42" customWidth="1"/>
    <col min="9488" max="9488" width="6.81640625" style="42" customWidth="1"/>
    <col min="9489" max="9491" width="10" style="42" customWidth="1"/>
    <col min="9492" max="9492" width="9.81640625" style="42" customWidth="1"/>
    <col min="9493" max="9493" width="11" style="42" customWidth="1"/>
    <col min="9494" max="9495" width="9.81640625" style="42" customWidth="1"/>
    <col min="9496" max="9496" width="11" style="42" customWidth="1"/>
    <col min="9497" max="9498" width="9.81640625" style="42" customWidth="1"/>
    <col min="9499" max="9499" width="11" style="42" customWidth="1"/>
    <col min="9500" max="9500" width="9.81640625" style="42" customWidth="1"/>
    <col min="9501" max="9503" width="10.54296875" style="42" customWidth="1"/>
    <col min="9504" max="9504" width="9.81640625" style="42" customWidth="1"/>
    <col min="9505" max="9505" width="11" style="42" customWidth="1"/>
    <col min="9506" max="9507" width="9.81640625" style="42" customWidth="1"/>
    <col min="9508" max="9508" width="10.54296875" style="42" customWidth="1"/>
    <col min="9509" max="9509" width="9.81640625" style="42" customWidth="1"/>
    <col min="9510" max="9726" width="9" style="42"/>
    <col min="9727" max="9727" width="0" style="42" hidden="1" customWidth="1"/>
    <col min="9728" max="9728" width="21.81640625" style="42" customWidth="1"/>
    <col min="9729" max="9729" width="3.453125" style="42" customWidth="1"/>
    <col min="9730" max="9730" width="8" style="42" customWidth="1"/>
    <col min="9731" max="9731" width="9.54296875" style="42" customWidth="1"/>
    <col min="9732" max="9739" width="8" style="42" customWidth="1"/>
    <col min="9740" max="9740" width="8.453125" style="42" customWidth="1"/>
    <col min="9741" max="9741" width="8.81640625" style="42" customWidth="1"/>
    <col min="9742" max="9742" width="9.26953125" style="42" customWidth="1"/>
    <col min="9743" max="9743" width="11" style="42" customWidth="1"/>
    <col min="9744" max="9744" width="6.81640625" style="42" customWidth="1"/>
    <col min="9745" max="9747" width="10" style="42" customWidth="1"/>
    <col min="9748" max="9748" width="9.81640625" style="42" customWidth="1"/>
    <col min="9749" max="9749" width="11" style="42" customWidth="1"/>
    <col min="9750" max="9751" width="9.81640625" style="42" customWidth="1"/>
    <col min="9752" max="9752" width="11" style="42" customWidth="1"/>
    <col min="9753" max="9754" width="9.81640625" style="42" customWidth="1"/>
    <col min="9755" max="9755" width="11" style="42" customWidth="1"/>
    <col min="9756" max="9756" width="9.81640625" style="42" customWidth="1"/>
    <col min="9757" max="9759" width="10.54296875" style="42" customWidth="1"/>
    <col min="9760" max="9760" width="9.81640625" style="42" customWidth="1"/>
    <col min="9761" max="9761" width="11" style="42" customWidth="1"/>
    <col min="9762" max="9763" width="9.81640625" style="42" customWidth="1"/>
    <col min="9764" max="9764" width="10.54296875" style="42" customWidth="1"/>
    <col min="9765" max="9765" width="9.81640625" style="42" customWidth="1"/>
    <col min="9766" max="9982" width="9" style="42"/>
    <col min="9983" max="9983" width="0" style="42" hidden="1" customWidth="1"/>
    <col min="9984" max="9984" width="21.81640625" style="42" customWidth="1"/>
    <col min="9985" max="9985" width="3.453125" style="42" customWidth="1"/>
    <col min="9986" max="9986" width="8" style="42" customWidth="1"/>
    <col min="9987" max="9987" width="9.54296875" style="42" customWidth="1"/>
    <col min="9988" max="9995" width="8" style="42" customWidth="1"/>
    <col min="9996" max="9996" width="8.453125" style="42" customWidth="1"/>
    <col min="9997" max="9997" width="8.81640625" style="42" customWidth="1"/>
    <col min="9998" max="9998" width="9.26953125" style="42" customWidth="1"/>
    <col min="9999" max="9999" width="11" style="42" customWidth="1"/>
    <col min="10000" max="10000" width="6.81640625" style="42" customWidth="1"/>
    <col min="10001" max="10003" width="10" style="42" customWidth="1"/>
    <col min="10004" max="10004" width="9.81640625" style="42" customWidth="1"/>
    <col min="10005" max="10005" width="11" style="42" customWidth="1"/>
    <col min="10006" max="10007" width="9.81640625" style="42" customWidth="1"/>
    <col min="10008" max="10008" width="11" style="42" customWidth="1"/>
    <col min="10009" max="10010" width="9.81640625" style="42" customWidth="1"/>
    <col min="10011" max="10011" width="11" style="42" customWidth="1"/>
    <col min="10012" max="10012" width="9.81640625" style="42" customWidth="1"/>
    <col min="10013" max="10015" width="10.54296875" style="42" customWidth="1"/>
    <col min="10016" max="10016" width="9.81640625" style="42" customWidth="1"/>
    <col min="10017" max="10017" width="11" style="42" customWidth="1"/>
    <col min="10018" max="10019" width="9.81640625" style="42" customWidth="1"/>
    <col min="10020" max="10020" width="10.54296875" style="42" customWidth="1"/>
    <col min="10021" max="10021" width="9.81640625" style="42" customWidth="1"/>
    <col min="10022" max="10238" width="9" style="42"/>
    <col min="10239" max="10239" width="0" style="42" hidden="1" customWidth="1"/>
    <col min="10240" max="10240" width="21.81640625" style="42" customWidth="1"/>
    <col min="10241" max="10241" width="3.453125" style="42" customWidth="1"/>
    <col min="10242" max="10242" width="8" style="42" customWidth="1"/>
    <col min="10243" max="10243" width="9.54296875" style="42" customWidth="1"/>
    <col min="10244" max="10251" width="8" style="42" customWidth="1"/>
    <col min="10252" max="10252" width="8.453125" style="42" customWidth="1"/>
    <col min="10253" max="10253" width="8.81640625" style="42" customWidth="1"/>
    <col min="10254" max="10254" width="9.26953125" style="42" customWidth="1"/>
    <col min="10255" max="10255" width="11" style="42" customWidth="1"/>
    <col min="10256" max="10256" width="6.81640625" style="42" customWidth="1"/>
    <col min="10257" max="10259" width="10" style="42" customWidth="1"/>
    <col min="10260" max="10260" width="9.81640625" style="42" customWidth="1"/>
    <col min="10261" max="10261" width="11" style="42" customWidth="1"/>
    <col min="10262" max="10263" width="9.81640625" style="42" customWidth="1"/>
    <col min="10264" max="10264" width="11" style="42" customWidth="1"/>
    <col min="10265" max="10266" width="9.81640625" style="42" customWidth="1"/>
    <col min="10267" max="10267" width="11" style="42" customWidth="1"/>
    <col min="10268" max="10268" width="9.81640625" style="42" customWidth="1"/>
    <col min="10269" max="10271" width="10.54296875" style="42" customWidth="1"/>
    <col min="10272" max="10272" width="9.81640625" style="42" customWidth="1"/>
    <col min="10273" max="10273" width="11" style="42" customWidth="1"/>
    <col min="10274" max="10275" width="9.81640625" style="42" customWidth="1"/>
    <col min="10276" max="10276" width="10.54296875" style="42" customWidth="1"/>
    <col min="10277" max="10277" width="9.81640625" style="42" customWidth="1"/>
    <col min="10278" max="10494" width="9" style="42"/>
    <col min="10495" max="10495" width="0" style="42" hidden="1" customWidth="1"/>
    <col min="10496" max="10496" width="21.81640625" style="42" customWidth="1"/>
    <col min="10497" max="10497" width="3.453125" style="42" customWidth="1"/>
    <col min="10498" max="10498" width="8" style="42" customWidth="1"/>
    <col min="10499" max="10499" width="9.54296875" style="42" customWidth="1"/>
    <col min="10500" max="10507" width="8" style="42" customWidth="1"/>
    <col min="10508" max="10508" width="8.453125" style="42" customWidth="1"/>
    <col min="10509" max="10509" width="8.81640625" style="42" customWidth="1"/>
    <col min="10510" max="10510" width="9.26953125" style="42" customWidth="1"/>
    <col min="10511" max="10511" width="11" style="42" customWidth="1"/>
    <col min="10512" max="10512" width="6.81640625" style="42" customWidth="1"/>
    <col min="10513" max="10515" width="10" style="42" customWidth="1"/>
    <col min="10516" max="10516" width="9.81640625" style="42" customWidth="1"/>
    <col min="10517" max="10517" width="11" style="42" customWidth="1"/>
    <col min="10518" max="10519" width="9.81640625" style="42" customWidth="1"/>
    <col min="10520" max="10520" width="11" style="42" customWidth="1"/>
    <col min="10521" max="10522" width="9.81640625" style="42" customWidth="1"/>
    <col min="10523" max="10523" width="11" style="42" customWidth="1"/>
    <col min="10524" max="10524" width="9.81640625" style="42" customWidth="1"/>
    <col min="10525" max="10527" width="10.54296875" style="42" customWidth="1"/>
    <col min="10528" max="10528" width="9.81640625" style="42" customWidth="1"/>
    <col min="10529" max="10529" width="11" style="42" customWidth="1"/>
    <col min="10530" max="10531" width="9.81640625" style="42" customWidth="1"/>
    <col min="10532" max="10532" width="10.54296875" style="42" customWidth="1"/>
    <col min="10533" max="10533" width="9.81640625" style="42" customWidth="1"/>
    <col min="10534" max="10750" width="9" style="42"/>
    <col min="10751" max="10751" width="0" style="42" hidden="1" customWidth="1"/>
    <col min="10752" max="10752" width="21.81640625" style="42" customWidth="1"/>
    <col min="10753" max="10753" width="3.453125" style="42" customWidth="1"/>
    <col min="10754" max="10754" width="8" style="42" customWidth="1"/>
    <col min="10755" max="10755" width="9.54296875" style="42" customWidth="1"/>
    <col min="10756" max="10763" width="8" style="42" customWidth="1"/>
    <col min="10764" max="10764" width="8.453125" style="42" customWidth="1"/>
    <col min="10765" max="10765" width="8.81640625" style="42" customWidth="1"/>
    <col min="10766" max="10766" width="9.26953125" style="42" customWidth="1"/>
    <col min="10767" max="10767" width="11" style="42" customWidth="1"/>
    <col min="10768" max="10768" width="6.81640625" style="42" customWidth="1"/>
    <col min="10769" max="10771" width="10" style="42" customWidth="1"/>
    <col min="10772" max="10772" width="9.81640625" style="42" customWidth="1"/>
    <col min="10773" max="10773" width="11" style="42" customWidth="1"/>
    <col min="10774" max="10775" width="9.81640625" style="42" customWidth="1"/>
    <col min="10776" max="10776" width="11" style="42" customWidth="1"/>
    <col min="10777" max="10778" width="9.81640625" style="42" customWidth="1"/>
    <col min="10779" max="10779" width="11" style="42" customWidth="1"/>
    <col min="10780" max="10780" width="9.81640625" style="42" customWidth="1"/>
    <col min="10781" max="10783" width="10.54296875" style="42" customWidth="1"/>
    <col min="10784" max="10784" width="9.81640625" style="42" customWidth="1"/>
    <col min="10785" max="10785" width="11" style="42" customWidth="1"/>
    <col min="10786" max="10787" width="9.81640625" style="42" customWidth="1"/>
    <col min="10788" max="10788" width="10.54296875" style="42" customWidth="1"/>
    <col min="10789" max="10789" width="9.81640625" style="42" customWidth="1"/>
    <col min="10790" max="11006" width="9" style="42"/>
    <col min="11007" max="11007" width="0" style="42" hidden="1" customWidth="1"/>
    <col min="11008" max="11008" width="21.81640625" style="42" customWidth="1"/>
    <col min="11009" max="11009" width="3.453125" style="42" customWidth="1"/>
    <col min="11010" max="11010" width="8" style="42" customWidth="1"/>
    <col min="11011" max="11011" width="9.54296875" style="42" customWidth="1"/>
    <col min="11012" max="11019" width="8" style="42" customWidth="1"/>
    <col min="11020" max="11020" width="8.453125" style="42" customWidth="1"/>
    <col min="11021" max="11021" width="8.81640625" style="42" customWidth="1"/>
    <col min="11022" max="11022" width="9.26953125" style="42" customWidth="1"/>
    <col min="11023" max="11023" width="11" style="42" customWidth="1"/>
    <col min="11024" max="11024" width="6.81640625" style="42" customWidth="1"/>
    <col min="11025" max="11027" width="10" style="42" customWidth="1"/>
    <col min="11028" max="11028" width="9.81640625" style="42" customWidth="1"/>
    <col min="11029" max="11029" width="11" style="42" customWidth="1"/>
    <col min="11030" max="11031" width="9.81640625" style="42" customWidth="1"/>
    <col min="11032" max="11032" width="11" style="42" customWidth="1"/>
    <col min="11033" max="11034" width="9.81640625" style="42" customWidth="1"/>
    <col min="11035" max="11035" width="11" style="42" customWidth="1"/>
    <col min="11036" max="11036" width="9.81640625" style="42" customWidth="1"/>
    <col min="11037" max="11039" width="10.54296875" style="42" customWidth="1"/>
    <col min="11040" max="11040" width="9.81640625" style="42" customWidth="1"/>
    <col min="11041" max="11041" width="11" style="42" customWidth="1"/>
    <col min="11042" max="11043" width="9.81640625" style="42" customWidth="1"/>
    <col min="11044" max="11044" width="10.54296875" style="42" customWidth="1"/>
    <col min="11045" max="11045" width="9.81640625" style="42" customWidth="1"/>
    <col min="11046" max="11262" width="9" style="42"/>
    <col min="11263" max="11263" width="0" style="42" hidden="1" customWidth="1"/>
    <col min="11264" max="11264" width="21.81640625" style="42" customWidth="1"/>
    <col min="11265" max="11265" width="3.453125" style="42" customWidth="1"/>
    <col min="11266" max="11266" width="8" style="42" customWidth="1"/>
    <col min="11267" max="11267" width="9.54296875" style="42" customWidth="1"/>
    <col min="11268" max="11275" width="8" style="42" customWidth="1"/>
    <col min="11276" max="11276" width="8.453125" style="42" customWidth="1"/>
    <col min="11277" max="11277" width="8.81640625" style="42" customWidth="1"/>
    <col min="11278" max="11278" width="9.26953125" style="42" customWidth="1"/>
    <col min="11279" max="11279" width="11" style="42" customWidth="1"/>
    <col min="11280" max="11280" width="6.81640625" style="42" customWidth="1"/>
    <col min="11281" max="11283" width="10" style="42" customWidth="1"/>
    <col min="11284" max="11284" width="9.81640625" style="42" customWidth="1"/>
    <col min="11285" max="11285" width="11" style="42" customWidth="1"/>
    <col min="11286" max="11287" width="9.81640625" style="42" customWidth="1"/>
    <col min="11288" max="11288" width="11" style="42" customWidth="1"/>
    <col min="11289" max="11290" width="9.81640625" style="42" customWidth="1"/>
    <col min="11291" max="11291" width="11" style="42" customWidth="1"/>
    <col min="11292" max="11292" width="9.81640625" style="42" customWidth="1"/>
    <col min="11293" max="11295" width="10.54296875" style="42" customWidth="1"/>
    <col min="11296" max="11296" width="9.81640625" style="42" customWidth="1"/>
    <col min="11297" max="11297" width="11" style="42" customWidth="1"/>
    <col min="11298" max="11299" width="9.81640625" style="42" customWidth="1"/>
    <col min="11300" max="11300" width="10.54296875" style="42" customWidth="1"/>
    <col min="11301" max="11301" width="9.81640625" style="42" customWidth="1"/>
    <col min="11302" max="11518" width="9" style="42"/>
    <col min="11519" max="11519" width="0" style="42" hidden="1" customWidth="1"/>
    <col min="11520" max="11520" width="21.81640625" style="42" customWidth="1"/>
    <col min="11521" max="11521" width="3.453125" style="42" customWidth="1"/>
    <col min="11522" max="11522" width="8" style="42" customWidth="1"/>
    <col min="11523" max="11523" width="9.54296875" style="42" customWidth="1"/>
    <col min="11524" max="11531" width="8" style="42" customWidth="1"/>
    <col min="11532" max="11532" width="8.453125" style="42" customWidth="1"/>
    <col min="11533" max="11533" width="8.81640625" style="42" customWidth="1"/>
    <col min="11534" max="11534" width="9.26953125" style="42" customWidth="1"/>
    <col min="11535" max="11535" width="11" style="42" customWidth="1"/>
    <col min="11536" max="11536" width="6.81640625" style="42" customWidth="1"/>
    <col min="11537" max="11539" width="10" style="42" customWidth="1"/>
    <col min="11540" max="11540" width="9.81640625" style="42" customWidth="1"/>
    <col min="11541" max="11541" width="11" style="42" customWidth="1"/>
    <col min="11542" max="11543" width="9.81640625" style="42" customWidth="1"/>
    <col min="11544" max="11544" width="11" style="42" customWidth="1"/>
    <col min="11545" max="11546" width="9.81640625" style="42" customWidth="1"/>
    <col min="11547" max="11547" width="11" style="42" customWidth="1"/>
    <col min="11548" max="11548" width="9.81640625" style="42" customWidth="1"/>
    <col min="11549" max="11551" width="10.54296875" style="42" customWidth="1"/>
    <col min="11552" max="11552" width="9.81640625" style="42" customWidth="1"/>
    <col min="11553" max="11553" width="11" style="42" customWidth="1"/>
    <col min="11554" max="11555" width="9.81640625" style="42" customWidth="1"/>
    <col min="11556" max="11556" width="10.54296875" style="42" customWidth="1"/>
    <col min="11557" max="11557" width="9.81640625" style="42" customWidth="1"/>
    <col min="11558" max="11774" width="9" style="42"/>
    <col min="11775" max="11775" width="0" style="42" hidden="1" customWidth="1"/>
    <col min="11776" max="11776" width="21.81640625" style="42" customWidth="1"/>
    <col min="11777" max="11777" width="3.453125" style="42" customWidth="1"/>
    <col min="11778" max="11778" width="8" style="42" customWidth="1"/>
    <col min="11779" max="11779" width="9.54296875" style="42" customWidth="1"/>
    <col min="11780" max="11787" width="8" style="42" customWidth="1"/>
    <col min="11788" max="11788" width="8.453125" style="42" customWidth="1"/>
    <col min="11789" max="11789" width="8.81640625" style="42" customWidth="1"/>
    <col min="11790" max="11790" width="9.26953125" style="42" customWidth="1"/>
    <col min="11791" max="11791" width="11" style="42" customWidth="1"/>
    <col min="11792" max="11792" width="6.81640625" style="42" customWidth="1"/>
    <col min="11793" max="11795" width="10" style="42" customWidth="1"/>
    <col min="11796" max="11796" width="9.81640625" style="42" customWidth="1"/>
    <col min="11797" max="11797" width="11" style="42" customWidth="1"/>
    <col min="11798" max="11799" width="9.81640625" style="42" customWidth="1"/>
    <col min="11800" max="11800" width="11" style="42" customWidth="1"/>
    <col min="11801" max="11802" width="9.81640625" style="42" customWidth="1"/>
    <col min="11803" max="11803" width="11" style="42" customWidth="1"/>
    <col min="11804" max="11804" width="9.81640625" style="42" customWidth="1"/>
    <col min="11805" max="11807" width="10.54296875" style="42" customWidth="1"/>
    <col min="11808" max="11808" width="9.81640625" style="42" customWidth="1"/>
    <col min="11809" max="11809" width="11" style="42" customWidth="1"/>
    <col min="11810" max="11811" width="9.81640625" style="42" customWidth="1"/>
    <col min="11812" max="11812" width="10.54296875" style="42" customWidth="1"/>
    <col min="11813" max="11813" width="9.81640625" style="42" customWidth="1"/>
    <col min="11814" max="12030" width="9" style="42"/>
    <col min="12031" max="12031" width="0" style="42" hidden="1" customWidth="1"/>
    <col min="12032" max="12032" width="21.81640625" style="42" customWidth="1"/>
    <col min="12033" max="12033" width="3.453125" style="42" customWidth="1"/>
    <col min="12034" max="12034" width="8" style="42" customWidth="1"/>
    <col min="12035" max="12035" width="9.54296875" style="42" customWidth="1"/>
    <col min="12036" max="12043" width="8" style="42" customWidth="1"/>
    <col min="12044" max="12044" width="8.453125" style="42" customWidth="1"/>
    <col min="12045" max="12045" width="8.81640625" style="42" customWidth="1"/>
    <col min="12046" max="12046" width="9.26953125" style="42" customWidth="1"/>
    <col min="12047" max="12047" width="11" style="42" customWidth="1"/>
    <col min="12048" max="12048" width="6.81640625" style="42" customWidth="1"/>
    <col min="12049" max="12051" width="10" style="42" customWidth="1"/>
    <col min="12052" max="12052" width="9.81640625" style="42" customWidth="1"/>
    <col min="12053" max="12053" width="11" style="42" customWidth="1"/>
    <col min="12054" max="12055" width="9.81640625" style="42" customWidth="1"/>
    <col min="12056" max="12056" width="11" style="42" customWidth="1"/>
    <col min="12057" max="12058" width="9.81640625" style="42" customWidth="1"/>
    <col min="12059" max="12059" width="11" style="42" customWidth="1"/>
    <col min="12060" max="12060" width="9.81640625" style="42" customWidth="1"/>
    <col min="12061" max="12063" width="10.54296875" style="42" customWidth="1"/>
    <col min="12064" max="12064" width="9.81640625" style="42" customWidth="1"/>
    <col min="12065" max="12065" width="11" style="42" customWidth="1"/>
    <col min="12066" max="12067" width="9.81640625" style="42" customWidth="1"/>
    <col min="12068" max="12068" width="10.54296875" style="42" customWidth="1"/>
    <col min="12069" max="12069" width="9.81640625" style="42" customWidth="1"/>
    <col min="12070" max="12286" width="9" style="42"/>
    <col min="12287" max="12287" width="0" style="42" hidden="1" customWidth="1"/>
    <col min="12288" max="12288" width="21.81640625" style="42" customWidth="1"/>
    <col min="12289" max="12289" width="3.453125" style="42" customWidth="1"/>
    <col min="12290" max="12290" width="8" style="42" customWidth="1"/>
    <col min="12291" max="12291" width="9.54296875" style="42" customWidth="1"/>
    <col min="12292" max="12299" width="8" style="42" customWidth="1"/>
    <col min="12300" max="12300" width="8.453125" style="42" customWidth="1"/>
    <col min="12301" max="12301" width="8.81640625" style="42" customWidth="1"/>
    <col min="12302" max="12302" width="9.26953125" style="42" customWidth="1"/>
    <col min="12303" max="12303" width="11" style="42" customWidth="1"/>
    <col min="12304" max="12304" width="6.81640625" style="42" customWidth="1"/>
    <col min="12305" max="12307" width="10" style="42" customWidth="1"/>
    <col min="12308" max="12308" width="9.81640625" style="42" customWidth="1"/>
    <col min="12309" max="12309" width="11" style="42" customWidth="1"/>
    <col min="12310" max="12311" width="9.81640625" style="42" customWidth="1"/>
    <col min="12312" max="12312" width="11" style="42" customWidth="1"/>
    <col min="12313" max="12314" width="9.81640625" style="42" customWidth="1"/>
    <col min="12315" max="12315" width="11" style="42" customWidth="1"/>
    <col min="12316" max="12316" width="9.81640625" style="42" customWidth="1"/>
    <col min="12317" max="12319" width="10.54296875" style="42" customWidth="1"/>
    <col min="12320" max="12320" width="9.81640625" style="42" customWidth="1"/>
    <col min="12321" max="12321" width="11" style="42" customWidth="1"/>
    <col min="12322" max="12323" width="9.81640625" style="42" customWidth="1"/>
    <col min="12324" max="12324" width="10.54296875" style="42" customWidth="1"/>
    <col min="12325" max="12325" width="9.81640625" style="42" customWidth="1"/>
    <col min="12326" max="12542" width="9" style="42"/>
    <col min="12543" max="12543" width="0" style="42" hidden="1" customWidth="1"/>
    <col min="12544" max="12544" width="21.81640625" style="42" customWidth="1"/>
    <col min="12545" max="12545" width="3.453125" style="42" customWidth="1"/>
    <col min="12546" max="12546" width="8" style="42" customWidth="1"/>
    <col min="12547" max="12547" width="9.54296875" style="42" customWidth="1"/>
    <col min="12548" max="12555" width="8" style="42" customWidth="1"/>
    <col min="12556" max="12556" width="8.453125" style="42" customWidth="1"/>
    <col min="12557" max="12557" width="8.81640625" style="42" customWidth="1"/>
    <col min="12558" max="12558" width="9.26953125" style="42" customWidth="1"/>
    <col min="12559" max="12559" width="11" style="42" customWidth="1"/>
    <col min="12560" max="12560" width="6.81640625" style="42" customWidth="1"/>
    <col min="12561" max="12563" width="10" style="42" customWidth="1"/>
    <col min="12564" max="12564" width="9.81640625" style="42" customWidth="1"/>
    <col min="12565" max="12565" width="11" style="42" customWidth="1"/>
    <col min="12566" max="12567" width="9.81640625" style="42" customWidth="1"/>
    <col min="12568" max="12568" width="11" style="42" customWidth="1"/>
    <col min="12569" max="12570" width="9.81640625" style="42" customWidth="1"/>
    <col min="12571" max="12571" width="11" style="42" customWidth="1"/>
    <col min="12572" max="12572" width="9.81640625" style="42" customWidth="1"/>
    <col min="12573" max="12575" width="10.54296875" style="42" customWidth="1"/>
    <col min="12576" max="12576" width="9.81640625" style="42" customWidth="1"/>
    <col min="12577" max="12577" width="11" style="42" customWidth="1"/>
    <col min="12578" max="12579" width="9.81640625" style="42" customWidth="1"/>
    <col min="12580" max="12580" width="10.54296875" style="42" customWidth="1"/>
    <col min="12581" max="12581" width="9.81640625" style="42" customWidth="1"/>
    <col min="12582" max="12798" width="9" style="42"/>
    <col min="12799" max="12799" width="0" style="42" hidden="1" customWidth="1"/>
    <col min="12800" max="12800" width="21.81640625" style="42" customWidth="1"/>
    <col min="12801" max="12801" width="3.453125" style="42" customWidth="1"/>
    <col min="12802" max="12802" width="8" style="42" customWidth="1"/>
    <col min="12803" max="12803" width="9.54296875" style="42" customWidth="1"/>
    <col min="12804" max="12811" width="8" style="42" customWidth="1"/>
    <col min="12812" max="12812" width="8.453125" style="42" customWidth="1"/>
    <col min="12813" max="12813" width="8.81640625" style="42" customWidth="1"/>
    <col min="12814" max="12814" width="9.26953125" style="42" customWidth="1"/>
    <col min="12815" max="12815" width="11" style="42" customWidth="1"/>
    <col min="12816" max="12816" width="6.81640625" style="42" customWidth="1"/>
    <col min="12817" max="12819" width="10" style="42" customWidth="1"/>
    <col min="12820" max="12820" width="9.81640625" style="42" customWidth="1"/>
    <col min="12821" max="12821" width="11" style="42" customWidth="1"/>
    <col min="12822" max="12823" width="9.81640625" style="42" customWidth="1"/>
    <col min="12824" max="12824" width="11" style="42" customWidth="1"/>
    <col min="12825" max="12826" width="9.81640625" style="42" customWidth="1"/>
    <col min="12827" max="12827" width="11" style="42" customWidth="1"/>
    <col min="12828" max="12828" width="9.81640625" style="42" customWidth="1"/>
    <col min="12829" max="12831" width="10.54296875" style="42" customWidth="1"/>
    <col min="12832" max="12832" width="9.81640625" style="42" customWidth="1"/>
    <col min="12833" max="12833" width="11" style="42" customWidth="1"/>
    <col min="12834" max="12835" width="9.81640625" style="42" customWidth="1"/>
    <col min="12836" max="12836" width="10.54296875" style="42" customWidth="1"/>
    <col min="12837" max="12837" width="9.81640625" style="42" customWidth="1"/>
    <col min="12838" max="13054" width="9" style="42"/>
    <col min="13055" max="13055" width="0" style="42" hidden="1" customWidth="1"/>
    <col min="13056" max="13056" width="21.81640625" style="42" customWidth="1"/>
    <col min="13057" max="13057" width="3.453125" style="42" customWidth="1"/>
    <col min="13058" max="13058" width="8" style="42" customWidth="1"/>
    <col min="13059" max="13059" width="9.54296875" style="42" customWidth="1"/>
    <col min="13060" max="13067" width="8" style="42" customWidth="1"/>
    <col min="13068" max="13068" width="8.453125" style="42" customWidth="1"/>
    <col min="13069" max="13069" width="8.81640625" style="42" customWidth="1"/>
    <col min="13070" max="13070" width="9.26953125" style="42" customWidth="1"/>
    <col min="13071" max="13071" width="11" style="42" customWidth="1"/>
    <col min="13072" max="13072" width="6.81640625" style="42" customWidth="1"/>
    <col min="13073" max="13075" width="10" style="42" customWidth="1"/>
    <col min="13076" max="13076" width="9.81640625" style="42" customWidth="1"/>
    <col min="13077" max="13077" width="11" style="42" customWidth="1"/>
    <col min="13078" max="13079" width="9.81640625" style="42" customWidth="1"/>
    <col min="13080" max="13080" width="11" style="42" customWidth="1"/>
    <col min="13081" max="13082" width="9.81640625" style="42" customWidth="1"/>
    <col min="13083" max="13083" width="11" style="42" customWidth="1"/>
    <col min="13084" max="13084" width="9.81640625" style="42" customWidth="1"/>
    <col min="13085" max="13087" width="10.54296875" style="42" customWidth="1"/>
    <col min="13088" max="13088" width="9.81640625" style="42" customWidth="1"/>
    <col min="13089" max="13089" width="11" style="42" customWidth="1"/>
    <col min="13090" max="13091" width="9.81640625" style="42" customWidth="1"/>
    <col min="13092" max="13092" width="10.54296875" style="42" customWidth="1"/>
    <col min="13093" max="13093" width="9.81640625" style="42" customWidth="1"/>
    <col min="13094" max="13310" width="9" style="42"/>
    <col min="13311" max="13311" width="0" style="42" hidden="1" customWidth="1"/>
    <col min="13312" max="13312" width="21.81640625" style="42" customWidth="1"/>
    <col min="13313" max="13313" width="3.453125" style="42" customWidth="1"/>
    <col min="13314" max="13314" width="8" style="42" customWidth="1"/>
    <col min="13315" max="13315" width="9.54296875" style="42" customWidth="1"/>
    <col min="13316" max="13323" width="8" style="42" customWidth="1"/>
    <col min="13324" max="13324" width="8.453125" style="42" customWidth="1"/>
    <col min="13325" max="13325" width="8.81640625" style="42" customWidth="1"/>
    <col min="13326" max="13326" width="9.26953125" style="42" customWidth="1"/>
    <col min="13327" max="13327" width="11" style="42" customWidth="1"/>
    <col min="13328" max="13328" width="6.81640625" style="42" customWidth="1"/>
    <col min="13329" max="13331" width="10" style="42" customWidth="1"/>
    <col min="13332" max="13332" width="9.81640625" style="42" customWidth="1"/>
    <col min="13333" max="13333" width="11" style="42" customWidth="1"/>
    <col min="13334" max="13335" width="9.81640625" style="42" customWidth="1"/>
    <col min="13336" max="13336" width="11" style="42" customWidth="1"/>
    <col min="13337" max="13338" width="9.81640625" style="42" customWidth="1"/>
    <col min="13339" max="13339" width="11" style="42" customWidth="1"/>
    <col min="13340" max="13340" width="9.81640625" style="42" customWidth="1"/>
    <col min="13341" max="13343" width="10.54296875" style="42" customWidth="1"/>
    <col min="13344" max="13344" width="9.81640625" style="42" customWidth="1"/>
    <col min="13345" max="13345" width="11" style="42" customWidth="1"/>
    <col min="13346" max="13347" width="9.81640625" style="42" customWidth="1"/>
    <col min="13348" max="13348" width="10.54296875" style="42" customWidth="1"/>
    <col min="13349" max="13349" width="9.81640625" style="42" customWidth="1"/>
    <col min="13350" max="13566" width="9" style="42"/>
    <col min="13567" max="13567" width="0" style="42" hidden="1" customWidth="1"/>
    <col min="13568" max="13568" width="21.81640625" style="42" customWidth="1"/>
    <col min="13569" max="13569" width="3.453125" style="42" customWidth="1"/>
    <col min="13570" max="13570" width="8" style="42" customWidth="1"/>
    <col min="13571" max="13571" width="9.54296875" style="42" customWidth="1"/>
    <col min="13572" max="13579" width="8" style="42" customWidth="1"/>
    <col min="13580" max="13580" width="8.453125" style="42" customWidth="1"/>
    <col min="13581" max="13581" width="8.81640625" style="42" customWidth="1"/>
    <col min="13582" max="13582" width="9.26953125" style="42" customWidth="1"/>
    <col min="13583" max="13583" width="11" style="42" customWidth="1"/>
    <col min="13584" max="13584" width="6.81640625" style="42" customWidth="1"/>
    <col min="13585" max="13587" width="10" style="42" customWidth="1"/>
    <col min="13588" max="13588" width="9.81640625" style="42" customWidth="1"/>
    <col min="13589" max="13589" width="11" style="42" customWidth="1"/>
    <col min="13590" max="13591" width="9.81640625" style="42" customWidth="1"/>
    <col min="13592" max="13592" width="11" style="42" customWidth="1"/>
    <col min="13593" max="13594" width="9.81640625" style="42" customWidth="1"/>
    <col min="13595" max="13595" width="11" style="42" customWidth="1"/>
    <col min="13596" max="13596" width="9.81640625" style="42" customWidth="1"/>
    <col min="13597" max="13599" width="10.54296875" style="42" customWidth="1"/>
    <col min="13600" max="13600" width="9.81640625" style="42" customWidth="1"/>
    <col min="13601" max="13601" width="11" style="42" customWidth="1"/>
    <col min="13602" max="13603" width="9.81640625" style="42" customWidth="1"/>
    <col min="13604" max="13604" width="10.54296875" style="42" customWidth="1"/>
    <col min="13605" max="13605" width="9.81640625" style="42" customWidth="1"/>
    <col min="13606" max="13822" width="9" style="42"/>
    <col min="13823" max="13823" width="0" style="42" hidden="1" customWidth="1"/>
    <col min="13824" max="13824" width="21.81640625" style="42" customWidth="1"/>
    <col min="13825" max="13825" width="3.453125" style="42" customWidth="1"/>
    <col min="13826" max="13826" width="8" style="42" customWidth="1"/>
    <col min="13827" max="13827" width="9.54296875" style="42" customWidth="1"/>
    <col min="13828" max="13835" width="8" style="42" customWidth="1"/>
    <col min="13836" max="13836" width="8.453125" style="42" customWidth="1"/>
    <col min="13837" max="13837" width="8.81640625" style="42" customWidth="1"/>
    <col min="13838" max="13838" width="9.26953125" style="42" customWidth="1"/>
    <col min="13839" max="13839" width="11" style="42" customWidth="1"/>
    <col min="13840" max="13840" width="6.81640625" style="42" customWidth="1"/>
    <col min="13841" max="13843" width="10" style="42" customWidth="1"/>
    <col min="13844" max="13844" width="9.81640625" style="42" customWidth="1"/>
    <col min="13845" max="13845" width="11" style="42" customWidth="1"/>
    <col min="13846" max="13847" width="9.81640625" style="42" customWidth="1"/>
    <col min="13848" max="13848" width="11" style="42" customWidth="1"/>
    <col min="13849" max="13850" width="9.81640625" style="42" customWidth="1"/>
    <col min="13851" max="13851" width="11" style="42" customWidth="1"/>
    <col min="13852" max="13852" width="9.81640625" style="42" customWidth="1"/>
    <col min="13853" max="13855" width="10.54296875" style="42" customWidth="1"/>
    <col min="13856" max="13856" width="9.81640625" style="42" customWidth="1"/>
    <col min="13857" max="13857" width="11" style="42" customWidth="1"/>
    <col min="13858" max="13859" width="9.81640625" style="42" customWidth="1"/>
    <col min="13860" max="13860" width="10.54296875" style="42" customWidth="1"/>
    <col min="13861" max="13861" width="9.81640625" style="42" customWidth="1"/>
    <col min="13862" max="14078" width="9" style="42"/>
    <col min="14079" max="14079" width="0" style="42" hidden="1" customWidth="1"/>
    <col min="14080" max="14080" width="21.81640625" style="42" customWidth="1"/>
    <col min="14081" max="14081" width="3.453125" style="42" customWidth="1"/>
    <col min="14082" max="14082" width="8" style="42" customWidth="1"/>
    <col min="14083" max="14083" width="9.54296875" style="42" customWidth="1"/>
    <col min="14084" max="14091" width="8" style="42" customWidth="1"/>
    <col min="14092" max="14092" width="8.453125" style="42" customWidth="1"/>
    <col min="14093" max="14093" width="8.81640625" style="42" customWidth="1"/>
    <col min="14094" max="14094" width="9.26953125" style="42" customWidth="1"/>
    <col min="14095" max="14095" width="11" style="42" customWidth="1"/>
    <col min="14096" max="14096" width="6.81640625" style="42" customWidth="1"/>
    <col min="14097" max="14099" width="10" style="42" customWidth="1"/>
    <col min="14100" max="14100" width="9.81640625" style="42" customWidth="1"/>
    <col min="14101" max="14101" width="11" style="42" customWidth="1"/>
    <col min="14102" max="14103" width="9.81640625" style="42" customWidth="1"/>
    <col min="14104" max="14104" width="11" style="42" customWidth="1"/>
    <col min="14105" max="14106" width="9.81640625" style="42" customWidth="1"/>
    <col min="14107" max="14107" width="11" style="42" customWidth="1"/>
    <col min="14108" max="14108" width="9.81640625" style="42" customWidth="1"/>
    <col min="14109" max="14111" width="10.54296875" style="42" customWidth="1"/>
    <col min="14112" max="14112" width="9.81640625" style="42" customWidth="1"/>
    <col min="14113" max="14113" width="11" style="42" customWidth="1"/>
    <col min="14114" max="14115" width="9.81640625" style="42" customWidth="1"/>
    <col min="14116" max="14116" width="10.54296875" style="42" customWidth="1"/>
    <col min="14117" max="14117" width="9.81640625" style="42" customWidth="1"/>
    <col min="14118" max="14334" width="9" style="42"/>
    <col min="14335" max="14335" width="0" style="42" hidden="1" customWidth="1"/>
    <col min="14336" max="14336" width="21.81640625" style="42" customWidth="1"/>
    <col min="14337" max="14337" width="3.453125" style="42" customWidth="1"/>
    <col min="14338" max="14338" width="8" style="42" customWidth="1"/>
    <col min="14339" max="14339" width="9.54296875" style="42" customWidth="1"/>
    <col min="14340" max="14347" width="8" style="42" customWidth="1"/>
    <col min="14348" max="14348" width="8.453125" style="42" customWidth="1"/>
    <col min="14349" max="14349" width="8.81640625" style="42" customWidth="1"/>
    <col min="14350" max="14350" width="9.26953125" style="42" customWidth="1"/>
    <col min="14351" max="14351" width="11" style="42" customWidth="1"/>
    <col min="14352" max="14352" width="6.81640625" style="42" customWidth="1"/>
    <col min="14353" max="14355" width="10" style="42" customWidth="1"/>
    <col min="14356" max="14356" width="9.81640625" style="42" customWidth="1"/>
    <col min="14357" max="14357" width="11" style="42" customWidth="1"/>
    <col min="14358" max="14359" width="9.81640625" style="42" customWidth="1"/>
    <col min="14360" max="14360" width="11" style="42" customWidth="1"/>
    <col min="14361" max="14362" width="9.81640625" style="42" customWidth="1"/>
    <col min="14363" max="14363" width="11" style="42" customWidth="1"/>
    <col min="14364" max="14364" width="9.81640625" style="42" customWidth="1"/>
    <col min="14365" max="14367" width="10.54296875" style="42" customWidth="1"/>
    <col min="14368" max="14368" width="9.81640625" style="42" customWidth="1"/>
    <col min="14369" max="14369" width="11" style="42" customWidth="1"/>
    <col min="14370" max="14371" width="9.81640625" style="42" customWidth="1"/>
    <col min="14372" max="14372" width="10.54296875" style="42" customWidth="1"/>
    <col min="14373" max="14373" width="9.81640625" style="42" customWidth="1"/>
    <col min="14374" max="14590" width="9" style="42"/>
    <col min="14591" max="14591" width="0" style="42" hidden="1" customWidth="1"/>
    <col min="14592" max="14592" width="21.81640625" style="42" customWidth="1"/>
    <col min="14593" max="14593" width="3.453125" style="42" customWidth="1"/>
    <col min="14594" max="14594" width="8" style="42" customWidth="1"/>
    <col min="14595" max="14595" width="9.54296875" style="42" customWidth="1"/>
    <col min="14596" max="14603" width="8" style="42" customWidth="1"/>
    <col min="14604" max="14604" width="8.453125" style="42" customWidth="1"/>
    <col min="14605" max="14605" width="8.81640625" style="42" customWidth="1"/>
    <col min="14606" max="14606" width="9.26953125" style="42" customWidth="1"/>
    <col min="14607" max="14607" width="11" style="42" customWidth="1"/>
    <col min="14608" max="14608" width="6.81640625" style="42" customWidth="1"/>
    <col min="14609" max="14611" width="10" style="42" customWidth="1"/>
    <col min="14612" max="14612" width="9.81640625" style="42" customWidth="1"/>
    <col min="14613" max="14613" width="11" style="42" customWidth="1"/>
    <col min="14614" max="14615" width="9.81640625" style="42" customWidth="1"/>
    <col min="14616" max="14616" width="11" style="42" customWidth="1"/>
    <col min="14617" max="14618" width="9.81640625" style="42" customWidth="1"/>
    <col min="14619" max="14619" width="11" style="42" customWidth="1"/>
    <col min="14620" max="14620" width="9.81640625" style="42" customWidth="1"/>
    <col min="14621" max="14623" width="10.54296875" style="42" customWidth="1"/>
    <col min="14624" max="14624" width="9.81640625" style="42" customWidth="1"/>
    <col min="14625" max="14625" width="11" style="42" customWidth="1"/>
    <col min="14626" max="14627" width="9.81640625" style="42" customWidth="1"/>
    <col min="14628" max="14628" width="10.54296875" style="42" customWidth="1"/>
    <col min="14629" max="14629" width="9.81640625" style="42" customWidth="1"/>
    <col min="14630" max="14846" width="9" style="42"/>
    <col min="14847" max="14847" width="0" style="42" hidden="1" customWidth="1"/>
    <col min="14848" max="14848" width="21.81640625" style="42" customWidth="1"/>
    <col min="14849" max="14849" width="3.453125" style="42" customWidth="1"/>
    <col min="14850" max="14850" width="8" style="42" customWidth="1"/>
    <col min="14851" max="14851" width="9.54296875" style="42" customWidth="1"/>
    <col min="14852" max="14859" width="8" style="42" customWidth="1"/>
    <col min="14860" max="14860" width="8.453125" style="42" customWidth="1"/>
    <col min="14861" max="14861" width="8.81640625" style="42" customWidth="1"/>
    <col min="14862" max="14862" width="9.26953125" style="42" customWidth="1"/>
    <col min="14863" max="14863" width="11" style="42" customWidth="1"/>
    <col min="14864" max="14864" width="6.81640625" style="42" customWidth="1"/>
    <col min="14865" max="14867" width="10" style="42" customWidth="1"/>
    <col min="14868" max="14868" width="9.81640625" style="42" customWidth="1"/>
    <col min="14869" max="14869" width="11" style="42" customWidth="1"/>
    <col min="14870" max="14871" width="9.81640625" style="42" customWidth="1"/>
    <col min="14872" max="14872" width="11" style="42" customWidth="1"/>
    <col min="14873" max="14874" width="9.81640625" style="42" customWidth="1"/>
    <col min="14875" max="14875" width="11" style="42" customWidth="1"/>
    <col min="14876" max="14876" width="9.81640625" style="42" customWidth="1"/>
    <col min="14877" max="14879" width="10.54296875" style="42" customWidth="1"/>
    <col min="14880" max="14880" width="9.81640625" style="42" customWidth="1"/>
    <col min="14881" max="14881" width="11" style="42" customWidth="1"/>
    <col min="14882" max="14883" width="9.81640625" style="42" customWidth="1"/>
    <col min="14884" max="14884" width="10.54296875" style="42" customWidth="1"/>
    <col min="14885" max="14885" width="9.81640625" style="42" customWidth="1"/>
    <col min="14886" max="15102" width="9" style="42"/>
    <col min="15103" max="15103" width="0" style="42" hidden="1" customWidth="1"/>
    <col min="15104" max="15104" width="21.81640625" style="42" customWidth="1"/>
    <col min="15105" max="15105" width="3.453125" style="42" customWidth="1"/>
    <col min="15106" max="15106" width="8" style="42" customWidth="1"/>
    <col min="15107" max="15107" width="9.54296875" style="42" customWidth="1"/>
    <col min="15108" max="15115" width="8" style="42" customWidth="1"/>
    <col min="15116" max="15116" width="8.453125" style="42" customWidth="1"/>
    <col min="15117" max="15117" width="8.81640625" style="42" customWidth="1"/>
    <col min="15118" max="15118" width="9.26953125" style="42" customWidth="1"/>
    <col min="15119" max="15119" width="11" style="42" customWidth="1"/>
    <col min="15120" max="15120" width="6.81640625" style="42" customWidth="1"/>
    <col min="15121" max="15123" width="10" style="42" customWidth="1"/>
    <col min="15124" max="15124" width="9.81640625" style="42" customWidth="1"/>
    <col min="15125" max="15125" width="11" style="42" customWidth="1"/>
    <col min="15126" max="15127" width="9.81640625" style="42" customWidth="1"/>
    <col min="15128" max="15128" width="11" style="42" customWidth="1"/>
    <col min="15129" max="15130" width="9.81640625" style="42" customWidth="1"/>
    <col min="15131" max="15131" width="11" style="42" customWidth="1"/>
    <col min="15132" max="15132" width="9.81640625" style="42" customWidth="1"/>
    <col min="15133" max="15135" width="10.54296875" style="42" customWidth="1"/>
    <col min="15136" max="15136" width="9.81640625" style="42" customWidth="1"/>
    <col min="15137" max="15137" width="11" style="42" customWidth="1"/>
    <col min="15138" max="15139" width="9.81640625" style="42" customWidth="1"/>
    <col min="15140" max="15140" width="10.54296875" style="42" customWidth="1"/>
    <col min="15141" max="15141" width="9.81640625" style="42" customWidth="1"/>
    <col min="15142" max="15358" width="9" style="42"/>
    <col min="15359" max="15359" width="0" style="42" hidden="1" customWidth="1"/>
    <col min="15360" max="15360" width="21.81640625" style="42" customWidth="1"/>
    <col min="15361" max="15361" width="3.453125" style="42" customWidth="1"/>
    <col min="15362" max="15362" width="8" style="42" customWidth="1"/>
    <col min="15363" max="15363" width="9.54296875" style="42" customWidth="1"/>
    <col min="15364" max="15371" width="8" style="42" customWidth="1"/>
    <col min="15372" max="15372" width="8.453125" style="42" customWidth="1"/>
    <col min="15373" max="15373" width="8.81640625" style="42" customWidth="1"/>
    <col min="15374" max="15374" width="9.26953125" style="42" customWidth="1"/>
    <col min="15375" max="15375" width="11" style="42" customWidth="1"/>
    <col min="15376" max="15376" width="6.81640625" style="42" customWidth="1"/>
    <col min="15377" max="15379" width="10" style="42" customWidth="1"/>
    <col min="15380" max="15380" width="9.81640625" style="42" customWidth="1"/>
    <col min="15381" max="15381" width="11" style="42" customWidth="1"/>
    <col min="15382" max="15383" width="9.81640625" style="42" customWidth="1"/>
    <col min="15384" max="15384" width="11" style="42" customWidth="1"/>
    <col min="15385" max="15386" width="9.81640625" style="42" customWidth="1"/>
    <col min="15387" max="15387" width="11" style="42" customWidth="1"/>
    <col min="15388" max="15388" width="9.81640625" style="42" customWidth="1"/>
    <col min="15389" max="15391" width="10.54296875" style="42" customWidth="1"/>
    <col min="15392" max="15392" width="9.81640625" style="42" customWidth="1"/>
    <col min="15393" max="15393" width="11" style="42" customWidth="1"/>
    <col min="15394" max="15395" width="9.81640625" style="42" customWidth="1"/>
    <col min="15396" max="15396" width="10.54296875" style="42" customWidth="1"/>
    <col min="15397" max="15397" width="9.81640625" style="42" customWidth="1"/>
    <col min="15398" max="15614" width="9" style="42"/>
    <col min="15615" max="15615" width="0" style="42" hidden="1" customWidth="1"/>
    <col min="15616" max="15616" width="21.81640625" style="42" customWidth="1"/>
    <col min="15617" max="15617" width="3.453125" style="42" customWidth="1"/>
    <col min="15618" max="15618" width="8" style="42" customWidth="1"/>
    <col min="15619" max="15619" width="9.54296875" style="42" customWidth="1"/>
    <col min="15620" max="15627" width="8" style="42" customWidth="1"/>
    <col min="15628" max="15628" width="8.453125" style="42" customWidth="1"/>
    <col min="15629" max="15629" width="8.81640625" style="42" customWidth="1"/>
    <col min="15630" max="15630" width="9.26953125" style="42" customWidth="1"/>
    <col min="15631" max="15631" width="11" style="42" customWidth="1"/>
    <col min="15632" max="15632" width="6.81640625" style="42" customWidth="1"/>
    <col min="15633" max="15635" width="10" style="42" customWidth="1"/>
    <col min="15636" max="15636" width="9.81640625" style="42" customWidth="1"/>
    <col min="15637" max="15637" width="11" style="42" customWidth="1"/>
    <col min="15638" max="15639" width="9.81640625" style="42" customWidth="1"/>
    <col min="15640" max="15640" width="11" style="42" customWidth="1"/>
    <col min="15641" max="15642" width="9.81640625" style="42" customWidth="1"/>
    <col min="15643" max="15643" width="11" style="42" customWidth="1"/>
    <col min="15644" max="15644" width="9.81640625" style="42" customWidth="1"/>
    <col min="15645" max="15647" width="10.54296875" style="42" customWidth="1"/>
    <col min="15648" max="15648" width="9.81640625" style="42" customWidth="1"/>
    <col min="15649" max="15649" width="11" style="42" customWidth="1"/>
    <col min="15650" max="15651" width="9.81640625" style="42" customWidth="1"/>
    <col min="15652" max="15652" width="10.54296875" style="42" customWidth="1"/>
    <col min="15653" max="15653" width="9.81640625" style="42" customWidth="1"/>
    <col min="15654" max="15870" width="9" style="42"/>
    <col min="15871" max="15871" width="0" style="42" hidden="1" customWidth="1"/>
    <col min="15872" max="15872" width="21.81640625" style="42" customWidth="1"/>
    <col min="15873" max="15873" width="3.453125" style="42" customWidth="1"/>
    <col min="15874" max="15874" width="8" style="42" customWidth="1"/>
    <col min="15875" max="15875" width="9.54296875" style="42" customWidth="1"/>
    <col min="15876" max="15883" width="8" style="42" customWidth="1"/>
    <col min="15884" max="15884" width="8.453125" style="42" customWidth="1"/>
    <col min="15885" max="15885" width="8.81640625" style="42" customWidth="1"/>
    <col min="15886" max="15886" width="9.26953125" style="42" customWidth="1"/>
    <col min="15887" max="15887" width="11" style="42" customWidth="1"/>
    <col min="15888" max="15888" width="6.81640625" style="42" customWidth="1"/>
    <col min="15889" max="15891" width="10" style="42" customWidth="1"/>
    <col min="15892" max="15892" width="9.81640625" style="42" customWidth="1"/>
    <col min="15893" max="15893" width="11" style="42" customWidth="1"/>
    <col min="15894" max="15895" width="9.81640625" style="42" customWidth="1"/>
    <col min="15896" max="15896" width="11" style="42" customWidth="1"/>
    <col min="15897" max="15898" width="9.81640625" style="42" customWidth="1"/>
    <col min="15899" max="15899" width="11" style="42" customWidth="1"/>
    <col min="15900" max="15900" width="9.81640625" style="42" customWidth="1"/>
    <col min="15901" max="15903" width="10.54296875" style="42" customWidth="1"/>
    <col min="15904" max="15904" width="9.81640625" style="42" customWidth="1"/>
    <col min="15905" max="15905" width="11" style="42" customWidth="1"/>
    <col min="15906" max="15907" width="9.81640625" style="42" customWidth="1"/>
    <col min="15908" max="15908" width="10.54296875" style="42" customWidth="1"/>
    <col min="15909" max="15909" width="9.81640625" style="42" customWidth="1"/>
    <col min="15910" max="16126" width="9" style="42"/>
    <col min="16127" max="16127" width="0" style="42" hidden="1" customWidth="1"/>
    <col min="16128" max="16128" width="21.81640625" style="42" customWidth="1"/>
    <col min="16129" max="16129" width="3.453125" style="42" customWidth="1"/>
    <col min="16130" max="16130" width="8" style="42" customWidth="1"/>
    <col min="16131" max="16131" width="9.54296875" style="42" customWidth="1"/>
    <col min="16132" max="16139" width="8" style="42" customWidth="1"/>
    <col min="16140" max="16140" width="8.453125" style="42" customWidth="1"/>
    <col min="16141" max="16141" width="8.81640625" style="42" customWidth="1"/>
    <col min="16142" max="16142" width="9.26953125" style="42" customWidth="1"/>
    <col min="16143" max="16143" width="11" style="42" customWidth="1"/>
    <col min="16144" max="16144" width="6.81640625" style="42" customWidth="1"/>
    <col min="16145" max="16147" width="10" style="42" customWidth="1"/>
    <col min="16148" max="16148" width="9.81640625" style="42" customWidth="1"/>
    <col min="16149" max="16149" width="11" style="42" customWidth="1"/>
    <col min="16150" max="16151" width="9.81640625" style="42" customWidth="1"/>
    <col min="16152" max="16152" width="11" style="42" customWidth="1"/>
    <col min="16153" max="16154" width="9.81640625" style="42" customWidth="1"/>
    <col min="16155" max="16155" width="11" style="42" customWidth="1"/>
    <col min="16156" max="16156" width="9.81640625" style="42" customWidth="1"/>
    <col min="16157" max="16159" width="10.54296875" style="42" customWidth="1"/>
    <col min="16160" max="16160" width="9.81640625" style="42" customWidth="1"/>
    <col min="16161" max="16161" width="11" style="42" customWidth="1"/>
    <col min="16162" max="16163" width="9.81640625" style="42" customWidth="1"/>
    <col min="16164" max="16164" width="10.54296875" style="42" customWidth="1"/>
    <col min="16165" max="16165" width="9.81640625" style="42" customWidth="1"/>
    <col min="16166" max="16384" width="9" style="42"/>
  </cols>
  <sheetData>
    <row r="1" spans="1:31" ht="45" customHeight="1" x14ac:dyDescent="0.25">
      <c r="A1" s="1" t="s">
        <v>87</v>
      </c>
      <c r="B1" s="54"/>
      <c r="C1" s="54"/>
      <c r="D1" s="54"/>
      <c r="E1" s="54"/>
      <c r="F1" s="54"/>
      <c r="G1" s="54"/>
      <c r="H1" s="54"/>
      <c r="I1" s="54"/>
      <c r="J1" s="54"/>
      <c r="K1" s="54"/>
      <c r="L1" s="54"/>
      <c r="M1" s="54"/>
      <c r="N1" s="59"/>
    </row>
    <row r="2" spans="1:31" s="57" customFormat="1" ht="20.149999999999999" customHeight="1" x14ac:dyDescent="0.35">
      <c r="A2" s="105" t="s">
        <v>89</v>
      </c>
    </row>
    <row r="3" spans="1:31" s="57" customFormat="1" ht="20.149999999999999" customHeight="1" x14ac:dyDescent="0.35">
      <c r="A3" s="19" t="s">
        <v>90</v>
      </c>
    </row>
    <row r="4" spans="1:31" s="57" customFormat="1" ht="20.149999999999999" customHeight="1" x14ac:dyDescent="0.35">
      <c r="A4" s="19" t="s">
        <v>88</v>
      </c>
    </row>
    <row r="5" spans="1:31" ht="50.15" customHeight="1" x14ac:dyDescent="0.35">
      <c r="A5" s="80" t="s">
        <v>83</v>
      </c>
      <c r="B5" s="81" t="s">
        <v>237</v>
      </c>
      <c r="C5" s="145" t="s">
        <v>250</v>
      </c>
      <c r="D5" s="130" t="s">
        <v>209</v>
      </c>
      <c r="E5" s="138" t="s">
        <v>231</v>
      </c>
      <c r="F5" s="138" t="s">
        <v>232</v>
      </c>
      <c r="G5" s="138" t="s">
        <v>233</v>
      </c>
      <c r="H5" s="138" t="s">
        <v>235</v>
      </c>
      <c r="I5" s="138" t="s">
        <v>238</v>
      </c>
      <c r="J5" s="138" t="s">
        <v>239</v>
      </c>
      <c r="K5" s="138" t="s">
        <v>241</v>
      </c>
      <c r="L5" s="138" t="s">
        <v>243</v>
      </c>
      <c r="M5" s="138" t="s">
        <v>242</v>
      </c>
      <c r="N5" s="131" t="s">
        <v>84</v>
      </c>
      <c r="P5" s="47"/>
    </row>
    <row r="6" spans="1:31" ht="20.149999999999999" customHeight="1" x14ac:dyDescent="0.35">
      <c r="A6" s="82" t="s">
        <v>64</v>
      </c>
      <c r="B6" s="109">
        <f ca="1">INDIRECT(Calculation!D10,FALSE)</f>
        <v>294078.54079999996</v>
      </c>
      <c r="C6" s="109">
        <f ca="1">INDIRECT(Calculation!E10,FALSE)</f>
        <v>284956.20150000002</v>
      </c>
      <c r="D6" s="83">
        <f ca="1">IF(((C6-B6)/B6)*100&gt;100,"(+)  ",IF(((C6-B6)/B6)*100&lt;-100,"(-)  ",IF(ROUND((((C6-B6)/B6)*100),1)=0,"-  ",((C6-B6)/B6)*100)))</f>
        <v>-3.1020078089288234</v>
      </c>
      <c r="E6" s="84">
        <f ca="1">INDIRECT(Calculation!G10,FALSE)</f>
        <v>79301.308300000004</v>
      </c>
      <c r="F6" s="84">
        <f ca="1">INDIRECT(Calculation!H10,FALSE)</f>
        <v>66552.996400000004</v>
      </c>
      <c r="G6" s="84">
        <f ca="1">INDIRECT(Calculation!I10,FALSE)</f>
        <v>68629.084900000002</v>
      </c>
      <c r="H6" s="84">
        <f ca="1">INDIRECT(Calculation!J10,FALSE)</f>
        <v>79595.151199999993</v>
      </c>
      <c r="I6" s="84">
        <f ca="1">INDIRECT(Calculation!K10,FALSE)</f>
        <v>78787.330100000006</v>
      </c>
      <c r="J6" s="84">
        <f ca="1">INDIRECT(Calculation!L10,FALSE)</f>
        <v>64424.819900000002</v>
      </c>
      <c r="K6" s="84">
        <f ca="1">INDIRECT(Calculation!M10,FALSE)</f>
        <v>64691.981099999997</v>
      </c>
      <c r="L6" s="84">
        <f ca="1">INDIRECT(Calculation!N10,FALSE)</f>
        <v>77052.070399999997</v>
      </c>
      <c r="M6" s="85">
        <f ca="1">INDIRECT(Calculation!O10,FALSE)</f>
        <v>79794.382400000002</v>
      </c>
      <c r="N6" s="86">
        <f t="shared" ref="N6:N10" ca="1" si="0">IF(((M6-I6)/I6)*100&gt;100,"(+)  ",IF(((M6-I6)/I6)*100&lt;-100,"(-)  ",IF(ROUND((((M6-I6)/I6)*100),1)=0,"-  ",((M6-I6)/I6)*100)))</f>
        <v>1.2781906668518974</v>
      </c>
      <c r="O6" s="78"/>
      <c r="P6" s="60"/>
      <c r="Q6" s="60"/>
      <c r="R6" s="60"/>
      <c r="S6" s="60"/>
      <c r="T6" s="60"/>
      <c r="U6" s="60"/>
      <c r="V6" s="60"/>
      <c r="W6" s="60"/>
      <c r="X6" s="60"/>
      <c r="Y6" s="60"/>
      <c r="Z6" s="60"/>
      <c r="AA6" s="60"/>
      <c r="AB6" s="60"/>
      <c r="AC6" s="60"/>
      <c r="AD6" s="60"/>
      <c r="AE6" s="60"/>
    </row>
    <row r="7" spans="1:31" ht="20.149999999999999" customHeight="1" x14ac:dyDescent="0.35">
      <c r="A7" s="87" t="s">
        <v>76</v>
      </c>
      <c r="B7" s="106">
        <f ca="1">INDIRECT(Calculation!D11,FALSE)</f>
        <v>234963.18669999999</v>
      </c>
      <c r="C7" s="106">
        <f ca="1">INDIRECT(Calculation!E11,FALSE)</f>
        <v>225137.01949999999</v>
      </c>
      <c r="D7" s="88">
        <f t="shared" ref="D7:D24" ca="1" si="1">IF(((C7-B7)/B7)*100&gt;100,"(+)  ",IF(((C7-B7)/B7)*100&lt;-100,"(-)  ",IF(ROUND((((C7-B7)/B7)*100),1)=0,"-  ",((C7-B7)/B7)*100)))</f>
        <v>-4.1820028652173518</v>
      </c>
      <c r="E7" s="89">
        <f ca="1">INDIRECT(Calculation!G11,FALSE)</f>
        <v>64478.633900000001</v>
      </c>
      <c r="F7" s="90">
        <f ca="1">INDIRECT(Calculation!H11,FALSE)</f>
        <v>51747.0337</v>
      </c>
      <c r="G7" s="90">
        <f ca="1">INDIRECT(Calculation!I11,FALSE)</f>
        <v>53630.318299999999</v>
      </c>
      <c r="H7" s="90">
        <f ca="1">INDIRECT(Calculation!J11,FALSE)</f>
        <v>65107.200799999999</v>
      </c>
      <c r="I7" s="90">
        <f ca="1">INDIRECT(Calculation!K11,FALSE)</f>
        <v>63861.237300000001</v>
      </c>
      <c r="J7" s="90">
        <f ca="1">INDIRECT(Calculation!L11,FALSE)</f>
        <v>49058.624499999998</v>
      </c>
      <c r="K7" s="90">
        <f ca="1">INDIRECT(Calculation!M11,FALSE)</f>
        <v>49140.123200000002</v>
      </c>
      <c r="L7" s="90">
        <f ca="1">INDIRECT(Calculation!N11,FALSE)</f>
        <v>63077.034500000002</v>
      </c>
      <c r="M7" s="91">
        <f ca="1">INDIRECT(Calculation!O11,FALSE)</f>
        <v>65404.335400000004</v>
      </c>
      <c r="N7" s="92">
        <f t="shared" ca="1" si="0"/>
        <v>2.4163297882109824</v>
      </c>
      <c r="O7" s="78"/>
      <c r="P7" s="60"/>
      <c r="Q7" s="124"/>
      <c r="R7" s="124"/>
      <c r="S7" s="60"/>
      <c r="T7" s="60"/>
      <c r="U7" s="60"/>
      <c r="V7" s="60"/>
      <c r="W7" s="60"/>
      <c r="X7" s="60"/>
      <c r="Y7" s="60"/>
      <c r="Z7" s="60"/>
      <c r="AA7" s="60"/>
      <c r="AB7" s="60"/>
      <c r="AC7" s="60"/>
      <c r="AD7" s="60"/>
      <c r="AE7" s="60"/>
    </row>
    <row r="8" spans="1:31" ht="20.149999999999999" customHeight="1" x14ac:dyDescent="0.35">
      <c r="A8" s="87" t="s">
        <v>65</v>
      </c>
      <c r="B8" s="106">
        <f ca="1">INDIRECT(Calculation!D12,FALSE)</f>
        <v>56271.734000000004</v>
      </c>
      <c r="C8" s="106">
        <f ca="1">INDIRECT(Calculation!E12,FALSE)</f>
        <v>55948.449099999998</v>
      </c>
      <c r="D8" s="88">
        <f t="shared" ca="1" si="1"/>
        <v>-0.57450673192335955</v>
      </c>
      <c r="E8" s="90">
        <f ca="1">INDIRECT(Calculation!G12,FALSE)</f>
        <v>14003.5088</v>
      </c>
      <c r="F8" s="90">
        <f ca="1">INDIRECT(Calculation!H12,FALSE)</f>
        <v>14336.6751</v>
      </c>
      <c r="G8" s="90">
        <f ca="1">INDIRECT(Calculation!I12,FALSE)</f>
        <v>14470.427100000001</v>
      </c>
      <c r="H8" s="90">
        <f ca="1">INDIRECT(Calculation!J12,FALSE)</f>
        <v>13461.123</v>
      </c>
      <c r="I8" s="90">
        <f ca="1">INDIRECT(Calculation!K12,FALSE)</f>
        <v>13846.058000000001</v>
      </c>
      <c r="J8" s="90">
        <f ca="1">INDIRECT(Calculation!L12,FALSE)</f>
        <v>14439.172200000001</v>
      </c>
      <c r="K8" s="90">
        <f ca="1">INDIRECT(Calculation!M12,FALSE)</f>
        <v>14658.5345</v>
      </c>
      <c r="L8" s="90">
        <f ca="1">INDIRECT(Calculation!N12,FALSE)</f>
        <v>13004.6844</v>
      </c>
      <c r="M8" s="91">
        <f ca="1">INDIRECT(Calculation!O12,FALSE)</f>
        <v>13335.9838</v>
      </c>
      <c r="N8" s="92">
        <f t="shared" ca="1" si="0"/>
        <v>-3.6838947229601446</v>
      </c>
      <c r="O8" s="78"/>
      <c r="P8" s="60"/>
      <c r="Q8" s="60"/>
      <c r="R8" s="60"/>
      <c r="S8" s="60"/>
      <c r="T8" s="60"/>
      <c r="U8" s="60"/>
      <c r="V8" s="60"/>
      <c r="W8" s="60"/>
      <c r="X8" s="60"/>
      <c r="Y8" s="60"/>
      <c r="Z8" s="60"/>
      <c r="AA8" s="60"/>
      <c r="AB8" s="60"/>
      <c r="AC8" s="60"/>
      <c r="AD8" s="60"/>
      <c r="AE8" s="60"/>
    </row>
    <row r="9" spans="1:31" ht="20.149999999999999" customHeight="1" x14ac:dyDescent="0.35">
      <c r="A9" s="87" t="s">
        <v>78</v>
      </c>
      <c r="B9" s="110">
        <f ca="1">INDIRECT(Calculation!D13,FALSE)</f>
        <v>2843.62</v>
      </c>
      <c r="C9" s="106">
        <f ca="1">INDIRECT(Calculation!E13,FALSE)</f>
        <v>3870.7330999999995</v>
      </c>
      <c r="D9" s="88">
        <f t="shared" ca="1" si="1"/>
        <v>36.119914053213847</v>
      </c>
      <c r="E9" s="89">
        <f ca="1">INDIRECT(Calculation!G13,FALSE)</f>
        <v>819.16560000000004</v>
      </c>
      <c r="F9" s="89">
        <f ca="1">INDIRECT(Calculation!H13,FALSE)</f>
        <v>469.2876</v>
      </c>
      <c r="G9" s="89">
        <f ca="1">INDIRECT(Calculation!I13,FALSE)</f>
        <v>528.33939999999996</v>
      </c>
      <c r="H9" s="89">
        <f ca="1">INDIRECT(Calculation!J13,FALSE)</f>
        <v>1026.8273999999999</v>
      </c>
      <c r="I9" s="89">
        <f ca="1">INDIRECT(Calculation!K13,FALSE)</f>
        <v>1080.0347999999999</v>
      </c>
      <c r="J9" s="90">
        <f ca="1">INDIRECT(Calculation!L13,FALSE)</f>
        <v>927.02329999999995</v>
      </c>
      <c r="K9" s="90">
        <f ca="1">INDIRECT(Calculation!M13,FALSE)</f>
        <v>893.32349999999997</v>
      </c>
      <c r="L9" s="90">
        <f ca="1">INDIRECT(Calculation!N13,FALSE)</f>
        <v>970.35149999999999</v>
      </c>
      <c r="M9" s="91">
        <f ca="1">INDIRECT(Calculation!O13,FALSE)</f>
        <v>1054.0632000000001</v>
      </c>
      <c r="N9" s="92">
        <f t="shared" ca="1" si="0"/>
        <v>-2.4047002929905461</v>
      </c>
      <c r="O9" s="78"/>
      <c r="P9" s="60"/>
      <c r="Q9" s="60"/>
      <c r="S9" s="60"/>
      <c r="T9" s="60"/>
      <c r="U9" s="60"/>
      <c r="V9" s="60"/>
      <c r="W9" s="60"/>
      <c r="X9" s="60"/>
      <c r="Y9" s="60"/>
      <c r="Z9" s="60"/>
      <c r="AA9" s="60"/>
      <c r="AB9" s="60"/>
      <c r="AC9" s="60"/>
      <c r="AD9" s="60"/>
      <c r="AE9" s="60"/>
    </row>
    <row r="10" spans="1:31" ht="20.149999999999999" customHeight="1" x14ac:dyDescent="0.35">
      <c r="A10" s="93" t="s">
        <v>46</v>
      </c>
      <c r="B10" s="94">
        <f ca="1">INDIRECT(Calculation!D14,FALSE)</f>
        <v>33319.221299999997</v>
      </c>
      <c r="C10" s="94">
        <f ca="1">INDIRECT(Calculation!E14,FALSE)</f>
        <v>43732.946299999996</v>
      </c>
      <c r="D10" s="88">
        <f t="shared" ca="1" si="1"/>
        <v>31.254406896958304</v>
      </c>
      <c r="E10" s="89">
        <f ca="1">INDIRECT(Calculation!G14,FALSE)</f>
        <v>9180.7538999999997</v>
      </c>
      <c r="F10" s="89">
        <f ca="1">INDIRECT(Calculation!H14,FALSE)</f>
        <v>9260.2621999999992</v>
      </c>
      <c r="G10" s="89">
        <f ca="1">INDIRECT(Calculation!I14,FALSE)</f>
        <v>7188.8301000000001</v>
      </c>
      <c r="H10" s="89">
        <f ca="1">INDIRECT(Calculation!J14,FALSE)</f>
        <v>7689.3751000000002</v>
      </c>
      <c r="I10" s="89">
        <f ca="1">INDIRECT(Calculation!K14,FALSE)</f>
        <v>11194.763000000001</v>
      </c>
      <c r="J10" s="89">
        <f ca="1">INDIRECT(Calculation!L14,FALSE)</f>
        <v>12140.696099999999</v>
      </c>
      <c r="K10" s="90">
        <f ca="1">INDIRECT(Calculation!M14,FALSE)</f>
        <v>11049.245199999999</v>
      </c>
      <c r="L10" s="90">
        <f ca="1">INDIRECT(Calculation!N14,FALSE)</f>
        <v>9348.2420000000002</v>
      </c>
      <c r="M10" s="91">
        <f ca="1">INDIRECT(Calculation!O14,FALSE)</f>
        <v>10745.8055</v>
      </c>
      <c r="N10" s="92">
        <f t="shared" ca="1" si="0"/>
        <v>-4.0104243385947553</v>
      </c>
      <c r="O10" s="79"/>
      <c r="P10" s="124"/>
      <c r="Q10" s="63"/>
      <c r="R10" s="124"/>
      <c r="S10" s="60"/>
      <c r="T10" s="60"/>
      <c r="U10" s="60"/>
      <c r="V10" s="60"/>
      <c r="W10" s="60"/>
      <c r="X10" s="60"/>
      <c r="Y10" s="60"/>
      <c r="Z10" s="60"/>
      <c r="AA10" s="60"/>
      <c r="AB10" s="60"/>
      <c r="AC10" s="60"/>
      <c r="AD10" s="60"/>
      <c r="AE10" s="60"/>
    </row>
    <row r="11" spans="1:31" ht="20.149999999999999" customHeight="1" x14ac:dyDescent="0.35">
      <c r="A11" s="93" t="s">
        <v>47</v>
      </c>
      <c r="B11" s="94">
        <f ca="1">INDIRECT(Calculation!D15,FALSE)</f>
        <v>9485.5506000000005</v>
      </c>
      <c r="C11" s="94">
        <f ca="1">INDIRECT(Calculation!E15,FALSE)</f>
        <v>10325.126099999999</v>
      </c>
      <c r="D11" s="88">
        <f ca="1">IF(((C11-B11)/B11)*100&lt;-100,"(-)  ",IF(ROUND((((C11-B11)/B11)*100),1)=0,"-  ",((C11-B11)/B11)*100))</f>
        <v>8.8510992709268663</v>
      </c>
      <c r="E11" s="89">
        <f ca="1">INDIRECT(Calculation!G15,FALSE)</f>
        <v>1957.3957</v>
      </c>
      <c r="F11" s="89">
        <f ca="1">INDIRECT(Calculation!H15,FALSE)</f>
        <v>1669.3471999999999</v>
      </c>
      <c r="G11" s="89">
        <f ca="1">INDIRECT(Calculation!I15,FALSE)</f>
        <v>3318.2649000000001</v>
      </c>
      <c r="H11" s="89">
        <f ca="1">INDIRECT(Calculation!J15,FALSE)</f>
        <v>2540.5428000000002</v>
      </c>
      <c r="I11" s="89">
        <f ca="1">INDIRECT(Calculation!K15,FALSE)</f>
        <v>2168.1525999999999</v>
      </c>
      <c r="J11" s="89">
        <f ca="1">INDIRECT(Calculation!L15,FALSE)</f>
        <v>2922.4884999999999</v>
      </c>
      <c r="K11" s="90">
        <f ca="1">INDIRECT(Calculation!M15,FALSE)</f>
        <v>2912.36</v>
      </c>
      <c r="L11" s="90">
        <f ca="1">INDIRECT(Calculation!N15,FALSE)</f>
        <v>2322.125</v>
      </c>
      <c r="M11" s="91">
        <f ca="1">INDIRECT(Calculation!O15,FALSE)</f>
        <v>2913.2377999999999</v>
      </c>
      <c r="N11" s="92">
        <f ca="1">IF(((M11-I11)/I11)*100&lt;-100,"(-)  ",IF(ROUND((((M11-I11)/I11)*100),1)=0,"-  ",((M11-I11)/I11)*100))</f>
        <v>34.36497966056448</v>
      </c>
      <c r="O11" s="78"/>
      <c r="P11" s="159"/>
      <c r="Q11" s="124"/>
      <c r="R11" s="133"/>
      <c r="S11" s="60"/>
      <c r="T11" s="60"/>
      <c r="U11" s="60"/>
      <c r="V11" s="60"/>
      <c r="W11" s="60"/>
      <c r="X11" s="60"/>
      <c r="Y11" s="60"/>
      <c r="Z11" s="60"/>
      <c r="AA11" s="60"/>
      <c r="AB11" s="60"/>
      <c r="AC11" s="60"/>
      <c r="AD11" s="60"/>
      <c r="AE11" s="60"/>
    </row>
    <row r="12" spans="1:31" ht="20.149999999999999" customHeight="1" x14ac:dyDescent="0.35">
      <c r="A12" s="93" t="s">
        <v>48</v>
      </c>
      <c r="B12" s="94">
        <f ca="1">INDIRECT(Calculation!D16,FALSE)</f>
        <v>0</v>
      </c>
      <c r="C12" s="94">
        <f ca="1">INDIRECT(Calculation!E16,FALSE)</f>
        <v>0</v>
      </c>
      <c r="D12" s="88">
        <v>0</v>
      </c>
      <c r="E12" s="89">
        <f ca="1">INDIRECT(Calculation!G16,FALSE)</f>
        <v>0</v>
      </c>
      <c r="F12" s="89">
        <f ca="1">INDIRECT(Calculation!H16,FALSE)</f>
        <v>0</v>
      </c>
      <c r="G12" s="89">
        <f ca="1">INDIRECT(Calculation!I16,FALSE)</f>
        <v>0</v>
      </c>
      <c r="H12" s="89">
        <f ca="1">INDIRECT(Calculation!J16,FALSE)</f>
        <v>0</v>
      </c>
      <c r="I12" s="89">
        <f ca="1">INDIRECT(Calculation!K16,FALSE)</f>
        <v>0</v>
      </c>
      <c r="J12" s="89">
        <f ca="1">INDIRECT(Calculation!L16,FALSE)</f>
        <v>0</v>
      </c>
      <c r="K12" s="90">
        <f ca="1">INDIRECT(Calculation!M16,FALSE)</f>
        <v>0</v>
      </c>
      <c r="L12" s="90">
        <f ca="1">INDIRECT(Calculation!N16,FALSE)</f>
        <v>0</v>
      </c>
      <c r="M12" s="91">
        <f ca="1">INDIRECT(Calculation!O16,FALSE)</f>
        <v>0</v>
      </c>
      <c r="N12" s="95" t="s">
        <v>67</v>
      </c>
      <c r="O12" s="78"/>
      <c r="P12" s="60"/>
      <c r="Q12" s="60"/>
      <c r="R12" s="60"/>
      <c r="S12" s="60"/>
      <c r="T12" s="60"/>
      <c r="U12" s="60"/>
      <c r="V12" s="60"/>
      <c r="W12" s="60"/>
      <c r="X12" s="60"/>
      <c r="Y12" s="60"/>
      <c r="Z12" s="60"/>
      <c r="AA12" s="60"/>
      <c r="AB12" s="60"/>
      <c r="AC12" s="60"/>
      <c r="AD12" s="60"/>
      <c r="AE12" s="60"/>
    </row>
    <row r="13" spans="1:31" ht="20.149999999999999" customHeight="1" x14ac:dyDescent="0.35">
      <c r="A13" s="96" t="s">
        <v>66</v>
      </c>
      <c r="B13" s="97">
        <f ca="1">INDIRECT(Calculation!D17,FALSE)</f>
        <v>0</v>
      </c>
      <c r="C13" s="97">
        <f ca="1">INDIRECT(Calculation!E17,FALSE)</f>
        <v>0</v>
      </c>
      <c r="D13" s="98">
        <v>0</v>
      </c>
      <c r="E13" s="99">
        <f ca="1">INDIRECT(Calculation!G17,FALSE)</f>
        <v>0</v>
      </c>
      <c r="F13" s="99">
        <f ca="1">INDIRECT(Calculation!H17,FALSE)</f>
        <v>0</v>
      </c>
      <c r="G13" s="99">
        <f ca="1">INDIRECT(Calculation!I17,FALSE)</f>
        <v>0</v>
      </c>
      <c r="H13" s="99">
        <f ca="1">INDIRECT(Calculation!J17,FALSE)</f>
        <v>0</v>
      </c>
      <c r="I13" s="99">
        <f ca="1">INDIRECT(Calculation!K17,FALSE)</f>
        <v>0</v>
      </c>
      <c r="J13" s="99">
        <f ca="1">INDIRECT(Calculation!L17,FALSE)</f>
        <v>0</v>
      </c>
      <c r="K13" s="100">
        <f ca="1">INDIRECT(Calculation!M17,FALSE)</f>
        <v>0</v>
      </c>
      <c r="L13" s="100">
        <f ca="1">INDIRECT(Calculation!N17,FALSE)</f>
        <v>0</v>
      </c>
      <c r="M13" s="101">
        <f ca="1">INDIRECT(Calculation!O17,FALSE)</f>
        <v>0</v>
      </c>
      <c r="N13" s="102" t="s">
        <v>67</v>
      </c>
      <c r="O13" s="78"/>
      <c r="P13" s="60"/>
      <c r="Q13" s="124"/>
      <c r="R13" s="124"/>
      <c r="S13" s="60"/>
      <c r="T13" s="60"/>
      <c r="U13" s="60"/>
      <c r="V13" s="60"/>
      <c r="W13" s="60"/>
      <c r="X13" s="60"/>
      <c r="Y13" s="60"/>
      <c r="Z13" s="60"/>
      <c r="AA13" s="60"/>
      <c r="AB13" s="60"/>
      <c r="AC13" s="60"/>
      <c r="AD13" s="60"/>
      <c r="AE13" s="60"/>
    </row>
    <row r="14" spans="1:31" ht="20.149999999999999" customHeight="1" x14ac:dyDescent="0.35">
      <c r="A14" s="82" t="s">
        <v>50</v>
      </c>
      <c r="B14" s="109">
        <f ca="1">INDIRECT(Calculation!D18,FALSE)</f>
        <v>317912.21149999998</v>
      </c>
      <c r="C14" s="109">
        <f ca="1">INDIRECT(Calculation!E18,FALSE)</f>
        <v>318364.02169999998</v>
      </c>
      <c r="D14" s="83">
        <f t="shared" ca="1" si="1"/>
        <v>0.14211791295094911</v>
      </c>
      <c r="E14" s="84">
        <f ca="1">INDIRECT(Calculation!G18,FALSE)</f>
        <v>86524.666500000007</v>
      </c>
      <c r="F14" s="84">
        <f ca="1">INDIRECT(Calculation!H18,FALSE)</f>
        <v>74143.911399999997</v>
      </c>
      <c r="G14" s="84">
        <f ca="1">INDIRECT(Calculation!I18,FALSE)</f>
        <v>72499.650099999999</v>
      </c>
      <c r="H14" s="84">
        <f ca="1">INDIRECT(Calculation!J18,FALSE)</f>
        <v>84743.983500000002</v>
      </c>
      <c r="I14" s="84">
        <f ca="1">INDIRECT(Calculation!K18,FALSE)</f>
        <v>87813.940499999997</v>
      </c>
      <c r="J14" s="84">
        <f ca="1">INDIRECT(Calculation!L18,FALSE)</f>
        <v>73643.027499999997</v>
      </c>
      <c r="K14" s="84">
        <f ca="1">INDIRECT(Calculation!M18,FALSE)</f>
        <v>72828.866299999994</v>
      </c>
      <c r="L14" s="84">
        <f ca="1">INDIRECT(Calculation!N18,FALSE)</f>
        <v>84078.187399999995</v>
      </c>
      <c r="M14" s="85">
        <f ca="1">INDIRECT(Calculation!O18,FALSE)</f>
        <v>87626.950100000002</v>
      </c>
      <c r="N14" s="86">
        <f ca="1">IF(((M14-I14)/I14)*100&gt;100,"(+)  ",IF(((M14-I14)/I14)*100&lt;-100,"(-)  ",IF(ROUND((((M14-I14)/I14)*100),1)=0,"-  ",((M14-I14)/I14)*100)))</f>
        <v>-0.21293931115640477</v>
      </c>
      <c r="O14" s="78"/>
      <c r="P14" s="60"/>
      <c r="Q14" s="60"/>
      <c r="R14" s="62"/>
      <c r="S14" s="60"/>
      <c r="T14" s="60"/>
      <c r="U14" s="60"/>
      <c r="V14" s="60"/>
      <c r="W14" s="60"/>
      <c r="X14" s="60"/>
      <c r="Y14" s="60"/>
      <c r="Z14" s="60"/>
      <c r="AA14" s="60"/>
      <c r="AB14" s="60"/>
      <c r="AC14" s="60"/>
      <c r="AD14" s="60"/>
      <c r="AE14" s="60"/>
    </row>
    <row r="15" spans="1:31" s="61" customFormat="1" ht="20.149999999999999" customHeight="1" x14ac:dyDescent="0.35">
      <c r="A15" s="93" t="s">
        <v>51</v>
      </c>
      <c r="B15" s="126">
        <f ca="1">INDIRECT(Calculation!D19,FALSE)</f>
        <v>618.70030000000008</v>
      </c>
      <c r="C15" s="126">
        <f ca="1">INDIRECT(Calculation!E19,FALSE)</f>
        <v>-650.19539999999995</v>
      </c>
      <c r="D15" s="88" t="s">
        <v>67</v>
      </c>
      <c r="E15" s="90">
        <f ca="1">INDIRECT(Calculation!G19,FALSE)</f>
        <v>141.298</v>
      </c>
      <c r="F15" s="90">
        <f ca="1">INDIRECT(Calculation!H19,FALSE)</f>
        <v>168.66650000000001</v>
      </c>
      <c r="G15" s="90">
        <f ca="1">INDIRECT(Calculation!I19,FALSE)</f>
        <v>108.9316</v>
      </c>
      <c r="H15" s="90">
        <f ca="1">INDIRECT(Calculation!J19,FALSE)</f>
        <v>199.80420000000001</v>
      </c>
      <c r="I15" s="90">
        <f ca="1">INDIRECT(Calculation!K19,FALSE)</f>
        <v>-267.55329999999998</v>
      </c>
      <c r="J15" s="90">
        <f ca="1">INDIRECT(Calculation!L19,FALSE)</f>
        <v>-90.305000000000007</v>
      </c>
      <c r="K15" s="90">
        <f ca="1">INDIRECT(Calculation!M19,FALSE)</f>
        <v>-217.71510000000001</v>
      </c>
      <c r="L15" s="90">
        <f ca="1">INDIRECT(Calculation!N19,FALSE)</f>
        <v>-74.622</v>
      </c>
      <c r="M15" s="90">
        <f ca="1">INDIRECT(Calculation!O19,FALSE)</f>
        <v>-182.91919999999999</v>
      </c>
      <c r="N15" s="92" t="s">
        <v>67</v>
      </c>
      <c r="O15" s="78"/>
      <c r="P15" s="60"/>
      <c r="Q15" s="60"/>
      <c r="R15" s="60"/>
      <c r="S15" s="60"/>
      <c r="T15" s="60"/>
      <c r="U15" s="60"/>
      <c r="V15" s="60"/>
      <c r="W15" s="60"/>
      <c r="X15" s="60"/>
      <c r="Y15" s="60"/>
      <c r="Z15" s="60"/>
      <c r="AA15" s="60"/>
      <c r="AB15" s="60"/>
      <c r="AC15" s="60"/>
      <c r="AD15" s="60"/>
      <c r="AE15" s="60"/>
    </row>
    <row r="16" spans="1:31" ht="20.149999999999999" customHeight="1" x14ac:dyDescent="0.35">
      <c r="A16" s="96" t="s">
        <v>52</v>
      </c>
      <c r="B16" s="125">
        <f ca="1">INDIRECT(Calculation!D20,FALSE)</f>
        <v>317293.511</v>
      </c>
      <c r="C16" s="125">
        <f ca="1">INDIRECT(Calculation!E20,FALSE)</f>
        <v>319014.2169</v>
      </c>
      <c r="D16" s="98">
        <f t="shared" ca="1" si="1"/>
        <v>0.54230730864206067</v>
      </c>
      <c r="E16" s="100">
        <f ca="1">INDIRECT(Calculation!G20,FALSE)</f>
        <v>86383.368499999997</v>
      </c>
      <c r="F16" s="100">
        <f ca="1">INDIRECT(Calculation!H20,FALSE)</f>
        <v>73975.2448</v>
      </c>
      <c r="G16" s="100">
        <f ca="1">INDIRECT(Calculation!I20,FALSE)</f>
        <v>72390.718399999998</v>
      </c>
      <c r="H16" s="100">
        <f ca="1">INDIRECT(Calculation!J20,FALSE)</f>
        <v>84544.179300000003</v>
      </c>
      <c r="I16" s="100">
        <f ca="1">INDIRECT(Calculation!K20,FALSE)</f>
        <v>88081.493700000006</v>
      </c>
      <c r="J16" s="100">
        <f ca="1">INDIRECT(Calculation!L20,FALSE)</f>
        <v>73733.332500000004</v>
      </c>
      <c r="K16" s="100">
        <f ca="1">INDIRECT(Calculation!M20,FALSE)</f>
        <v>73046.581399999995</v>
      </c>
      <c r="L16" s="100">
        <f ca="1">INDIRECT(Calculation!N20,FALSE)</f>
        <v>84152.809299999994</v>
      </c>
      <c r="M16" s="101">
        <f ca="1">INDIRECT(Calculation!O20,FALSE)</f>
        <v>87809.869300000006</v>
      </c>
      <c r="N16" s="103">
        <f ca="1">IF(((M16-I16)/I16)*100&gt;100,"(+)  ",IF(((M16-I16)/I16)*100&lt;-100,"(-)  ",IF(ROUND((((M16-I16)/I16)*100),1)=0,"-  ",((M16-I16)/I16)*100)))</f>
        <v>-0.30837851243206216</v>
      </c>
      <c r="O16" s="78"/>
      <c r="P16" s="144"/>
      <c r="Q16" s="157"/>
      <c r="R16" s="60"/>
      <c r="S16" s="60"/>
      <c r="T16" s="60"/>
      <c r="U16" s="60"/>
      <c r="V16" s="60"/>
      <c r="W16" s="60"/>
      <c r="X16" s="60"/>
      <c r="Y16" s="60"/>
      <c r="Z16" s="60"/>
      <c r="AA16" s="60"/>
      <c r="AB16" s="60"/>
      <c r="AC16" s="60"/>
      <c r="AD16" s="60"/>
      <c r="AE16" s="60"/>
    </row>
    <row r="17" spans="1:31" ht="20.149999999999999" customHeight="1" x14ac:dyDescent="0.35">
      <c r="A17" s="87" t="s">
        <v>79</v>
      </c>
      <c r="B17" s="106">
        <f ca="1">INDIRECT(Calculation!D23,FALSE)</f>
        <v>18824.401900000001</v>
      </c>
      <c r="C17" s="106">
        <f ca="1">INDIRECT(Calculation!E23,FALSE)</f>
        <v>18541.677800000001</v>
      </c>
      <c r="D17" s="88">
        <f t="shared" ca="1" si="1"/>
        <v>-1.5019021666765382</v>
      </c>
      <c r="E17" s="90">
        <f ca="1">INDIRECT(Calculation!G23,FALSE)</f>
        <v>5040.8410000000003</v>
      </c>
      <c r="F17" s="90">
        <f ca="1">INDIRECT(Calculation!H23,FALSE)</f>
        <v>4415.3720000000003</v>
      </c>
      <c r="G17" s="90">
        <f ca="1">INDIRECT(Calculation!I23,FALSE)</f>
        <v>4338.9585999999999</v>
      </c>
      <c r="H17" s="90">
        <f ca="1">INDIRECT(Calculation!J23,FALSE)</f>
        <v>5029.2303000000002</v>
      </c>
      <c r="I17" s="106">
        <f ca="1">INDIRECT(Calculation!K23,FALSE)</f>
        <v>5002.8392000000003</v>
      </c>
      <c r="J17" s="106">
        <f ca="1">INDIRECT(Calculation!L23,FALSE)</f>
        <v>4405.4890999999998</v>
      </c>
      <c r="K17" s="106">
        <f ca="1">INDIRECT(Calculation!M23,FALSE)</f>
        <v>4491.1188000000002</v>
      </c>
      <c r="L17" s="90">
        <f ca="1">INDIRECT(Calculation!N23,FALSE)</f>
        <v>4642.2307000000001</v>
      </c>
      <c r="M17" s="91">
        <f ca="1">INDIRECT(Calculation!O23,FALSE)</f>
        <v>4510.8464999999997</v>
      </c>
      <c r="N17" s="88">
        <f ca="1">IF(((M17-I17)/I17)*100&gt;100,"(+)  ",IF(((M17-I17)/I17)*100&lt;-100,"(-)  ",IF(ROUND((((M17-I17)/I17)*100),1)=0,"-  ",((M17-I17)/I17)*100)))</f>
        <v>-9.8342697082888595</v>
      </c>
      <c r="O17" s="78"/>
      <c r="P17" s="60"/>
      <c r="Q17" s="60"/>
      <c r="R17" s="60"/>
      <c r="S17" s="60"/>
      <c r="T17" s="60"/>
      <c r="U17" s="60"/>
      <c r="V17" s="60"/>
      <c r="W17" s="60"/>
      <c r="X17" s="60"/>
      <c r="Y17" s="60"/>
      <c r="Z17" s="60"/>
      <c r="AA17" s="60"/>
      <c r="AB17" s="60"/>
      <c r="AC17" s="60"/>
      <c r="AD17" s="60"/>
      <c r="AE17" s="60"/>
    </row>
    <row r="18" spans="1:31" ht="20.149999999999999" customHeight="1" x14ac:dyDescent="0.35">
      <c r="A18" s="87" t="s">
        <v>55</v>
      </c>
      <c r="B18" s="106">
        <f ca="1">INDIRECT(Calculation!D24,FALSE)</f>
        <v>28300.578099999999</v>
      </c>
      <c r="C18" s="106">
        <f ca="1">INDIRECT(Calculation!E24,FALSE)</f>
        <v>28116.8698</v>
      </c>
      <c r="D18" s="88">
        <f t="shared" ca="1" si="1"/>
        <v>-0.64913267619787041</v>
      </c>
      <c r="E18" s="90">
        <f ca="1">INDIRECT(Calculation!G24,FALSE)</f>
        <v>8274.9686000000002</v>
      </c>
      <c r="F18" s="90">
        <f ca="1">INDIRECT(Calculation!H24,FALSE)</f>
        <v>5692.1198999999997</v>
      </c>
      <c r="G18" s="90">
        <f ca="1">INDIRECT(Calculation!I24,FALSE)</f>
        <v>6126.7722000000003</v>
      </c>
      <c r="H18" s="90">
        <f ca="1">INDIRECT(Calculation!J24,FALSE)</f>
        <v>8206.7173999999995</v>
      </c>
      <c r="I18" s="106">
        <f ca="1">INDIRECT(Calculation!K24,FALSE)</f>
        <v>8244.3688999999995</v>
      </c>
      <c r="J18" s="106">
        <f ca="1">INDIRECT(Calculation!L24,FALSE)</f>
        <v>5952.5745999999999</v>
      </c>
      <c r="K18" s="106">
        <f ca="1">INDIRECT(Calculation!M24,FALSE)</f>
        <v>5767.3901999999998</v>
      </c>
      <c r="L18" s="90">
        <f ca="1">INDIRECT(Calculation!N24,FALSE)</f>
        <v>8152.5361000000003</v>
      </c>
      <c r="M18" s="91">
        <f ca="1">INDIRECT(Calculation!O24,FALSE)</f>
        <v>8382.1524000000009</v>
      </c>
      <c r="N18" s="88">
        <f t="shared" ref="N18:N24" ca="1" si="2">IF(((M18-I18)/I18)*100&gt;100,"(+)  ",IF(((M18-I18)/I18)*100&lt;-100,"(-)  ",IF(ROUND((((M18-I18)/I18)*100),1)=0,"-  ",((M18-I18)/I18)*100)))</f>
        <v>1.6712437503858104</v>
      </c>
      <c r="O18" s="78"/>
      <c r="P18" s="60"/>
      <c r="Q18" s="60"/>
      <c r="R18" s="60"/>
      <c r="S18" s="60"/>
      <c r="T18" s="60"/>
      <c r="U18" s="60"/>
      <c r="V18" s="60"/>
      <c r="W18" s="60"/>
      <c r="X18" s="60"/>
      <c r="Y18" s="60"/>
      <c r="Z18" s="60"/>
      <c r="AA18" s="60"/>
      <c r="AB18" s="60"/>
      <c r="AC18" s="60"/>
      <c r="AD18" s="60"/>
      <c r="AE18" s="60"/>
    </row>
    <row r="19" spans="1:31" ht="20.149999999999999" customHeight="1" x14ac:dyDescent="0.35">
      <c r="A19" s="87" t="s">
        <v>56</v>
      </c>
      <c r="B19" s="106">
        <f ca="1">INDIRECT(Calculation!D25,FALSE)</f>
        <v>270168.53110000002</v>
      </c>
      <c r="C19" s="106">
        <f ca="1">INDIRECT(Calculation!E25,FALSE)</f>
        <v>272355.66930000001</v>
      </c>
      <c r="D19" s="88">
        <f t="shared" ca="1" si="1"/>
        <v>0.80954587534491229</v>
      </c>
      <c r="E19" s="90">
        <f ca="1">INDIRECT(Calculation!G25,FALSE)</f>
        <v>73067.558799999999</v>
      </c>
      <c r="F19" s="90">
        <f ca="1">INDIRECT(Calculation!H25,FALSE)</f>
        <v>63867.752999999997</v>
      </c>
      <c r="G19" s="90">
        <f ca="1">INDIRECT(Calculation!I25,FALSE)</f>
        <v>61924.987699999998</v>
      </c>
      <c r="H19" s="90">
        <f ca="1">INDIRECT(Calculation!J25,FALSE)</f>
        <v>71308.231599999999</v>
      </c>
      <c r="I19" s="90">
        <f ca="1">INDIRECT(Calculation!K25,FALSE)</f>
        <v>74834.285600000003</v>
      </c>
      <c r="J19" s="90">
        <f ca="1">INDIRECT(Calculation!L25,FALSE)</f>
        <v>63375.268799999998</v>
      </c>
      <c r="K19" s="90">
        <v>74586</v>
      </c>
      <c r="L19" s="90">
        <v>62981</v>
      </c>
      <c r="M19" s="91">
        <f ca="1">INDIRECT(Calculation!O25,FALSE)</f>
        <v>74916.8704</v>
      </c>
      <c r="N19" s="88">
        <f ca="1">IF(((M19-I19)/I19)*100&gt;100,"(+)  ",IF(((M19-I19)/I19)*100&lt;-100,"(-)  ",IF(ROUND((((M19-I19)/I19)*100),1)=0,"-  ",((M19-I19)/I19)*100)))</f>
        <v>0.11035690303963681</v>
      </c>
      <c r="O19" s="78"/>
      <c r="P19" s="62"/>
      <c r="Q19" s="123"/>
      <c r="R19" s="123"/>
      <c r="S19" s="60"/>
      <c r="T19" s="60"/>
      <c r="U19" s="60"/>
      <c r="V19" s="60"/>
      <c r="W19" s="60"/>
      <c r="X19" s="60"/>
      <c r="Y19" s="60"/>
      <c r="Z19" s="60"/>
      <c r="AA19" s="60"/>
      <c r="AB19" s="60"/>
      <c r="AC19" s="60"/>
      <c r="AD19" s="60"/>
      <c r="AE19" s="60"/>
    </row>
    <row r="20" spans="1:31" ht="20.149999999999999" customHeight="1" x14ac:dyDescent="0.35">
      <c r="A20" s="127" t="s">
        <v>91</v>
      </c>
      <c r="B20" s="89">
        <f ca="1">INDIRECT(Calculation!D26,FALSE)</f>
        <v>2118.1295</v>
      </c>
      <c r="C20" s="90">
        <f ca="1">INDIRECT(Calculation!E26,FALSE)</f>
        <v>1926.5173</v>
      </c>
      <c r="D20" s="88">
        <f t="shared" ca="1" si="1"/>
        <v>-9.0462929674507642</v>
      </c>
      <c r="E20" s="89">
        <f ca="1">INDIRECT(Calculation!G26,FALSE)</f>
        <v>540.05309999999997</v>
      </c>
      <c r="F20" s="89">
        <f ca="1">INDIRECT(Calculation!H26,FALSE)</f>
        <v>546.81640000000004</v>
      </c>
      <c r="G20" s="89">
        <f ca="1">INDIRECT(Calculation!I26,FALSE)</f>
        <v>527.62379999999996</v>
      </c>
      <c r="H20" s="89">
        <f ca="1">INDIRECT(Calculation!J26,FALSE)</f>
        <v>503.63619999999997</v>
      </c>
      <c r="I20" s="106">
        <f ca="1">INDIRECT(Calculation!K26,FALSE)</f>
        <v>513.67070000000001</v>
      </c>
      <c r="J20" s="106">
        <f ca="1">INDIRECT(Calculation!L26,FALSE)</f>
        <v>530.06370000000004</v>
      </c>
      <c r="K20" s="106">
        <f ca="1">INDIRECT(Calculation!M26,FALSE)</f>
        <v>487.63380000000001</v>
      </c>
      <c r="L20" s="90">
        <f ca="1">INDIRECT(Calculation!N26,FALSE)</f>
        <v>395.14909999999998</v>
      </c>
      <c r="M20" s="91">
        <f ca="1">INDIRECT(Calculation!O26,FALSE)</f>
        <v>408.08909999999997</v>
      </c>
      <c r="N20" s="88">
        <f t="shared" ca="1" si="2"/>
        <v>-20.554335686267493</v>
      </c>
      <c r="O20" s="78"/>
      <c r="P20" s="60"/>
      <c r="Q20" s="60"/>
      <c r="R20" s="60"/>
      <c r="S20" s="60"/>
      <c r="T20" s="60"/>
      <c r="U20" s="60"/>
      <c r="V20" s="60"/>
      <c r="W20" s="60"/>
      <c r="X20" s="60"/>
      <c r="Y20" s="60"/>
      <c r="Z20" s="60"/>
      <c r="AA20" s="60"/>
      <c r="AB20" s="60"/>
      <c r="AC20" s="60"/>
      <c r="AD20" s="60"/>
      <c r="AE20" s="60"/>
    </row>
    <row r="21" spans="1:31" ht="20.149999999999999" customHeight="1" x14ac:dyDescent="0.35">
      <c r="A21" s="127" t="s">
        <v>63</v>
      </c>
      <c r="B21" s="90">
        <f ca="1">INDIRECT(Calculation!D27,FALSE)</f>
        <v>82447.217300000004</v>
      </c>
      <c r="C21" s="90">
        <f ca="1">INDIRECT(Calculation!E27,FALSE)</f>
        <v>80315.738599999997</v>
      </c>
      <c r="D21" s="88">
        <f t="shared" ca="1" si="1"/>
        <v>-2.5852645726589087</v>
      </c>
      <c r="E21" s="90">
        <f ca="1">INDIRECT(Calculation!G27,FALSE)</f>
        <v>20988.498</v>
      </c>
      <c r="F21" s="90">
        <f ca="1">INDIRECT(Calculation!H27,FALSE)</f>
        <v>20150.8024</v>
      </c>
      <c r="G21" s="90">
        <f ca="1">INDIRECT(Calculation!I27,FALSE)</f>
        <v>20000.991999999998</v>
      </c>
      <c r="H21" s="90">
        <f ca="1">INDIRECT(Calculation!J27,FALSE)</f>
        <v>21306.924900000002</v>
      </c>
      <c r="I21" s="90">
        <f ca="1">INDIRECT(Calculation!K27,FALSE)</f>
        <v>21607.596699999998</v>
      </c>
      <c r="J21" s="90">
        <f ca="1">INDIRECT(Calculation!L27,FALSE)</f>
        <v>19449.583699999999</v>
      </c>
      <c r="K21" s="90">
        <f ca="1">INDIRECT(Calculation!M27,FALSE)</f>
        <v>19445.637299999999</v>
      </c>
      <c r="L21" s="90">
        <f ca="1">INDIRECT(Calculation!N27,FALSE)</f>
        <v>19812.920900000001</v>
      </c>
      <c r="M21" s="90">
        <f ca="1">INDIRECT(Calculation!O27,FALSE)</f>
        <v>21274.400900000001</v>
      </c>
      <c r="N21" s="88">
        <f t="shared" ca="1" si="2"/>
        <v>-1.5420308173374864</v>
      </c>
      <c r="O21" s="78"/>
      <c r="P21" s="158"/>
      <c r="Q21" s="124"/>
      <c r="R21" s="124"/>
      <c r="S21" s="60"/>
      <c r="T21" s="60"/>
      <c r="U21" s="60"/>
      <c r="V21" s="60"/>
      <c r="W21" s="60"/>
      <c r="X21" s="60"/>
      <c r="Y21" s="60"/>
      <c r="Z21" s="60"/>
      <c r="AA21" s="60"/>
      <c r="AB21" s="60"/>
      <c r="AC21" s="60"/>
      <c r="AD21" s="60"/>
      <c r="AE21" s="60"/>
    </row>
    <row r="22" spans="1:31" s="63" customFormat="1" ht="20.149999999999999" customHeight="1" x14ac:dyDescent="0.35">
      <c r="A22" s="128" t="s">
        <v>81</v>
      </c>
      <c r="B22" s="90">
        <f ca="1">INDIRECT(Calculation!D28,FALSE)</f>
        <v>11265.209199999999</v>
      </c>
      <c r="C22" s="90">
        <f ca="1">INDIRECT(Calculation!E28,FALSE)</f>
        <v>13962.4884</v>
      </c>
      <c r="D22" s="88">
        <f t="shared" ca="1" si="1"/>
        <v>23.943445275743315</v>
      </c>
      <c r="E22" s="90">
        <f ca="1">INDIRECT(Calculation!G28,FALSE)</f>
        <v>2816.3022999999998</v>
      </c>
      <c r="F22" s="90">
        <f ca="1">INDIRECT(Calculation!H28,FALSE)</f>
        <v>2816.3022999999998</v>
      </c>
      <c r="G22" s="90">
        <f ca="1">INDIRECT(Calculation!I28,FALSE)</f>
        <v>2816.3022999999998</v>
      </c>
      <c r="H22" s="90">
        <f ca="1">INDIRECT(Calculation!J28,FALSE)</f>
        <v>2816.3022999999998</v>
      </c>
      <c r="I22" s="106">
        <f ca="1">INDIRECT(Calculation!K28,FALSE)</f>
        <v>3490.6221</v>
      </c>
      <c r="J22" s="106">
        <f ca="1">INDIRECT(Calculation!L28,FALSE)</f>
        <v>3490.6221</v>
      </c>
      <c r="K22" s="106">
        <f ca="1">INDIRECT(Calculation!M28,FALSE)</f>
        <v>3490.6221</v>
      </c>
      <c r="L22" s="90">
        <f ca="1">INDIRECT(Calculation!N28,FALSE)</f>
        <v>3490.6221</v>
      </c>
      <c r="M22" s="91">
        <f ca="1">INDIRECT(Calculation!O28,FALSE)</f>
        <v>3490.6221</v>
      </c>
      <c r="N22" s="88" t="str">
        <f t="shared" ca="1" si="2"/>
        <v xml:space="preserve">-  </v>
      </c>
      <c r="O22" s="78"/>
      <c r="P22" s="157"/>
      <c r="Q22" s="60"/>
      <c r="R22" s="60"/>
      <c r="S22" s="60"/>
      <c r="T22" s="60"/>
      <c r="U22" s="60"/>
      <c r="V22" s="60"/>
      <c r="W22" s="60"/>
      <c r="X22" s="60"/>
      <c r="Y22" s="60"/>
      <c r="Z22" s="60"/>
      <c r="AA22" s="60"/>
      <c r="AB22" s="60"/>
      <c r="AC22" s="60"/>
      <c r="AD22" s="60"/>
      <c r="AE22" s="60"/>
    </row>
    <row r="23" spans="1:31" ht="20.149999999999999" customHeight="1" x14ac:dyDescent="0.35">
      <c r="A23" s="127" t="s">
        <v>60</v>
      </c>
      <c r="B23" s="89">
        <f ca="1">INDIRECT(Calculation!D29,FALSE)</f>
        <v>92668.870699999985</v>
      </c>
      <c r="C23" s="90">
        <f ca="1">INDIRECT(Calculation!E29,FALSE)</f>
        <v>94378.734500000006</v>
      </c>
      <c r="D23" s="88">
        <f ca="1">IF(((C23-B23)/B23)*100&gt;100,"(+)  ",IF(((C23-B23)/B23)*100&lt;-100,"(-)  ",IF(ROUND((((C23-B23)/B23)*100),1)=0,"-  ",((C23-B23)/B23)*100)))</f>
        <v>1.8451328769673043</v>
      </c>
      <c r="E23" s="89">
        <f ca="1">INDIRECT(Calculation!G29,FALSE)</f>
        <v>26850.617099999999</v>
      </c>
      <c r="F23" s="89">
        <f ca="1">INDIRECT(Calculation!H29,FALSE)</f>
        <v>20979.7961</v>
      </c>
      <c r="G23" s="89">
        <f ca="1">INDIRECT(Calculation!I29,FALSE)</f>
        <v>19635.912499999999</v>
      </c>
      <c r="H23" s="89">
        <f ca="1">INDIRECT(Calculation!J29,FALSE)</f>
        <v>25202.544999999998</v>
      </c>
      <c r="I23" s="106">
        <f ca="1">INDIRECT(Calculation!K29,FALSE)</f>
        <v>26828.255799999999</v>
      </c>
      <c r="J23" s="106">
        <f ca="1">INDIRECT(Calculation!L29,FALSE)</f>
        <v>21135.272499999999</v>
      </c>
      <c r="K23" s="106">
        <f ca="1">INDIRECT(Calculation!M29,FALSE)</f>
        <v>20101.933199999999</v>
      </c>
      <c r="L23" s="90">
        <f ca="1">INDIRECT(Calculation!N29,FALSE)</f>
        <v>26313.273000000001</v>
      </c>
      <c r="M23" s="91">
        <f ca="1">INDIRECT(Calculation!O29,FALSE)</f>
        <v>27582.800500000001</v>
      </c>
      <c r="N23" s="88">
        <f ca="1">IF(((M23-I23)/I23)*100&gt;100,"(+)  ",IF(((M23-I23)/I23)*100&lt;-100,"(-)  ",IF(ROUND((((M23-I23)/I23)*100),1)=0,"-  ",((M23-I23)/I23)*100)))</f>
        <v>2.8125000209667088</v>
      </c>
      <c r="O23" s="78"/>
      <c r="P23" s="60"/>
      <c r="Q23" s="60"/>
      <c r="R23" s="60"/>
      <c r="S23" s="60"/>
      <c r="T23" s="60"/>
      <c r="U23" s="60"/>
      <c r="V23" s="60"/>
      <c r="W23" s="60"/>
      <c r="X23" s="60"/>
      <c r="Y23" s="60"/>
      <c r="Z23" s="60"/>
      <c r="AA23" s="60"/>
      <c r="AB23" s="60"/>
      <c r="AC23" s="60"/>
      <c r="AD23" s="60"/>
      <c r="AE23" s="60"/>
    </row>
    <row r="24" spans="1:31" s="63" customFormat="1" ht="20.149999999999999" customHeight="1" x14ac:dyDescent="0.35">
      <c r="A24" s="128" t="s">
        <v>61</v>
      </c>
      <c r="B24" s="90">
        <f ca="1">INDIRECT(Calculation!D30,FALSE)</f>
        <v>81669.104599999991</v>
      </c>
      <c r="C24" s="90">
        <f ca="1">INDIRECT(Calculation!E30,FALSE)</f>
        <v>81772.190799999997</v>
      </c>
      <c r="D24" s="88">
        <f t="shared" ca="1" si="1"/>
        <v>0.12622423192332294</v>
      </c>
      <c r="E24" s="90">
        <f ca="1">INDIRECT(Calculation!G30,FALSE)</f>
        <v>21872.088400000001</v>
      </c>
      <c r="F24" s="90">
        <f ca="1">INDIRECT(Calculation!H30,FALSE)</f>
        <v>19374.035899999999</v>
      </c>
      <c r="G24" s="90">
        <f ca="1">INDIRECT(Calculation!I30,FALSE)</f>
        <v>18944.1571</v>
      </c>
      <c r="H24" s="90">
        <f ca="1">INDIRECT(Calculation!J30,FALSE)</f>
        <v>21478.823199999999</v>
      </c>
      <c r="I24" s="106">
        <f ca="1">INDIRECT(Calculation!K30,FALSE)</f>
        <v>22394.140299999999</v>
      </c>
      <c r="J24" s="106">
        <f ca="1">INDIRECT(Calculation!L30,FALSE)</f>
        <v>18769.726900000001</v>
      </c>
      <c r="K24" s="106">
        <f ca="1">INDIRECT(Calculation!M30,FALSE)</f>
        <v>19262.2461</v>
      </c>
      <c r="L24" s="90">
        <f ca="1">INDIRECT(Calculation!N30,FALSE)</f>
        <v>21346.077499999999</v>
      </c>
      <c r="M24" s="91">
        <f ca="1">INDIRECT(Calculation!O30,FALSE)</f>
        <v>22160.9578</v>
      </c>
      <c r="N24" s="88">
        <f t="shared" ca="1" si="2"/>
        <v>-1.0412656921685848</v>
      </c>
      <c r="O24" s="78"/>
      <c r="P24" s="60"/>
      <c r="Q24" s="124"/>
      <c r="R24" s="124"/>
      <c r="S24" s="60"/>
      <c r="T24" s="60"/>
      <c r="U24" s="60"/>
      <c r="V24" s="60"/>
      <c r="W24" s="60"/>
      <c r="X24" s="60"/>
      <c r="Y24" s="60"/>
      <c r="Z24" s="60"/>
      <c r="AA24" s="60"/>
      <c r="AB24" s="60"/>
      <c r="AC24" s="60"/>
      <c r="AD24" s="60"/>
      <c r="AE24" s="60"/>
    </row>
    <row r="25" spans="1:31" ht="20.149999999999999" customHeight="1" x14ac:dyDescent="0.35">
      <c r="A25" s="129" t="s">
        <v>62</v>
      </c>
      <c r="B25" s="94">
        <v>0</v>
      </c>
      <c r="C25" s="104">
        <v>0</v>
      </c>
      <c r="D25" s="88">
        <v>0</v>
      </c>
      <c r="E25" s="104">
        <v>0</v>
      </c>
      <c r="F25" s="104">
        <v>0</v>
      </c>
      <c r="G25" s="104">
        <v>0</v>
      </c>
      <c r="H25" s="104">
        <v>0</v>
      </c>
      <c r="I25" s="104">
        <v>0</v>
      </c>
      <c r="J25" s="104">
        <v>0</v>
      </c>
      <c r="K25" s="104">
        <v>0</v>
      </c>
      <c r="L25" s="104">
        <v>0</v>
      </c>
      <c r="M25" s="104">
        <v>0</v>
      </c>
      <c r="N25" s="88">
        <v>0</v>
      </c>
      <c r="O25" s="78"/>
      <c r="P25" s="64"/>
      <c r="Q25" s="65"/>
      <c r="R25" s="60"/>
      <c r="S25" s="66"/>
    </row>
    <row r="26" spans="1:31" ht="24" customHeight="1" x14ac:dyDescent="0.25">
      <c r="A26" s="67"/>
      <c r="B26" s="67"/>
      <c r="C26" s="67"/>
      <c r="D26" s="67"/>
      <c r="E26" s="67"/>
      <c r="F26" s="67"/>
      <c r="G26" s="67"/>
      <c r="H26" s="67"/>
      <c r="I26" s="67"/>
      <c r="J26" s="67"/>
      <c r="K26" s="67"/>
      <c r="L26" s="67"/>
      <c r="M26" s="67"/>
      <c r="N26" s="67"/>
      <c r="O26" s="67"/>
      <c r="P26" s="64"/>
      <c r="Q26" s="65"/>
      <c r="R26" s="162"/>
      <c r="S26" s="66"/>
    </row>
    <row r="27" spans="1:31" ht="23.25" customHeight="1" x14ac:dyDescent="0.25">
      <c r="A27" s="68"/>
      <c r="B27" s="165"/>
      <c r="C27" s="165"/>
      <c r="D27" s="68"/>
      <c r="E27" s="68"/>
      <c r="F27" s="68"/>
      <c r="G27" s="68"/>
      <c r="H27" s="68"/>
      <c r="I27" s="165"/>
      <c r="J27" s="165"/>
      <c r="K27" s="68"/>
      <c r="L27" s="165"/>
      <c r="M27" s="165"/>
      <c r="N27" s="139"/>
      <c r="P27" s="64"/>
      <c r="Q27" s="65"/>
      <c r="R27" s="65"/>
      <c r="S27" s="66"/>
    </row>
    <row r="28" spans="1:31" ht="13.5" customHeight="1" x14ac:dyDescent="0.25">
      <c r="A28" s="69"/>
      <c r="B28" s="69"/>
      <c r="C28" s="133"/>
      <c r="D28" s="69"/>
      <c r="E28" s="69"/>
      <c r="F28" s="69"/>
      <c r="G28" s="69"/>
      <c r="H28" s="69"/>
      <c r="I28" s="69"/>
      <c r="J28" s="69"/>
      <c r="K28" s="69"/>
      <c r="L28" s="69"/>
      <c r="M28" s="133"/>
      <c r="N28" s="69"/>
      <c r="P28" s="66"/>
      <c r="Q28" s="66"/>
      <c r="R28" s="66"/>
      <c r="S28" s="66"/>
    </row>
    <row r="29" spans="1:31" ht="17.149999999999999" customHeight="1" x14ac:dyDescent="0.35">
      <c r="A29" s="70"/>
      <c r="B29" s="71"/>
      <c r="F29" s="60"/>
      <c r="I29" s="71"/>
      <c r="J29" s="71"/>
      <c r="K29" s="71"/>
      <c r="L29" s="71"/>
      <c r="N29" s="56"/>
      <c r="P29" s="66"/>
      <c r="Q29" s="66"/>
      <c r="R29" s="66"/>
      <c r="S29" s="66"/>
    </row>
    <row r="30" spans="1:31" ht="14.5" x14ac:dyDescent="0.35">
      <c r="C30" s="72"/>
      <c r="I30" s="73"/>
      <c r="K30" s="56"/>
      <c r="M30" s="73"/>
      <c r="N30" s="56"/>
    </row>
    <row r="31" spans="1:31" x14ac:dyDescent="0.25">
      <c r="A31" s="74"/>
      <c r="B31" s="165"/>
      <c r="C31" s="165"/>
      <c r="D31" s="74"/>
      <c r="E31" s="74"/>
      <c r="F31" s="74"/>
      <c r="G31" s="74"/>
      <c r="H31" s="74"/>
      <c r="I31" s="74"/>
      <c r="J31" s="74"/>
      <c r="K31" s="74"/>
      <c r="L31" s="165"/>
      <c r="M31" s="165"/>
      <c r="N31" s="74"/>
    </row>
    <row r="32" spans="1:31" x14ac:dyDescent="0.25">
      <c r="A32" s="75"/>
      <c r="B32" s="69"/>
      <c r="C32" s="133"/>
      <c r="D32" s="75"/>
      <c r="E32" s="75"/>
      <c r="F32" s="75"/>
      <c r="G32" s="75"/>
      <c r="H32" s="75"/>
      <c r="I32" s="75"/>
      <c r="J32" s="75"/>
      <c r="K32" s="69"/>
      <c r="L32" s="69"/>
      <c r="M32" s="133"/>
      <c r="N32" s="69"/>
    </row>
    <row r="33" spans="1:10" ht="15" customHeight="1" x14ac:dyDescent="0.25">
      <c r="A33" s="76"/>
      <c r="B33" s="77"/>
      <c r="C33" s="77"/>
      <c r="D33" s="77"/>
      <c r="E33" s="77"/>
      <c r="F33" s="77"/>
      <c r="G33" s="77"/>
      <c r="H33" s="77"/>
      <c r="I33" s="77"/>
      <c r="J33" s="77"/>
    </row>
    <row r="36" spans="1:10" x14ac:dyDescent="0.25">
      <c r="B36" s="56"/>
      <c r="C36" s="56"/>
    </row>
  </sheetData>
  <pageMargins left="0.51181102362204722" right="0.51181102362204722" top="0.78740157480314965" bottom="0.78740157480314965" header="0.51181102362204722" footer="0.51181102362204722"/>
  <pageSetup paperSize="9" scale="65" orientation="landscape" verticalDpi="4" r:id="rId1"/>
  <headerFooter alignWithMargins="0"/>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408C6-5D35-4BAA-B8E1-5AF301B6F028}">
  <sheetPr codeName="Sheet6">
    <pageSetUpPr fitToPage="1"/>
  </sheetPr>
  <dimension ref="A1:AB46"/>
  <sheetViews>
    <sheetView showGridLines="0" zoomScaleNormal="100" workbookViewId="0"/>
  </sheetViews>
  <sheetFormatPr defaultRowHeight="12.5" x14ac:dyDescent="0.25"/>
  <cols>
    <col min="1" max="1" width="34.54296875" style="42" customWidth="1"/>
    <col min="2" max="17" width="9.54296875" style="42" customWidth="1"/>
    <col min="18" max="24" width="9.1796875" style="42"/>
    <col min="25" max="25" width="13" style="42" customWidth="1"/>
    <col min="26" max="26" width="12.453125" style="42" customWidth="1"/>
    <col min="27" max="27" width="11.1796875" style="42" customWidth="1"/>
    <col min="28" max="28" width="13" style="42" customWidth="1"/>
    <col min="29" max="255" width="9.1796875" style="42"/>
    <col min="256" max="256" width="61.1796875" style="42" bestFit="1" customWidth="1"/>
    <col min="257" max="257" width="0" style="42" hidden="1" customWidth="1"/>
    <col min="258" max="273" width="9.54296875" style="42" customWidth="1"/>
    <col min="274" max="280" width="9.1796875" style="42"/>
    <col min="281" max="281" width="12.26953125" style="42" bestFit="1" customWidth="1"/>
    <col min="282" max="511" width="9.1796875" style="42"/>
    <col min="512" max="512" width="61.1796875" style="42" bestFit="1" customWidth="1"/>
    <col min="513" max="513" width="0" style="42" hidden="1" customWidth="1"/>
    <col min="514" max="529" width="9.54296875" style="42" customWidth="1"/>
    <col min="530" max="536" width="9.1796875" style="42"/>
    <col min="537" max="537" width="12.26953125" style="42" bestFit="1" customWidth="1"/>
    <col min="538" max="767" width="9.1796875" style="42"/>
    <col min="768" max="768" width="61.1796875" style="42" bestFit="1" customWidth="1"/>
    <col min="769" max="769" width="0" style="42" hidden="1" customWidth="1"/>
    <col min="770" max="785" width="9.54296875" style="42" customWidth="1"/>
    <col min="786" max="792" width="9.1796875" style="42"/>
    <col min="793" max="793" width="12.26953125" style="42" bestFit="1" customWidth="1"/>
    <col min="794" max="1023" width="9.1796875" style="42"/>
    <col min="1024" max="1024" width="61.1796875" style="42" bestFit="1" customWidth="1"/>
    <col min="1025" max="1025" width="0" style="42" hidden="1" customWidth="1"/>
    <col min="1026" max="1041" width="9.54296875" style="42" customWidth="1"/>
    <col min="1042" max="1048" width="9.1796875" style="42"/>
    <col min="1049" max="1049" width="12.26953125" style="42" bestFit="1" customWidth="1"/>
    <col min="1050" max="1279" width="9.1796875" style="42"/>
    <col min="1280" max="1280" width="61.1796875" style="42" bestFit="1" customWidth="1"/>
    <col min="1281" max="1281" width="0" style="42" hidden="1" customWidth="1"/>
    <col min="1282" max="1297" width="9.54296875" style="42" customWidth="1"/>
    <col min="1298" max="1304" width="9.1796875" style="42"/>
    <col min="1305" max="1305" width="12.26953125" style="42" bestFit="1" customWidth="1"/>
    <col min="1306" max="1535" width="9.1796875" style="42"/>
    <col min="1536" max="1536" width="61.1796875" style="42" bestFit="1" customWidth="1"/>
    <col min="1537" max="1537" width="0" style="42" hidden="1" customWidth="1"/>
    <col min="1538" max="1553" width="9.54296875" style="42" customWidth="1"/>
    <col min="1554" max="1560" width="9.1796875" style="42"/>
    <col min="1561" max="1561" width="12.26953125" style="42" bestFit="1" customWidth="1"/>
    <col min="1562" max="1791" width="9.1796875" style="42"/>
    <col min="1792" max="1792" width="61.1796875" style="42" bestFit="1" customWidth="1"/>
    <col min="1793" max="1793" width="0" style="42" hidden="1" customWidth="1"/>
    <col min="1794" max="1809" width="9.54296875" style="42" customWidth="1"/>
    <col min="1810" max="1816" width="9.1796875" style="42"/>
    <col min="1817" max="1817" width="12.26953125" style="42" bestFit="1" customWidth="1"/>
    <col min="1818" max="2047" width="9.1796875" style="42"/>
    <col min="2048" max="2048" width="61.1796875" style="42" bestFit="1" customWidth="1"/>
    <col min="2049" max="2049" width="0" style="42" hidden="1" customWidth="1"/>
    <col min="2050" max="2065" width="9.54296875" style="42" customWidth="1"/>
    <col min="2066" max="2072" width="9.1796875" style="42"/>
    <col min="2073" max="2073" width="12.26953125" style="42" bestFit="1" customWidth="1"/>
    <col min="2074" max="2303" width="9.1796875" style="42"/>
    <col min="2304" max="2304" width="61.1796875" style="42" bestFit="1" customWidth="1"/>
    <col min="2305" max="2305" width="0" style="42" hidden="1" customWidth="1"/>
    <col min="2306" max="2321" width="9.54296875" style="42" customWidth="1"/>
    <col min="2322" max="2328" width="9.1796875" style="42"/>
    <col min="2329" max="2329" width="12.26953125" style="42" bestFit="1" customWidth="1"/>
    <col min="2330" max="2559" width="9.1796875" style="42"/>
    <col min="2560" max="2560" width="61.1796875" style="42" bestFit="1" customWidth="1"/>
    <col min="2561" max="2561" width="0" style="42" hidden="1" customWidth="1"/>
    <col min="2562" max="2577" width="9.54296875" style="42" customWidth="1"/>
    <col min="2578" max="2584" width="9.1796875" style="42"/>
    <col min="2585" max="2585" width="12.26953125" style="42" bestFit="1" customWidth="1"/>
    <col min="2586" max="2815" width="9.1796875" style="42"/>
    <col min="2816" max="2816" width="61.1796875" style="42" bestFit="1" customWidth="1"/>
    <col min="2817" max="2817" width="0" style="42" hidden="1" customWidth="1"/>
    <col min="2818" max="2833" width="9.54296875" style="42" customWidth="1"/>
    <col min="2834" max="2840" width="9.1796875" style="42"/>
    <col min="2841" max="2841" width="12.26953125" style="42" bestFit="1" customWidth="1"/>
    <col min="2842" max="3071" width="9.1796875" style="42"/>
    <col min="3072" max="3072" width="61.1796875" style="42" bestFit="1" customWidth="1"/>
    <col min="3073" max="3073" width="0" style="42" hidden="1" customWidth="1"/>
    <col min="3074" max="3089" width="9.54296875" style="42" customWidth="1"/>
    <col min="3090" max="3096" width="9.1796875" style="42"/>
    <col min="3097" max="3097" width="12.26953125" style="42" bestFit="1" customWidth="1"/>
    <col min="3098" max="3327" width="9.1796875" style="42"/>
    <col min="3328" max="3328" width="61.1796875" style="42" bestFit="1" customWidth="1"/>
    <col min="3329" max="3329" width="0" style="42" hidden="1" customWidth="1"/>
    <col min="3330" max="3345" width="9.54296875" style="42" customWidth="1"/>
    <col min="3346" max="3352" width="9.1796875" style="42"/>
    <col min="3353" max="3353" width="12.26953125" style="42" bestFit="1" customWidth="1"/>
    <col min="3354" max="3583" width="9.1796875" style="42"/>
    <col min="3584" max="3584" width="61.1796875" style="42" bestFit="1" customWidth="1"/>
    <col min="3585" max="3585" width="0" style="42" hidden="1" customWidth="1"/>
    <col min="3586" max="3601" width="9.54296875" style="42" customWidth="1"/>
    <col min="3602" max="3608" width="9.1796875" style="42"/>
    <col min="3609" max="3609" width="12.26953125" style="42" bestFit="1" customWidth="1"/>
    <col min="3610" max="3839" width="9.1796875" style="42"/>
    <col min="3840" max="3840" width="61.1796875" style="42" bestFit="1" customWidth="1"/>
    <col min="3841" max="3841" width="0" style="42" hidden="1" customWidth="1"/>
    <col min="3842" max="3857" width="9.54296875" style="42" customWidth="1"/>
    <col min="3858" max="3864" width="9.1796875" style="42"/>
    <col min="3865" max="3865" width="12.26953125" style="42" bestFit="1" customWidth="1"/>
    <col min="3866" max="4095" width="9.1796875" style="42"/>
    <col min="4096" max="4096" width="61.1796875" style="42" bestFit="1" customWidth="1"/>
    <col min="4097" max="4097" width="0" style="42" hidden="1" customWidth="1"/>
    <col min="4098" max="4113" width="9.54296875" style="42" customWidth="1"/>
    <col min="4114" max="4120" width="9.1796875" style="42"/>
    <col min="4121" max="4121" width="12.26953125" style="42" bestFit="1" customWidth="1"/>
    <col min="4122" max="4351" width="9.1796875" style="42"/>
    <col min="4352" max="4352" width="61.1796875" style="42" bestFit="1" customWidth="1"/>
    <col min="4353" max="4353" width="0" style="42" hidden="1" customWidth="1"/>
    <col min="4354" max="4369" width="9.54296875" style="42" customWidth="1"/>
    <col min="4370" max="4376" width="9.1796875" style="42"/>
    <col min="4377" max="4377" width="12.26953125" style="42" bestFit="1" customWidth="1"/>
    <col min="4378" max="4607" width="9.1796875" style="42"/>
    <col min="4608" max="4608" width="61.1796875" style="42" bestFit="1" customWidth="1"/>
    <col min="4609" max="4609" width="0" style="42" hidden="1" customWidth="1"/>
    <col min="4610" max="4625" width="9.54296875" style="42" customWidth="1"/>
    <col min="4626" max="4632" width="9.1796875" style="42"/>
    <col min="4633" max="4633" width="12.26953125" style="42" bestFit="1" customWidth="1"/>
    <col min="4634" max="4863" width="9.1796875" style="42"/>
    <col min="4864" max="4864" width="61.1796875" style="42" bestFit="1" customWidth="1"/>
    <col min="4865" max="4865" width="0" style="42" hidden="1" customWidth="1"/>
    <col min="4866" max="4881" width="9.54296875" style="42" customWidth="1"/>
    <col min="4882" max="4888" width="9.1796875" style="42"/>
    <col min="4889" max="4889" width="12.26953125" style="42" bestFit="1" customWidth="1"/>
    <col min="4890" max="5119" width="9.1796875" style="42"/>
    <col min="5120" max="5120" width="61.1796875" style="42" bestFit="1" customWidth="1"/>
    <col min="5121" max="5121" width="0" style="42" hidden="1" customWidth="1"/>
    <col min="5122" max="5137" width="9.54296875" style="42" customWidth="1"/>
    <col min="5138" max="5144" width="9.1796875" style="42"/>
    <col min="5145" max="5145" width="12.26953125" style="42" bestFit="1" customWidth="1"/>
    <col min="5146" max="5375" width="9.1796875" style="42"/>
    <col min="5376" max="5376" width="61.1796875" style="42" bestFit="1" customWidth="1"/>
    <col min="5377" max="5377" width="0" style="42" hidden="1" customWidth="1"/>
    <col min="5378" max="5393" width="9.54296875" style="42" customWidth="1"/>
    <col min="5394" max="5400" width="9.1796875" style="42"/>
    <col min="5401" max="5401" width="12.26953125" style="42" bestFit="1" customWidth="1"/>
    <col min="5402" max="5631" width="9.1796875" style="42"/>
    <col min="5632" max="5632" width="61.1796875" style="42" bestFit="1" customWidth="1"/>
    <col min="5633" max="5633" width="0" style="42" hidden="1" customWidth="1"/>
    <col min="5634" max="5649" width="9.54296875" style="42" customWidth="1"/>
    <col min="5650" max="5656" width="9.1796875" style="42"/>
    <col min="5657" max="5657" width="12.26953125" style="42" bestFit="1" customWidth="1"/>
    <col min="5658" max="5887" width="9.1796875" style="42"/>
    <col min="5888" max="5888" width="61.1796875" style="42" bestFit="1" customWidth="1"/>
    <col min="5889" max="5889" width="0" style="42" hidden="1" customWidth="1"/>
    <col min="5890" max="5905" width="9.54296875" style="42" customWidth="1"/>
    <col min="5906" max="5912" width="9.1796875" style="42"/>
    <col min="5913" max="5913" width="12.26953125" style="42" bestFit="1" customWidth="1"/>
    <col min="5914" max="6143" width="9.1796875" style="42"/>
    <col min="6144" max="6144" width="61.1796875" style="42" bestFit="1" customWidth="1"/>
    <col min="6145" max="6145" width="0" style="42" hidden="1" customWidth="1"/>
    <col min="6146" max="6161" width="9.54296875" style="42" customWidth="1"/>
    <col min="6162" max="6168" width="9.1796875" style="42"/>
    <col min="6169" max="6169" width="12.26953125" style="42" bestFit="1" customWidth="1"/>
    <col min="6170" max="6399" width="9.1796875" style="42"/>
    <col min="6400" max="6400" width="61.1796875" style="42" bestFit="1" customWidth="1"/>
    <col min="6401" max="6401" width="0" style="42" hidden="1" customWidth="1"/>
    <col min="6402" max="6417" width="9.54296875" style="42" customWidth="1"/>
    <col min="6418" max="6424" width="9.1796875" style="42"/>
    <col min="6425" max="6425" width="12.26953125" style="42" bestFit="1" customWidth="1"/>
    <col min="6426" max="6655" width="9.1796875" style="42"/>
    <col min="6656" max="6656" width="61.1796875" style="42" bestFit="1" customWidth="1"/>
    <col min="6657" max="6657" width="0" style="42" hidden="1" customWidth="1"/>
    <col min="6658" max="6673" width="9.54296875" style="42" customWidth="1"/>
    <col min="6674" max="6680" width="9.1796875" style="42"/>
    <col min="6681" max="6681" width="12.26953125" style="42" bestFit="1" customWidth="1"/>
    <col min="6682" max="6911" width="9.1796875" style="42"/>
    <col min="6912" max="6912" width="61.1796875" style="42" bestFit="1" customWidth="1"/>
    <col min="6913" max="6913" width="0" style="42" hidden="1" customWidth="1"/>
    <col min="6914" max="6929" width="9.54296875" style="42" customWidth="1"/>
    <col min="6930" max="6936" width="9.1796875" style="42"/>
    <col min="6937" max="6937" width="12.26953125" style="42" bestFit="1" customWidth="1"/>
    <col min="6938" max="7167" width="9.1796875" style="42"/>
    <col min="7168" max="7168" width="61.1796875" style="42" bestFit="1" customWidth="1"/>
    <col min="7169" max="7169" width="0" style="42" hidden="1" customWidth="1"/>
    <col min="7170" max="7185" width="9.54296875" style="42" customWidth="1"/>
    <col min="7186" max="7192" width="9.1796875" style="42"/>
    <col min="7193" max="7193" width="12.26953125" style="42" bestFit="1" customWidth="1"/>
    <col min="7194" max="7423" width="9.1796875" style="42"/>
    <col min="7424" max="7424" width="61.1796875" style="42" bestFit="1" customWidth="1"/>
    <col min="7425" max="7425" width="0" style="42" hidden="1" customWidth="1"/>
    <col min="7426" max="7441" width="9.54296875" style="42" customWidth="1"/>
    <col min="7442" max="7448" width="9.1796875" style="42"/>
    <col min="7449" max="7449" width="12.26953125" style="42" bestFit="1" customWidth="1"/>
    <col min="7450" max="7679" width="9.1796875" style="42"/>
    <col min="7680" max="7680" width="61.1796875" style="42" bestFit="1" customWidth="1"/>
    <col min="7681" max="7681" width="0" style="42" hidden="1" customWidth="1"/>
    <col min="7682" max="7697" width="9.54296875" style="42" customWidth="1"/>
    <col min="7698" max="7704" width="9.1796875" style="42"/>
    <col min="7705" max="7705" width="12.26953125" style="42" bestFit="1" customWidth="1"/>
    <col min="7706" max="7935" width="9.1796875" style="42"/>
    <col min="7936" max="7936" width="61.1796875" style="42" bestFit="1" customWidth="1"/>
    <col min="7937" max="7937" width="0" style="42" hidden="1" customWidth="1"/>
    <col min="7938" max="7953" width="9.54296875" style="42" customWidth="1"/>
    <col min="7954" max="7960" width="9.1796875" style="42"/>
    <col min="7961" max="7961" width="12.26953125" style="42" bestFit="1" customWidth="1"/>
    <col min="7962" max="8191" width="9.1796875" style="42"/>
    <col min="8192" max="8192" width="61.1796875" style="42" bestFit="1" customWidth="1"/>
    <col min="8193" max="8193" width="0" style="42" hidden="1" customWidth="1"/>
    <col min="8194" max="8209" width="9.54296875" style="42" customWidth="1"/>
    <col min="8210" max="8216" width="9.1796875" style="42"/>
    <col min="8217" max="8217" width="12.26953125" style="42" bestFit="1" customWidth="1"/>
    <col min="8218" max="8447" width="9.1796875" style="42"/>
    <col min="8448" max="8448" width="61.1796875" style="42" bestFit="1" customWidth="1"/>
    <col min="8449" max="8449" width="0" style="42" hidden="1" customWidth="1"/>
    <col min="8450" max="8465" width="9.54296875" style="42" customWidth="1"/>
    <col min="8466" max="8472" width="9.1796875" style="42"/>
    <col min="8473" max="8473" width="12.26953125" style="42" bestFit="1" customWidth="1"/>
    <col min="8474" max="8703" width="9.1796875" style="42"/>
    <col min="8704" max="8704" width="61.1796875" style="42" bestFit="1" customWidth="1"/>
    <col min="8705" max="8705" width="0" style="42" hidden="1" customWidth="1"/>
    <col min="8706" max="8721" width="9.54296875" style="42" customWidth="1"/>
    <col min="8722" max="8728" width="9.1796875" style="42"/>
    <col min="8729" max="8729" width="12.26953125" style="42" bestFit="1" customWidth="1"/>
    <col min="8730" max="8959" width="9.1796875" style="42"/>
    <col min="8960" max="8960" width="61.1796875" style="42" bestFit="1" customWidth="1"/>
    <col min="8961" max="8961" width="0" style="42" hidden="1" customWidth="1"/>
    <col min="8962" max="8977" width="9.54296875" style="42" customWidth="1"/>
    <col min="8978" max="8984" width="9.1796875" style="42"/>
    <col min="8985" max="8985" width="12.26953125" style="42" bestFit="1" customWidth="1"/>
    <col min="8986" max="9215" width="9.1796875" style="42"/>
    <col min="9216" max="9216" width="61.1796875" style="42" bestFit="1" customWidth="1"/>
    <col min="9217" max="9217" width="0" style="42" hidden="1" customWidth="1"/>
    <col min="9218" max="9233" width="9.54296875" style="42" customWidth="1"/>
    <col min="9234" max="9240" width="9.1796875" style="42"/>
    <col min="9241" max="9241" width="12.26953125" style="42" bestFit="1" customWidth="1"/>
    <col min="9242" max="9471" width="9.1796875" style="42"/>
    <col min="9472" max="9472" width="61.1796875" style="42" bestFit="1" customWidth="1"/>
    <col min="9473" max="9473" width="0" style="42" hidden="1" customWidth="1"/>
    <col min="9474" max="9489" width="9.54296875" style="42" customWidth="1"/>
    <col min="9490" max="9496" width="9.1796875" style="42"/>
    <col min="9497" max="9497" width="12.26953125" style="42" bestFit="1" customWidth="1"/>
    <col min="9498" max="9727" width="9.1796875" style="42"/>
    <col min="9728" max="9728" width="61.1796875" style="42" bestFit="1" customWidth="1"/>
    <col min="9729" max="9729" width="0" style="42" hidden="1" customWidth="1"/>
    <col min="9730" max="9745" width="9.54296875" style="42" customWidth="1"/>
    <col min="9746" max="9752" width="9.1796875" style="42"/>
    <col min="9753" max="9753" width="12.26953125" style="42" bestFit="1" customWidth="1"/>
    <col min="9754" max="9983" width="9.1796875" style="42"/>
    <col min="9984" max="9984" width="61.1796875" style="42" bestFit="1" customWidth="1"/>
    <col min="9985" max="9985" width="0" style="42" hidden="1" customWidth="1"/>
    <col min="9986" max="10001" width="9.54296875" style="42" customWidth="1"/>
    <col min="10002" max="10008" width="9.1796875" style="42"/>
    <col min="10009" max="10009" width="12.26953125" style="42" bestFit="1" customWidth="1"/>
    <col min="10010" max="10239" width="9.1796875" style="42"/>
    <col min="10240" max="10240" width="61.1796875" style="42" bestFit="1" customWidth="1"/>
    <col min="10241" max="10241" width="0" style="42" hidden="1" customWidth="1"/>
    <col min="10242" max="10257" width="9.54296875" style="42" customWidth="1"/>
    <col min="10258" max="10264" width="9.1796875" style="42"/>
    <col min="10265" max="10265" width="12.26953125" style="42" bestFit="1" customWidth="1"/>
    <col min="10266" max="10495" width="9.1796875" style="42"/>
    <col min="10496" max="10496" width="61.1796875" style="42" bestFit="1" customWidth="1"/>
    <col min="10497" max="10497" width="0" style="42" hidden="1" customWidth="1"/>
    <col min="10498" max="10513" width="9.54296875" style="42" customWidth="1"/>
    <col min="10514" max="10520" width="9.1796875" style="42"/>
    <col min="10521" max="10521" width="12.26953125" style="42" bestFit="1" customWidth="1"/>
    <col min="10522" max="10751" width="9.1796875" style="42"/>
    <col min="10752" max="10752" width="61.1796875" style="42" bestFit="1" customWidth="1"/>
    <col min="10753" max="10753" width="0" style="42" hidden="1" customWidth="1"/>
    <col min="10754" max="10769" width="9.54296875" style="42" customWidth="1"/>
    <col min="10770" max="10776" width="9.1796875" style="42"/>
    <col min="10777" max="10777" width="12.26953125" style="42" bestFit="1" customWidth="1"/>
    <col min="10778" max="11007" width="9.1796875" style="42"/>
    <col min="11008" max="11008" width="61.1796875" style="42" bestFit="1" customWidth="1"/>
    <col min="11009" max="11009" width="0" style="42" hidden="1" customWidth="1"/>
    <col min="11010" max="11025" width="9.54296875" style="42" customWidth="1"/>
    <col min="11026" max="11032" width="9.1796875" style="42"/>
    <col min="11033" max="11033" width="12.26953125" style="42" bestFit="1" customWidth="1"/>
    <col min="11034" max="11263" width="9.1796875" style="42"/>
    <col min="11264" max="11264" width="61.1796875" style="42" bestFit="1" customWidth="1"/>
    <col min="11265" max="11265" width="0" style="42" hidden="1" customWidth="1"/>
    <col min="11266" max="11281" width="9.54296875" style="42" customWidth="1"/>
    <col min="11282" max="11288" width="9.1796875" style="42"/>
    <col min="11289" max="11289" width="12.26953125" style="42" bestFit="1" customWidth="1"/>
    <col min="11290" max="11519" width="9.1796875" style="42"/>
    <col min="11520" max="11520" width="61.1796875" style="42" bestFit="1" customWidth="1"/>
    <col min="11521" max="11521" width="0" style="42" hidden="1" customWidth="1"/>
    <col min="11522" max="11537" width="9.54296875" style="42" customWidth="1"/>
    <col min="11538" max="11544" width="9.1796875" style="42"/>
    <col min="11545" max="11545" width="12.26953125" style="42" bestFit="1" customWidth="1"/>
    <col min="11546" max="11775" width="9.1796875" style="42"/>
    <col min="11776" max="11776" width="61.1796875" style="42" bestFit="1" customWidth="1"/>
    <col min="11777" max="11777" width="0" style="42" hidden="1" customWidth="1"/>
    <col min="11778" max="11793" width="9.54296875" style="42" customWidth="1"/>
    <col min="11794" max="11800" width="9.1796875" style="42"/>
    <col min="11801" max="11801" width="12.26953125" style="42" bestFit="1" customWidth="1"/>
    <col min="11802" max="12031" width="9.1796875" style="42"/>
    <col min="12032" max="12032" width="61.1796875" style="42" bestFit="1" customWidth="1"/>
    <col min="12033" max="12033" width="0" style="42" hidden="1" customWidth="1"/>
    <col min="12034" max="12049" width="9.54296875" style="42" customWidth="1"/>
    <col min="12050" max="12056" width="9.1796875" style="42"/>
    <col min="12057" max="12057" width="12.26953125" style="42" bestFit="1" customWidth="1"/>
    <col min="12058" max="12287" width="9.1796875" style="42"/>
    <col min="12288" max="12288" width="61.1796875" style="42" bestFit="1" customWidth="1"/>
    <col min="12289" max="12289" width="0" style="42" hidden="1" customWidth="1"/>
    <col min="12290" max="12305" width="9.54296875" style="42" customWidth="1"/>
    <col min="12306" max="12312" width="9.1796875" style="42"/>
    <col min="12313" max="12313" width="12.26953125" style="42" bestFit="1" customWidth="1"/>
    <col min="12314" max="12543" width="9.1796875" style="42"/>
    <col min="12544" max="12544" width="61.1796875" style="42" bestFit="1" customWidth="1"/>
    <col min="12545" max="12545" width="0" style="42" hidden="1" customWidth="1"/>
    <col min="12546" max="12561" width="9.54296875" style="42" customWidth="1"/>
    <col min="12562" max="12568" width="9.1796875" style="42"/>
    <col min="12569" max="12569" width="12.26953125" style="42" bestFit="1" customWidth="1"/>
    <col min="12570" max="12799" width="9.1796875" style="42"/>
    <col min="12800" max="12800" width="61.1796875" style="42" bestFit="1" customWidth="1"/>
    <col min="12801" max="12801" width="0" style="42" hidden="1" customWidth="1"/>
    <col min="12802" max="12817" width="9.54296875" style="42" customWidth="1"/>
    <col min="12818" max="12824" width="9.1796875" style="42"/>
    <col min="12825" max="12825" width="12.26953125" style="42" bestFit="1" customWidth="1"/>
    <col min="12826" max="13055" width="9.1796875" style="42"/>
    <col min="13056" max="13056" width="61.1796875" style="42" bestFit="1" customWidth="1"/>
    <col min="13057" max="13057" width="0" style="42" hidden="1" customWidth="1"/>
    <col min="13058" max="13073" width="9.54296875" style="42" customWidth="1"/>
    <col min="13074" max="13080" width="9.1796875" style="42"/>
    <col min="13081" max="13081" width="12.26953125" style="42" bestFit="1" customWidth="1"/>
    <col min="13082" max="13311" width="9.1796875" style="42"/>
    <col min="13312" max="13312" width="61.1796875" style="42" bestFit="1" customWidth="1"/>
    <col min="13313" max="13313" width="0" style="42" hidden="1" customWidth="1"/>
    <col min="13314" max="13329" width="9.54296875" style="42" customWidth="1"/>
    <col min="13330" max="13336" width="9.1796875" style="42"/>
    <col min="13337" max="13337" width="12.26953125" style="42" bestFit="1" customWidth="1"/>
    <col min="13338" max="13567" width="9.1796875" style="42"/>
    <col min="13568" max="13568" width="61.1796875" style="42" bestFit="1" customWidth="1"/>
    <col min="13569" max="13569" width="0" style="42" hidden="1" customWidth="1"/>
    <col min="13570" max="13585" width="9.54296875" style="42" customWidth="1"/>
    <col min="13586" max="13592" width="9.1796875" style="42"/>
    <col min="13593" max="13593" width="12.26953125" style="42" bestFit="1" customWidth="1"/>
    <col min="13594" max="13823" width="9.1796875" style="42"/>
    <col min="13824" max="13824" width="61.1796875" style="42" bestFit="1" customWidth="1"/>
    <col min="13825" max="13825" width="0" style="42" hidden="1" customWidth="1"/>
    <col min="13826" max="13841" width="9.54296875" style="42" customWidth="1"/>
    <col min="13842" max="13848" width="9.1796875" style="42"/>
    <col min="13849" max="13849" width="12.26953125" style="42" bestFit="1" customWidth="1"/>
    <col min="13850" max="14079" width="9.1796875" style="42"/>
    <col min="14080" max="14080" width="61.1796875" style="42" bestFit="1" customWidth="1"/>
    <col min="14081" max="14081" width="0" style="42" hidden="1" customWidth="1"/>
    <col min="14082" max="14097" width="9.54296875" style="42" customWidth="1"/>
    <col min="14098" max="14104" width="9.1796875" style="42"/>
    <col min="14105" max="14105" width="12.26953125" style="42" bestFit="1" customWidth="1"/>
    <col min="14106" max="14335" width="9.1796875" style="42"/>
    <col min="14336" max="14336" width="61.1796875" style="42" bestFit="1" customWidth="1"/>
    <col min="14337" max="14337" width="0" style="42" hidden="1" customWidth="1"/>
    <col min="14338" max="14353" width="9.54296875" style="42" customWidth="1"/>
    <col min="14354" max="14360" width="9.1796875" style="42"/>
    <col min="14361" max="14361" width="12.26953125" style="42" bestFit="1" customWidth="1"/>
    <col min="14362" max="14591" width="9.1796875" style="42"/>
    <col min="14592" max="14592" width="61.1796875" style="42" bestFit="1" customWidth="1"/>
    <col min="14593" max="14593" width="0" style="42" hidden="1" customWidth="1"/>
    <col min="14594" max="14609" width="9.54296875" style="42" customWidth="1"/>
    <col min="14610" max="14616" width="9.1796875" style="42"/>
    <col min="14617" max="14617" width="12.26953125" style="42" bestFit="1" customWidth="1"/>
    <col min="14618" max="14847" width="9.1796875" style="42"/>
    <col min="14848" max="14848" width="61.1796875" style="42" bestFit="1" customWidth="1"/>
    <col min="14849" max="14849" width="0" style="42" hidden="1" customWidth="1"/>
    <col min="14850" max="14865" width="9.54296875" style="42" customWidth="1"/>
    <col min="14866" max="14872" width="9.1796875" style="42"/>
    <col min="14873" max="14873" width="12.26953125" style="42" bestFit="1" customWidth="1"/>
    <col min="14874" max="15103" width="9.1796875" style="42"/>
    <col min="15104" max="15104" width="61.1796875" style="42" bestFit="1" customWidth="1"/>
    <col min="15105" max="15105" width="0" style="42" hidden="1" customWidth="1"/>
    <col min="15106" max="15121" width="9.54296875" style="42" customWidth="1"/>
    <col min="15122" max="15128" width="9.1796875" style="42"/>
    <col min="15129" max="15129" width="12.26953125" style="42" bestFit="1" customWidth="1"/>
    <col min="15130" max="15359" width="9.1796875" style="42"/>
    <col min="15360" max="15360" width="61.1796875" style="42" bestFit="1" customWidth="1"/>
    <col min="15361" max="15361" width="0" style="42" hidden="1" customWidth="1"/>
    <col min="15362" max="15377" width="9.54296875" style="42" customWidth="1"/>
    <col min="15378" max="15384" width="9.1796875" style="42"/>
    <col min="15385" max="15385" width="12.26953125" style="42" bestFit="1" customWidth="1"/>
    <col min="15386" max="15615" width="9.1796875" style="42"/>
    <col min="15616" max="15616" width="61.1796875" style="42" bestFit="1" customWidth="1"/>
    <col min="15617" max="15617" width="0" style="42" hidden="1" customWidth="1"/>
    <col min="15618" max="15633" width="9.54296875" style="42" customWidth="1"/>
    <col min="15634" max="15640" width="9.1796875" style="42"/>
    <col min="15641" max="15641" width="12.26953125" style="42" bestFit="1" customWidth="1"/>
    <col min="15642" max="15871" width="9.1796875" style="42"/>
    <col min="15872" max="15872" width="61.1796875" style="42" bestFit="1" customWidth="1"/>
    <col min="15873" max="15873" width="0" style="42" hidden="1" customWidth="1"/>
    <col min="15874" max="15889" width="9.54296875" style="42" customWidth="1"/>
    <col min="15890" max="15896" width="9.1796875" style="42"/>
    <col min="15897" max="15897" width="12.26953125" style="42" bestFit="1" customWidth="1"/>
    <col min="15898" max="16127" width="9.1796875" style="42"/>
    <col min="16128" max="16128" width="61.1796875" style="42" bestFit="1" customWidth="1"/>
    <col min="16129" max="16129" width="0" style="42" hidden="1" customWidth="1"/>
    <col min="16130" max="16145" width="9.54296875" style="42" customWidth="1"/>
    <col min="16146" max="16152" width="9.1796875" style="42"/>
    <col min="16153" max="16153" width="12.26953125" style="42" bestFit="1" customWidth="1"/>
    <col min="16154" max="16384" width="9.1796875" style="42"/>
  </cols>
  <sheetData>
    <row r="1" spans="1:28" ht="45" customHeight="1" x14ac:dyDescent="0.25">
      <c r="A1" s="1" t="s">
        <v>221</v>
      </c>
      <c r="B1" s="54"/>
      <c r="C1" s="54"/>
      <c r="D1" s="54"/>
      <c r="E1" s="54"/>
      <c r="F1" s="54"/>
      <c r="G1" s="54"/>
      <c r="H1" s="54"/>
      <c r="I1" s="54"/>
      <c r="J1" s="54"/>
      <c r="K1" s="54"/>
      <c r="L1" s="54"/>
      <c r="M1" s="59"/>
    </row>
    <row r="2" spans="1:28" s="57" customFormat="1" ht="20.149999999999999" customHeight="1" x14ac:dyDescent="0.35">
      <c r="A2" s="105" t="s">
        <v>89</v>
      </c>
    </row>
    <row r="3" spans="1:28" s="57" customFormat="1" ht="20.149999999999999" customHeight="1" x14ac:dyDescent="0.35">
      <c r="A3" s="19" t="s">
        <v>90</v>
      </c>
    </row>
    <row r="4" spans="1:28" s="57" customFormat="1" ht="20.149999999999999" customHeight="1" x14ac:dyDescent="0.35">
      <c r="A4" s="105" t="s">
        <v>88</v>
      </c>
      <c r="B4" s="108"/>
      <c r="C4" s="108"/>
      <c r="D4" s="108"/>
      <c r="E4" s="108"/>
      <c r="F4" s="108"/>
      <c r="G4" s="108"/>
      <c r="H4" s="108"/>
      <c r="I4" s="108"/>
      <c r="J4" s="108"/>
      <c r="K4" s="108"/>
      <c r="L4" s="108"/>
      <c r="M4" s="108"/>
      <c r="N4" s="108"/>
      <c r="O4" s="108"/>
      <c r="P4" s="108"/>
      <c r="Q4" s="108"/>
      <c r="R4" s="108"/>
      <c r="S4" s="108"/>
      <c r="T4" s="108"/>
      <c r="U4" s="108"/>
      <c r="V4" s="108"/>
      <c r="W4" s="108"/>
      <c r="X4" s="108"/>
    </row>
    <row r="5" spans="1:28" s="107" customFormat="1" ht="15.5" x14ac:dyDescent="0.35">
      <c r="A5" s="111" t="s">
        <v>83</v>
      </c>
      <c r="B5" s="112" t="s">
        <v>186</v>
      </c>
      <c r="C5" s="112" t="s">
        <v>187</v>
      </c>
      <c r="D5" s="112" t="s">
        <v>188</v>
      </c>
      <c r="E5" s="112" t="s">
        <v>189</v>
      </c>
      <c r="F5" s="112" t="s">
        <v>190</v>
      </c>
      <c r="G5" s="112" t="s">
        <v>191</v>
      </c>
      <c r="H5" s="112" t="s">
        <v>192</v>
      </c>
      <c r="I5" s="112" t="s">
        <v>193</v>
      </c>
      <c r="J5" s="112" t="s">
        <v>194</v>
      </c>
      <c r="K5" s="112" t="s">
        <v>195</v>
      </c>
      <c r="L5" s="112" t="s">
        <v>196</v>
      </c>
      <c r="M5" s="112" t="s">
        <v>197</v>
      </c>
      <c r="N5" s="112" t="s">
        <v>198</v>
      </c>
      <c r="O5" s="113" t="s">
        <v>199</v>
      </c>
      <c r="P5" s="113" t="s">
        <v>200</v>
      </c>
      <c r="Q5" s="113" t="s">
        <v>201</v>
      </c>
      <c r="R5" s="113" t="s">
        <v>202</v>
      </c>
      <c r="S5" s="113" t="s">
        <v>203</v>
      </c>
      <c r="T5" s="113" t="s">
        <v>204</v>
      </c>
      <c r="U5" s="113" t="s">
        <v>205</v>
      </c>
      <c r="V5" s="113" t="s">
        <v>206</v>
      </c>
      <c r="W5" s="113" t="s">
        <v>85</v>
      </c>
      <c r="X5" s="113" t="s">
        <v>86</v>
      </c>
      <c r="Y5" s="122" t="s">
        <v>219</v>
      </c>
      <c r="Z5" s="113" t="s">
        <v>230</v>
      </c>
      <c r="AA5" s="113" t="s">
        <v>237</v>
      </c>
      <c r="AB5" s="122" t="s">
        <v>250</v>
      </c>
    </row>
    <row r="6" spans="1:28" ht="20.149999999999999" customHeight="1" x14ac:dyDescent="0.35">
      <c r="A6" s="114" t="s">
        <v>42</v>
      </c>
      <c r="B6" s="147">
        <f>SUM(Quarter!$B$6:$E$6)</f>
        <v>362701.1202</v>
      </c>
      <c r="C6" s="147">
        <f>SUM(Quarter!$F$6:$I$6)</f>
        <v>368149.22859999997</v>
      </c>
      <c r="D6" s="147">
        <f>SUM(Quarter!$J$6:$M$6)</f>
        <v>377067.93799999997</v>
      </c>
      <c r="E6" s="147">
        <f>SUM(Quarter!$N$6:$Q$6)</f>
        <v>384778.67189999996</v>
      </c>
      <c r="F6" s="147">
        <f>SUM(Quarter!R6:U6)</f>
        <v>387246.31459999998</v>
      </c>
      <c r="G6" s="147">
        <f>SUM(Quarter!V6:Y6)</f>
        <v>398209.12309999997</v>
      </c>
      <c r="H6" s="147">
        <f>SUM(Quarter!Z6:AC6)</f>
        <v>393929.75830000004</v>
      </c>
      <c r="I6" s="147">
        <f>SUM(Quarter!AD6:AG6)</f>
        <v>398361.13270000002</v>
      </c>
      <c r="J6" s="147">
        <f>SUM(Quarter!AH6:AK6)</f>
        <v>397282.3236</v>
      </c>
      <c r="K6" s="147">
        <f>SUM(Quarter!AL6:AO6)</f>
        <v>396829.94990000001</v>
      </c>
      <c r="L6" s="147">
        <f>SUM(Quarter!AP6:AS6)</f>
        <v>388918.098</v>
      </c>
      <c r="M6" s="147">
        <f>SUM(Quarter!AT6:AW6)</f>
        <v>376753.80239999999</v>
      </c>
      <c r="N6" s="147">
        <f>SUM(Quarter!AX6:BA6)</f>
        <v>382068.25</v>
      </c>
      <c r="O6" s="147">
        <f>SUM(Quarter!BB6:BE6)</f>
        <v>367981.8211</v>
      </c>
      <c r="P6" s="147">
        <f>SUM(Quarter!BF6:BI6)</f>
        <v>363872.99689999997</v>
      </c>
      <c r="Q6" s="147">
        <f>SUM(Quarter!BJ6:BM6)</f>
        <v>358283.73790000001</v>
      </c>
      <c r="R6" s="147">
        <f>SUM(Quarter!BN6:BQ6)</f>
        <v>338095.92389999999</v>
      </c>
      <c r="S6" s="147">
        <f>SUM(Quarter!BR6:BU6)</f>
        <v>338875.31420000002</v>
      </c>
      <c r="T6" s="147">
        <f>SUM(Quarter!BV6:BY6)</f>
        <v>339164.26199999999</v>
      </c>
      <c r="U6" s="147">
        <f>SUM(Quarter!BZ6:CC6)</f>
        <v>338197.77990000002</v>
      </c>
      <c r="V6" s="147">
        <f>SUM(Quarter!CD6:CG6)</f>
        <v>333752.34359999996</v>
      </c>
      <c r="W6" s="147">
        <f>SUM(Quarter!CH6:CK6)</f>
        <v>327173.31669999997</v>
      </c>
      <c r="X6" s="147">
        <f>SUM(Quarter!CL6:CO6)</f>
        <v>310296.25829999999</v>
      </c>
      <c r="Y6" s="147">
        <f>SUM(Quarter!CP6:CS6)</f>
        <v>307880.76</v>
      </c>
      <c r="Z6" s="147">
        <f>SUM(Quarter!CT6:CW6)</f>
        <v>324820.79110000003</v>
      </c>
      <c r="AA6" s="147">
        <f>SUM(Quarter!CX6:DA6)</f>
        <v>294078.54079999996</v>
      </c>
      <c r="AB6" s="147">
        <f>SUM(Quarter!DB6:DE6)</f>
        <v>284956.20150000002</v>
      </c>
    </row>
    <row r="7" spans="1:28" ht="20.149999999999999" customHeight="1" x14ac:dyDescent="0.35">
      <c r="A7" s="114" t="s">
        <v>92</v>
      </c>
      <c r="B7" s="152">
        <f>SUM(Quarter!$B$7:$E$7)</f>
        <v>332140.09369999997</v>
      </c>
      <c r="C7" s="152">
        <f>SUM(Quarter!$F$7:$I$7)</f>
        <v>333704.9143</v>
      </c>
      <c r="D7" s="152">
        <f>SUM(Quarter!$J$7:$M$7)</f>
        <v>339088.93239999999</v>
      </c>
      <c r="E7" s="152">
        <f>SUM(Quarter!$N$7:$Q$7)</f>
        <v>350635.04399999999</v>
      </c>
      <c r="F7" s="152">
        <f>SUM(Quarter!R7:U7)</f>
        <v>351341.86450000003</v>
      </c>
      <c r="G7" s="152">
        <f>SUM(Quarter!V7:Y7)</f>
        <v>359866.45480000001</v>
      </c>
      <c r="H7" s="152">
        <f>SUM(Quarter!Z7:AC7)</f>
        <v>355665.30930000002</v>
      </c>
      <c r="I7" s="152">
        <f>SUM(Quarter!AD7:AG7)</f>
        <v>359283.37429999997</v>
      </c>
      <c r="J7" s="152">
        <f>SUM(Quarter!AH7:AK7)</f>
        <v>357379.81660000002</v>
      </c>
      <c r="K7" s="152">
        <f>SUM(Quarter!AL7:AO7)</f>
        <v>357457.98450000002</v>
      </c>
      <c r="L7" s="152">
        <f>SUM(Quarter!AP7:AS7)</f>
        <v>351150.04359999998</v>
      </c>
      <c r="M7" s="152">
        <f>SUM(Quarter!AT7:AW7)</f>
        <v>338325.53889999999</v>
      </c>
      <c r="N7" s="152">
        <f>SUM(Quarter!AX7:BA7)</f>
        <v>344457.03869999998</v>
      </c>
      <c r="O7" s="152">
        <f>SUM(Quarter!BB7:BE7)</f>
        <v>329633.3909</v>
      </c>
      <c r="P7" s="152">
        <f>SUM(Quarter!BF7:BI7)</f>
        <v>325324.16080000001</v>
      </c>
      <c r="Q7" s="152">
        <f>SUM(Quarter!BJ7:BM7)</f>
        <v>321718.79429999995</v>
      </c>
      <c r="R7" s="152">
        <f>SUM(Quarter!BN7:BQ7)</f>
        <v>297938.40549999999</v>
      </c>
      <c r="S7" s="152">
        <f>SUM(Quarter!BR7:BU7)</f>
        <v>293251.25949999999</v>
      </c>
      <c r="T7" s="152">
        <f>SUM(Quarter!BV7:BY7)</f>
        <v>289984.20919999998</v>
      </c>
      <c r="U7" s="152">
        <f>SUM(Quarter!BZ7:CC7)</f>
        <v>284872.19949999999</v>
      </c>
      <c r="V7" s="152">
        <f>SUM(Quarter!CD7:CG7)</f>
        <v>278451.1972</v>
      </c>
      <c r="W7" s="152">
        <f>SUM(Quarter!CH7:CK7)</f>
        <v>267436.45270000002</v>
      </c>
      <c r="X7" s="152">
        <f>SUM(Quarter!CL7:CO7)</f>
        <v>253757.11129999999</v>
      </c>
      <c r="Y7" s="152">
        <f>SUM(Quarter!CP7:CS7)</f>
        <v>253943.06270000001</v>
      </c>
      <c r="Z7" s="152">
        <f>SUM(Quarter!CT7:CW7)</f>
        <v>268081.58030000003</v>
      </c>
      <c r="AA7" s="152">
        <f>SUM(Quarter!CX7:DA7)</f>
        <v>234963.18669999999</v>
      </c>
      <c r="AB7" s="152">
        <f>SUM(Quarter!DB7:DE7)</f>
        <v>225137.01949999999</v>
      </c>
    </row>
    <row r="8" spans="1:28" ht="20.149999999999999" customHeight="1" x14ac:dyDescent="0.35">
      <c r="A8" s="114" t="s">
        <v>65</v>
      </c>
      <c r="B8" s="152">
        <f>SUM(Quarter!$B$8:$E$8)</f>
        <v>28937.405500000001</v>
      </c>
      <c r="C8" s="152">
        <f>SUM(Quarter!$F$8:$I$8)</f>
        <v>31541.817999999999</v>
      </c>
      <c r="D8" s="152">
        <f>SUM(Quarter!$J$8:$M$8)</f>
        <v>35284.577699999994</v>
      </c>
      <c r="E8" s="152">
        <f>SUM(Quarter!$N$8:$Q$8)</f>
        <v>31721.577700000002</v>
      </c>
      <c r="F8" s="152">
        <f>SUM(Quarter!R8:U8)</f>
        <v>33252.795400000003</v>
      </c>
      <c r="G8" s="152">
        <f>SUM(Quarter!V8:Y8)</f>
        <v>35608.789899999996</v>
      </c>
      <c r="H8" s="152">
        <f>SUM(Quarter!Z8:AC8)</f>
        <v>35615.899999999994</v>
      </c>
      <c r="I8" s="152">
        <f>SUM(Quarter!AD8:AG8)</f>
        <v>36148</v>
      </c>
      <c r="J8" s="152">
        <f>SUM(Quarter!AH8:AK8)</f>
        <v>36050.000099999997</v>
      </c>
      <c r="K8" s="152">
        <f>SUM(Quarter!AL8:AO8)</f>
        <v>35512.739099999999</v>
      </c>
      <c r="L8" s="152">
        <f>SUM(Quarter!AP8:AS8)</f>
        <v>33679.1129</v>
      </c>
      <c r="M8" s="152">
        <f>SUM(Quarter!AT8:AW8)</f>
        <v>34742.995000000003</v>
      </c>
      <c r="N8" s="152">
        <f>SUM(Quarter!AX8:BA8)</f>
        <v>34460.783299999996</v>
      </c>
      <c r="O8" s="152">
        <f>SUM(Quarter!BB8:BE8)</f>
        <v>35442.869299999998</v>
      </c>
      <c r="P8" s="152">
        <f>SUM(Quarter!BF8:BI8)</f>
        <v>35582.374799999998</v>
      </c>
      <c r="Q8" s="152">
        <f>SUM(Quarter!BJ8:BM8)</f>
        <v>33661.057200000003</v>
      </c>
      <c r="R8" s="152">
        <f>SUM(Quarter!BN8:BQ8)</f>
        <v>37274.034999999996</v>
      </c>
      <c r="S8" s="152">
        <f>SUM(Quarter!BR8:BU8)</f>
        <v>42884.6391</v>
      </c>
      <c r="T8" s="152">
        <f>SUM(Quarter!BV8:BY8)</f>
        <v>46220.837599999999</v>
      </c>
      <c r="U8" s="152">
        <f>SUM(Quarter!BZ8:CC8)</f>
        <v>50453.096600000004</v>
      </c>
      <c r="V8" s="152">
        <f>SUM(Quarter!CD8:CG8)</f>
        <v>52766.714999999997</v>
      </c>
      <c r="W8" s="152">
        <f>SUM(Quarter!CH8:CK8)</f>
        <v>57898.527200000004</v>
      </c>
      <c r="X8" s="152">
        <f>SUM(Quarter!CL8:CO8)</f>
        <v>54858.792599999993</v>
      </c>
      <c r="Y8" s="152">
        <f>SUM(Quarter!CP8:CS8)</f>
        <v>51950.367299999998</v>
      </c>
      <c r="Z8" s="152">
        <f>SUM(Quarter!CT8:CW8)</f>
        <v>54553.824500000002</v>
      </c>
      <c r="AA8" s="152">
        <f>SUM(Quarter!CX8:DA8)</f>
        <v>56271.734000000004</v>
      </c>
      <c r="AB8" s="152">
        <f>SUM(Quarter!DB8:DE8)</f>
        <v>55948.449099999998</v>
      </c>
    </row>
    <row r="9" spans="1:28" ht="20.149999999999999" customHeight="1" x14ac:dyDescent="0.35">
      <c r="A9" s="114" t="s">
        <v>45</v>
      </c>
      <c r="B9" s="152">
        <f>SUM(Quarter!$B$9:$E$9)</f>
        <v>1623.6212</v>
      </c>
      <c r="C9" s="152">
        <f>SUM(Quarter!$F$9:$I$9)</f>
        <v>2902.4960000000001</v>
      </c>
      <c r="D9" s="152">
        <f>SUM(Quarter!$J$9:$M$9)</f>
        <v>2694.4279999999999</v>
      </c>
      <c r="E9" s="152">
        <f>SUM(Quarter!$N$9:$Q$9)</f>
        <v>2422.0500999999999</v>
      </c>
      <c r="F9" s="152">
        <f>SUM(Quarter!R9:U9)</f>
        <v>2651.6548000000003</v>
      </c>
      <c r="G9" s="152">
        <f>SUM(Quarter!V9:Y9)</f>
        <v>2733.8783000000003</v>
      </c>
      <c r="H9" s="152">
        <f>SUM(Quarter!Z9:AC9)</f>
        <v>2648.549</v>
      </c>
      <c r="I9" s="152">
        <f>SUM(Quarter!AD9:AG9)</f>
        <v>2929.7584999999999</v>
      </c>
      <c r="J9" s="152">
        <f>SUM(Quarter!AH9:AK9)</f>
        <v>3852.5068999999999</v>
      </c>
      <c r="K9" s="152">
        <f>SUM(Quarter!AL9:AO9)</f>
        <v>3859.2262000000001</v>
      </c>
      <c r="L9" s="152">
        <f>SUM(Quarter!AP9:AS9)</f>
        <v>4088.9413000000004</v>
      </c>
      <c r="M9" s="152">
        <f>SUM(Quarter!AT9:AW9)</f>
        <v>3685.2684999999997</v>
      </c>
      <c r="N9" s="152">
        <f>SUM(Quarter!AX9:BA9)</f>
        <v>3150.4279999999999</v>
      </c>
      <c r="O9" s="152">
        <f>SUM(Quarter!BB9:BE9)</f>
        <v>2905.5608999999999</v>
      </c>
      <c r="P9" s="152">
        <f>SUM(Quarter!BF9:BI9)</f>
        <v>2966.4612999999999</v>
      </c>
      <c r="Q9" s="152">
        <f>SUM(Quarter!BJ9:BM9)</f>
        <v>2903.8862999999997</v>
      </c>
      <c r="R9" s="152">
        <f>SUM(Quarter!BN9:BQ9)</f>
        <v>2883.4835000000003</v>
      </c>
      <c r="S9" s="152">
        <f>SUM(Quarter!BR9:BU9)</f>
        <v>2739.4155000000001</v>
      </c>
      <c r="T9" s="152">
        <f>SUM(Quarter!BV9:BY9)</f>
        <v>2959.2152999999998</v>
      </c>
      <c r="U9" s="152">
        <f>SUM(Quarter!BZ9:CC9)</f>
        <v>2872.4839000000002</v>
      </c>
      <c r="V9" s="152">
        <f>SUM(Quarter!CD9:CG9)</f>
        <v>2534.4314000000004</v>
      </c>
      <c r="W9" s="152">
        <f>SUM(Quarter!CH9:CK9)</f>
        <v>1838.3369</v>
      </c>
      <c r="X9" s="152">
        <f>SUM(Quarter!CL9:CO9)</f>
        <v>1680.3543</v>
      </c>
      <c r="Y9" s="152">
        <f>SUM(Quarter!CP9:CS9)</f>
        <v>1987.3299000000002</v>
      </c>
      <c r="Z9" s="152">
        <f>SUM(Quarter!CT9:CW9)</f>
        <v>2185.3861999999999</v>
      </c>
      <c r="AA9" s="152">
        <f>SUM(Quarter!CX9:DA9)</f>
        <v>2843.62</v>
      </c>
      <c r="AB9" s="152">
        <f>SUM(Quarter!DB9:DE9)</f>
        <v>3870.7330999999995</v>
      </c>
    </row>
    <row r="10" spans="1:28" ht="20.149999999999999" customHeight="1" x14ac:dyDescent="0.35">
      <c r="A10" s="114" t="s">
        <v>46</v>
      </c>
      <c r="B10" s="152">
        <f>SUM(Quarter!$B$10:$E$10)</f>
        <v>12839.329000000002</v>
      </c>
      <c r="C10" s="152">
        <f>SUM(Quarter!$F$10:$I$10)</f>
        <v>14507.217000000001</v>
      </c>
      <c r="D10" s="152">
        <f>SUM(Quarter!$J$10:$M$10)</f>
        <v>14308.243</v>
      </c>
      <c r="E10" s="152">
        <f>SUM(Quarter!$N$10:$Q$10)</f>
        <v>10663.183999999999</v>
      </c>
      <c r="F10" s="152">
        <f>SUM(Quarter!R10:U10)</f>
        <v>9182.4590000000007</v>
      </c>
      <c r="G10" s="152">
        <f>SUM(Quarter!V10:Y10)</f>
        <v>5119.3</v>
      </c>
      <c r="H10" s="152">
        <f>SUM(Quarter!Z10:AC10)</f>
        <v>10027.322</v>
      </c>
      <c r="I10" s="152">
        <f>SUM(Quarter!AD10:AG10)</f>
        <v>11160.065000000001</v>
      </c>
      <c r="J10" s="152">
        <f>SUM(Quarter!AH10:AK10)</f>
        <v>10602.133300000001</v>
      </c>
      <c r="K10" s="152">
        <f>SUM(Quarter!AL10:AO10)</f>
        <v>8615.4049999999988</v>
      </c>
      <c r="L10" s="152">
        <f>SUM(Quarter!AP10:AS10)</f>
        <v>12293.684799999999</v>
      </c>
      <c r="M10" s="152">
        <f>SUM(Quarter!AT10:AW10)</f>
        <v>6609.0630000000001</v>
      </c>
      <c r="N10" s="152">
        <f>SUM(Quarter!AX10:BA10)</f>
        <v>7143.5070000000005</v>
      </c>
      <c r="O10" s="152">
        <f>SUM(Quarter!BB10:BE10)</f>
        <v>8690.0803000000014</v>
      </c>
      <c r="P10" s="152">
        <f>SUM(Quarter!BF10:BI10)</f>
        <v>13774.330499999998</v>
      </c>
      <c r="Q10" s="152">
        <f>SUM(Quarter!BJ10:BM10)</f>
        <v>17532.810700000002</v>
      </c>
      <c r="R10" s="152">
        <f>SUM(Quarter!BN10:BQ10)</f>
        <v>23243.135399999999</v>
      </c>
      <c r="S10" s="152">
        <f>SUM(Quarter!BR10:BU10)</f>
        <v>22960.8714</v>
      </c>
      <c r="T10" s="152">
        <f>SUM(Quarter!BV10:BY10)</f>
        <v>20017.923400000003</v>
      </c>
      <c r="U10" s="152">
        <f>SUM(Quarter!BZ10:CC10)</f>
        <v>18166.980100000001</v>
      </c>
      <c r="V10" s="152">
        <f>SUM(Quarter!CD10:CG10)</f>
        <v>21332.4149</v>
      </c>
      <c r="W10" s="152">
        <f>SUM(Quarter!CH10:CK10)</f>
        <v>24555.586599999999</v>
      </c>
      <c r="X10" s="152">
        <f>SUM(Quarter!CL10:CO10)</f>
        <v>22390.678400000001</v>
      </c>
      <c r="Y10" s="152">
        <f>SUM(Quarter!CP10:CS10)</f>
        <v>28818.708599999998</v>
      </c>
      <c r="Z10" s="152">
        <f>SUM(Quarter!CT10:CW10)</f>
        <v>15506.3979</v>
      </c>
      <c r="AA10" s="152">
        <f>SUM(Quarter!CX10:DA10)</f>
        <v>33319.221299999997</v>
      </c>
      <c r="AB10" s="152">
        <f>SUM(Quarter!DB10:DE10)</f>
        <v>43732.946299999996</v>
      </c>
    </row>
    <row r="11" spans="1:28" ht="20.149999999999999" customHeight="1" x14ac:dyDescent="0.35">
      <c r="A11" s="114" t="s">
        <v>47</v>
      </c>
      <c r="B11" s="152">
        <f>SUM(Quarter!$B$11:$E$11)</f>
        <v>130.58000000000001</v>
      </c>
      <c r="C11" s="152">
        <f>SUM(Quarter!$F$11:$I$11)</f>
        <v>262.85399999999998</v>
      </c>
      <c r="D11" s="152">
        <f>SUM(Quarter!$J$11:$M$11)</f>
        <v>134.04500000000002</v>
      </c>
      <c r="E11" s="152">
        <f>SUM(Quarter!$N$11:$Q$11)</f>
        <v>263.84500000000003</v>
      </c>
      <c r="F11" s="152">
        <f>SUM(Quarter!R11:U11)</f>
        <v>768.57399999999996</v>
      </c>
      <c r="G11" s="152">
        <f>SUM(Quarter!V11:Y11)</f>
        <v>2958.9880000000003</v>
      </c>
      <c r="H11" s="152">
        <f>SUM(Quarter!Z11:AC11)</f>
        <v>2302.4849999999997</v>
      </c>
      <c r="I11" s="152">
        <f>SUM(Quarter!AD11:AG11)</f>
        <v>2839.1790000000001</v>
      </c>
      <c r="J11" s="152">
        <f>SUM(Quarter!AH11:AK11)</f>
        <v>2649.2799999999997</v>
      </c>
      <c r="K11" s="152">
        <f>SUM(Quarter!AL11:AO11)</f>
        <v>3398.4049999999997</v>
      </c>
      <c r="L11" s="152">
        <f>SUM(Quarter!AP11:AS11)</f>
        <v>1271.5762</v>
      </c>
      <c r="M11" s="152">
        <f>SUM(Quarter!AT11:AW11)</f>
        <v>3748.2538000000004</v>
      </c>
      <c r="N11" s="152">
        <f>SUM(Quarter!AX11:BA11)</f>
        <v>4482.0033999999996</v>
      </c>
      <c r="O11" s="152">
        <f>SUM(Quarter!BB11:BE11)</f>
        <v>2466.9794000000002</v>
      </c>
      <c r="P11" s="152">
        <f>SUM(Quarter!BF11:BI11)</f>
        <v>1910.3946000000001</v>
      </c>
      <c r="Q11" s="152">
        <f>SUM(Quarter!BJ11:BM11)</f>
        <v>3101.9207999999999</v>
      </c>
      <c r="R11" s="152">
        <f>SUM(Quarter!BN11:BQ11)</f>
        <v>2723.3471000000004</v>
      </c>
      <c r="S11" s="152">
        <f>SUM(Quarter!BR11:BU11)</f>
        <v>1855.3125999999997</v>
      </c>
      <c r="T11" s="152">
        <f>SUM(Quarter!BV11:BY11)</f>
        <v>2272.866</v>
      </c>
      <c r="U11" s="152">
        <f>SUM(Quarter!BZ11:CC11)</f>
        <v>3407.0493000000006</v>
      </c>
      <c r="V11" s="152">
        <f>SUM(Quarter!CD11:CG11)</f>
        <v>2224.7638999999999</v>
      </c>
      <c r="W11" s="152">
        <f>SUM(Quarter!CH11:CK11)</f>
        <v>3385.1165000000001</v>
      </c>
      <c r="X11" s="152">
        <f>SUM(Quarter!CL11:CO11)</f>
        <v>4480.8425999999999</v>
      </c>
      <c r="Y11" s="152">
        <f>SUM(Quarter!CP11:CS11)</f>
        <v>4194.3160000000007</v>
      </c>
      <c r="Z11" s="152">
        <f>SUM(Quarter!CT11:CW11)</f>
        <v>20815.955299999998</v>
      </c>
      <c r="AA11" s="152">
        <f>SUM(Quarter!CX11:DA11)</f>
        <v>9485.5506000000005</v>
      </c>
      <c r="AB11" s="152">
        <f>SUM(Quarter!DB11:DE11)</f>
        <v>10325.126099999999</v>
      </c>
    </row>
    <row r="12" spans="1:28" ht="20.149999999999999" customHeight="1" x14ac:dyDescent="0.35">
      <c r="A12" s="114" t="s">
        <v>48</v>
      </c>
      <c r="B12" s="152">
        <f>SUM(Quarter!$B$12:$E$12)</f>
        <v>0</v>
      </c>
      <c r="C12" s="152">
        <f>SUM(Quarter!$F$12:$I$12)</f>
        <v>0</v>
      </c>
      <c r="D12" s="152">
        <f>SUM(Quarter!$J$12:$M$12)</f>
        <v>0</v>
      </c>
      <c r="E12" s="152">
        <f>SUM(Quarter!$N$12:$Q$12)</f>
        <v>0</v>
      </c>
      <c r="F12" s="151">
        <f>SUM(Quarter!R12:U12)</f>
        <v>0</v>
      </c>
      <c r="G12" s="152">
        <f>SUM(Quarter!V12:Y12)</f>
        <v>0</v>
      </c>
      <c r="H12" s="152">
        <f>SUM(Quarter!Z12:AC12)</f>
        <v>0</v>
      </c>
      <c r="I12" s="152">
        <f>SUM(Quarter!AD12:AG12)</f>
        <v>0</v>
      </c>
      <c r="J12" s="152">
        <f>SUM(Quarter!AE12:AH12)</f>
        <v>0</v>
      </c>
      <c r="K12" s="152">
        <f>SUM(Quarter!AL12:AO12)</f>
        <v>0</v>
      </c>
      <c r="L12" s="152">
        <f>SUM(Quarter!AP12:AS12)</f>
        <v>0</v>
      </c>
      <c r="M12" s="152">
        <f>SUM(Quarter!AT12:AW12)</f>
        <v>0</v>
      </c>
      <c r="N12" s="152">
        <f>SUM(Quarter!AX12:BA12)</f>
        <v>0</v>
      </c>
      <c r="O12" s="152">
        <f>SUM(Quarter!BB12:BE12)</f>
        <v>0</v>
      </c>
      <c r="P12" s="152">
        <f>SUM(Quarter!BF12:BI12)</f>
        <v>0</v>
      </c>
      <c r="Q12" s="152">
        <f>SUM(Quarter!BJ12:BM12)</f>
        <v>0</v>
      </c>
      <c r="R12" s="152">
        <f>SUM(Quarter!BN12:BQ12)</f>
        <v>0</v>
      </c>
      <c r="S12" s="152">
        <f>SUM(Quarter!BR12:BU12)</f>
        <v>0</v>
      </c>
      <c r="T12" s="152">
        <f>SUM(Quarter!BV12:BY12)</f>
        <v>0</v>
      </c>
      <c r="U12" s="152">
        <f>SUM(Quarter!BZ12:CC12)</f>
        <v>0</v>
      </c>
      <c r="V12" s="152">
        <f>SUM(Quarter!CD12:CG12)</f>
        <v>0</v>
      </c>
      <c r="W12" s="152">
        <f>SUM(Quarter!CH12:CK12)</f>
        <v>0</v>
      </c>
      <c r="X12" s="152">
        <f>SUM(Quarter!CL12:CO12)</f>
        <v>0</v>
      </c>
      <c r="Y12" s="152">
        <f>SUM(Quarter!CP12:CS12)</f>
        <v>0</v>
      </c>
      <c r="Z12" s="152">
        <f>SUM(Quarter!CT12:CW12)</f>
        <v>0</v>
      </c>
      <c r="AA12" s="152">
        <f>SUM(Quarter!CX12:DA12)</f>
        <v>0</v>
      </c>
      <c r="AB12" s="152">
        <f>SUM(Quarter!DB12:DE12)</f>
        <v>0</v>
      </c>
    </row>
    <row r="13" spans="1:28" ht="20.149999999999999" customHeight="1" x14ac:dyDescent="0.35">
      <c r="A13" s="114" t="s">
        <v>66</v>
      </c>
      <c r="B13" s="152">
        <f>SUM(Quarter!$B$13:$E$13)</f>
        <v>0</v>
      </c>
      <c r="C13" s="152">
        <f>SUM(Quarter!$F$13:$I$13)</f>
        <v>0</v>
      </c>
      <c r="D13" s="152">
        <f>SUM(Quarter!$J$13:$M$13)</f>
        <v>0</v>
      </c>
      <c r="E13" s="152">
        <f>SUM(Quarter!$N$13:$Q$13)</f>
        <v>0</v>
      </c>
      <c r="F13" s="151">
        <f>SUM(Quarter!R13:U13)</f>
        <v>0</v>
      </c>
      <c r="G13" s="152">
        <f>SUM(Quarter!V13:Y13)</f>
        <v>0</v>
      </c>
      <c r="H13" s="152">
        <f>SUM(Quarter!Z13:AC13)</f>
        <v>0</v>
      </c>
      <c r="I13" s="152">
        <f>SUM(Quarter!AD13:AG13)</f>
        <v>0</v>
      </c>
      <c r="J13" s="152">
        <f>SUM(Quarter!AE13:AH13)</f>
        <v>0</v>
      </c>
      <c r="K13" s="152">
        <f>SUM(Quarter!AL13:AO13)</f>
        <v>0</v>
      </c>
      <c r="L13" s="152">
        <f>SUM(Quarter!AP13:AS13)</f>
        <v>0</v>
      </c>
      <c r="M13" s="152">
        <f>SUM(Quarter!AT13:AW13)</f>
        <v>0</v>
      </c>
      <c r="N13" s="152">
        <f>SUM(Quarter!AX13:BA13)</f>
        <v>0</v>
      </c>
      <c r="O13" s="152">
        <f>SUM(Quarter!BB13:BE13)</f>
        <v>0</v>
      </c>
      <c r="P13" s="152">
        <f>SUM(Quarter!BF13:BI13)</f>
        <v>0</v>
      </c>
      <c r="Q13" s="152">
        <f>SUM(Quarter!BJ13:BM13)</f>
        <v>0</v>
      </c>
      <c r="R13" s="152">
        <f>SUM(Quarter!BN13:BQ13)</f>
        <v>0</v>
      </c>
      <c r="S13" s="152">
        <f>SUM(Quarter!BR13:BU13)</f>
        <v>0</v>
      </c>
      <c r="T13" s="152">
        <f>SUM(Quarter!BV13:BY13)</f>
        <v>0</v>
      </c>
      <c r="U13" s="152">
        <f>SUM(Quarter!BZ13:CC13)</f>
        <v>0</v>
      </c>
      <c r="V13" s="152">
        <f>SUM(Quarter!CD13:CG13)</f>
        <v>0</v>
      </c>
      <c r="W13" s="152">
        <f>SUM(Quarter!CH13:CK13)</f>
        <v>0</v>
      </c>
      <c r="X13" s="152">
        <f>SUM(Quarter!CL13:CO13)</f>
        <v>0</v>
      </c>
      <c r="Y13" s="152">
        <f>SUM(Quarter!CP13:CS13)</f>
        <v>0</v>
      </c>
      <c r="Z13" s="152">
        <f>SUM(Quarter!CT13:CW13)</f>
        <v>0</v>
      </c>
      <c r="AA13" s="152">
        <f>SUM(Quarter!CX13:DA13)</f>
        <v>0</v>
      </c>
      <c r="AB13" s="152">
        <f>SUM(Quarter!DB13:DE13)</f>
        <v>0</v>
      </c>
    </row>
    <row r="14" spans="1:28" ht="20.149999999999999" customHeight="1" x14ac:dyDescent="0.35">
      <c r="A14" s="114" t="s">
        <v>50</v>
      </c>
      <c r="B14" s="152">
        <f>SUM(Quarter!$B$14:$E$14)</f>
        <v>375409.86919999996</v>
      </c>
      <c r="C14" s="152">
        <f>SUM(Quarter!$F$14:$I$14)</f>
        <v>382393.59160000004</v>
      </c>
      <c r="D14" s="152">
        <f>SUM(Quarter!$J$14:$M$14)</f>
        <v>391242.136</v>
      </c>
      <c r="E14" s="152">
        <f>SUM(Quarter!$N$14:$Q$14)</f>
        <v>395178.01089999999</v>
      </c>
      <c r="F14" s="151">
        <f>SUM(Quarter!R14:U14)</f>
        <v>395660.19959999999</v>
      </c>
      <c r="G14" s="152">
        <f>SUM(Quarter!V14:Y14)</f>
        <v>400369.4351</v>
      </c>
      <c r="H14" s="152">
        <f>SUM(Quarter!Z14:AC14)</f>
        <v>401654.59529999999</v>
      </c>
      <c r="I14" s="152">
        <f>SUM(Quarter!AD14:AG14)</f>
        <v>406682.01870000002</v>
      </c>
      <c r="J14" s="152">
        <f>SUM(Quarter!AH14:AK14)</f>
        <v>405235.17689999996</v>
      </c>
      <c r="K14" s="152">
        <f>SUM(Quarter!AL14:AO14)</f>
        <v>402046.94990000001</v>
      </c>
      <c r="L14" s="152">
        <f>SUM(Quarter!AP14:AS14)</f>
        <v>399940.20659999998</v>
      </c>
      <c r="M14" s="152">
        <f>SUM(Quarter!AT14:AW14)</f>
        <v>379614.6116</v>
      </c>
      <c r="N14" s="152">
        <f>SUM(Quarter!AX14:BA14)</f>
        <v>384729.7536</v>
      </c>
      <c r="O14" s="152">
        <f>SUM(Quarter!BB14:BE14)</f>
        <v>374204.92200000002</v>
      </c>
      <c r="P14" s="152">
        <f>SUM(Quarter!BF14:BI14)</f>
        <v>375736.93280000001</v>
      </c>
      <c r="Q14" s="152">
        <f>SUM(Quarter!BJ14:BM14)</f>
        <v>372714.62760000001</v>
      </c>
      <c r="R14" s="152">
        <f>SUM(Quarter!BN14:BQ14)</f>
        <v>358615.71220000001</v>
      </c>
      <c r="S14" s="152">
        <f>SUM(Quarter!BR14:BU14)</f>
        <v>359980.87290000002</v>
      </c>
      <c r="T14" s="152">
        <f>SUM(Quarter!BV14:BY14)</f>
        <v>356909.31939999998</v>
      </c>
      <c r="U14" s="152">
        <f>SUM(Quarter!BZ14:CC14)</f>
        <v>352957.71090000001</v>
      </c>
      <c r="V14" s="152">
        <f>SUM(Quarter!CD14:CG14)</f>
        <v>352859.99460000003</v>
      </c>
      <c r="W14" s="152">
        <f>SUM(Quarter!CH14:CK14)</f>
        <v>348343.7868</v>
      </c>
      <c r="X14" s="152">
        <f>SUM(Quarter!CL14:CO14)</f>
        <v>328206.09409999999</v>
      </c>
      <c r="Y14" s="152">
        <f>SUM(Quarter!CP14:CS14)</f>
        <v>332505.15259999997</v>
      </c>
      <c r="Z14" s="152">
        <f>SUM(Quarter!CT14:CW14)</f>
        <v>319511.23370000004</v>
      </c>
      <c r="AA14" s="152">
        <f>SUM(Quarter!CX14:DA14)</f>
        <v>317912.21149999998</v>
      </c>
      <c r="AB14" s="152">
        <f>SUM(Quarter!DB14:DE14)</f>
        <v>318364.02169999998</v>
      </c>
    </row>
    <row r="15" spans="1:28" ht="20.149999999999999" customHeight="1" x14ac:dyDescent="0.35">
      <c r="A15" s="114" t="s">
        <v>51</v>
      </c>
      <c r="B15" s="152">
        <f>SUM(Quarter!$B$15:$E$15)</f>
        <v>2101.5232000000001</v>
      </c>
      <c r="C15" s="152">
        <f>SUM(Quarter!$F$15:$I$15)</f>
        <v>1564.0264999999999</v>
      </c>
      <c r="D15" s="152">
        <f>SUM(Quarter!$J$15:$M$15)</f>
        <v>1498.3657000000003</v>
      </c>
      <c r="E15" s="152">
        <f>SUM(Quarter!$N$15:$Q$15)</f>
        <v>1168.1092999999996</v>
      </c>
      <c r="F15" s="151">
        <f>SUM(Quarter!R15:U15)</f>
        <v>982.91030000000001</v>
      </c>
      <c r="G15" s="151">
        <f>SUM(Quarter!V15:Y15)</f>
        <v>2207.9411</v>
      </c>
      <c r="H15" s="152">
        <f>SUM(Quarter!Z15:AC15)</f>
        <v>2683.7130000000002</v>
      </c>
      <c r="I15" s="152">
        <f>SUM(Quarter!AD15:AG15)</f>
        <v>226.52330000000001</v>
      </c>
      <c r="J15" s="152">
        <f>SUM(Quarter!AH15:AK15)</f>
        <v>538.44730000000004</v>
      </c>
      <c r="K15" s="152">
        <f>SUM(Quarter!AL15:AO15)</f>
        <v>-389.78580000000011</v>
      </c>
      <c r="L15" s="152">
        <f>SUM(Quarter!AP15:AS15)</f>
        <v>277.1395</v>
      </c>
      <c r="M15" s="152">
        <f>SUM(Quarter!AT15:AW15)</f>
        <v>139.3193</v>
      </c>
      <c r="N15" s="152">
        <f>SUM(Quarter!AX15:BA15)</f>
        <v>-152.28790000000001</v>
      </c>
      <c r="O15" s="152">
        <f>SUM(Quarter!BB15:BE15)</f>
        <v>-156.73020000000002</v>
      </c>
      <c r="P15" s="152">
        <f>SUM(Quarter!BF15:BI15)</f>
        <v>-622.40269999999998</v>
      </c>
      <c r="Q15" s="152">
        <f>SUM(Quarter!BJ15:BM15)</f>
        <v>-1115.412</v>
      </c>
      <c r="R15" s="152">
        <f>SUM(Quarter!BN15:BQ15)</f>
        <v>-1066.8069</v>
      </c>
      <c r="S15" s="152">
        <f>SUM(Quarter!BR15:BU15)</f>
        <v>1309.8751999999999</v>
      </c>
      <c r="T15" s="152">
        <f>SUM(Quarter!BV15:BY15)</f>
        <v>244.05060000000003</v>
      </c>
      <c r="U15" s="152">
        <f>SUM(Quarter!BZ15:CC15)</f>
        <v>433.12729999999999</v>
      </c>
      <c r="V15" s="152">
        <f>SUM(Quarter!CD15:CG15)</f>
        <v>-287.91719999999998</v>
      </c>
      <c r="W15" s="152">
        <f>SUM(Quarter!CH15:CK15)</f>
        <v>-34.33180000000003</v>
      </c>
      <c r="X15" s="152">
        <f>SUM(Quarter!CL15:CO15)</f>
        <v>103.13570000000001</v>
      </c>
      <c r="Y15" s="152">
        <f>SUM(Quarter!CP15:CS15)</f>
        <v>-225.15769999999998</v>
      </c>
      <c r="Z15" s="152">
        <f>SUM(Quarter!CT15:CW15)</f>
        <v>-203.35</v>
      </c>
      <c r="AA15" s="152">
        <f>SUM(Quarter!CX15:DA15)</f>
        <v>618.70030000000008</v>
      </c>
      <c r="AB15" s="152">
        <f>SUM(Quarter!DB15:DE15)</f>
        <v>-650.19539999999995</v>
      </c>
    </row>
    <row r="16" spans="1:28" ht="22" customHeight="1" x14ac:dyDescent="0.35">
      <c r="A16" s="114" t="s">
        <v>52</v>
      </c>
      <c r="B16" s="152">
        <f>SUM(Quarter!$B$16:$E$16)</f>
        <v>373308.34619999997</v>
      </c>
      <c r="C16" s="152">
        <f>SUM(Quarter!$F$16:$I$16)</f>
        <v>380829.56510000001</v>
      </c>
      <c r="D16" s="152">
        <f>SUM(Quarter!$J$16:$M$16)</f>
        <v>389743.77040000004</v>
      </c>
      <c r="E16" s="152">
        <f>SUM(Quarter!$N$16:$Q$16)</f>
        <v>394009.90169999999</v>
      </c>
      <c r="F16" s="151">
        <f>SUM(Quarter!R16:U16)</f>
        <v>394677.28940000001</v>
      </c>
      <c r="G16" s="152">
        <f>SUM(Quarter!V16:Y16)</f>
        <v>398161.49400000001</v>
      </c>
      <c r="H16" s="152">
        <f>SUM(Quarter!Z16:AC16)</f>
        <v>398970.88219999999</v>
      </c>
      <c r="I16" s="152">
        <f>SUM(Quarter!AD16:AG16)</f>
        <v>406455.49549999996</v>
      </c>
      <c r="J16" s="152">
        <f>SUM(Quarter!AH16:AK16)</f>
        <v>404696.72959999996</v>
      </c>
      <c r="K16" s="152">
        <f>SUM(Quarter!AL16:AO16)</f>
        <v>402436.73559999996</v>
      </c>
      <c r="L16" s="152">
        <f>SUM(Quarter!AP16:AS16)</f>
        <v>399663.06700000004</v>
      </c>
      <c r="M16" s="152">
        <f>SUM(Quarter!AT16:AW16)</f>
        <v>379475.29230000003</v>
      </c>
      <c r="N16" s="152">
        <f>SUM(Quarter!AX16:BA16)</f>
        <v>384882.04139999999</v>
      </c>
      <c r="O16" s="152">
        <f>SUM(Quarter!BB16:BE16)</f>
        <v>374361.65220000001</v>
      </c>
      <c r="P16" s="152">
        <f>SUM(Quarter!BF16:BI16)</f>
        <v>376359.33559999999</v>
      </c>
      <c r="Q16" s="152">
        <f>SUM(Quarter!BJ16:BM16)</f>
        <v>373830.03960000002</v>
      </c>
      <c r="R16" s="152">
        <f>SUM(Quarter!BN16:BQ16)</f>
        <v>359682.51919999998</v>
      </c>
      <c r="S16" s="152">
        <f>SUM(Quarter!BR16:BU16)</f>
        <v>358670.99770000001</v>
      </c>
      <c r="T16" s="152">
        <f>SUM(Quarter!BV16:BY16)</f>
        <v>356665.26880000002</v>
      </c>
      <c r="U16" s="152">
        <f>SUM(Quarter!BZ16:CC16)</f>
        <v>352524.58360000001</v>
      </c>
      <c r="V16" s="152">
        <f>SUM(Quarter!CD16:CG16)</f>
        <v>353147.9117</v>
      </c>
      <c r="W16" s="152">
        <f>SUM(Quarter!CH16:CK16)</f>
        <v>348378.11859999999</v>
      </c>
      <c r="X16" s="152">
        <f>SUM(Quarter!CL16:CO16)</f>
        <v>328102.9583</v>
      </c>
      <c r="Y16" s="152">
        <f>SUM(Quarter!CP16:CS16)</f>
        <v>332730.31020000001</v>
      </c>
      <c r="Z16" s="152">
        <f>SUM(Quarter!CT16:CW16)</f>
        <v>319714.58370000002</v>
      </c>
      <c r="AA16" s="152">
        <f>SUM(Quarter!CX16:DA16)</f>
        <v>317293.511</v>
      </c>
      <c r="AB16" s="152">
        <f>SUM(Quarter!DB16:DE16)</f>
        <v>319014.2169</v>
      </c>
    </row>
    <row r="17" spans="1:28" ht="22" customHeight="1" x14ac:dyDescent="0.35">
      <c r="A17" s="114" t="s">
        <v>54</v>
      </c>
      <c r="B17" s="152">
        <f>SUM(Quarter!$B$17:$E$17)</f>
        <v>29673.089</v>
      </c>
      <c r="C17" s="152">
        <f>SUM(Quarter!$F$17:$I$17)</f>
        <v>29788.379000000001</v>
      </c>
      <c r="D17" s="152">
        <f>SUM(Quarter!$J$17:$M$17)</f>
        <v>30680.665099999998</v>
      </c>
      <c r="E17" s="152">
        <f>SUM(Quarter!$N$17:$Q$17)</f>
        <v>30388.408200000002</v>
      </c>
      <c r="F17" s="152">
        <f>SUM(Quarter!R17:U17)</f>
        <v>31296.625899999999</v>
      </c>
      <c r="G17" s="152">
        <f>SUM(Quarter!V17:Y17)</f>
        <v>32081.212</v>
      </c>
      <c r="H17" s="152">
        <f>SUM(Quarter!Z17:AC17)</f>
        <v>29294.192800000001</v>
      </c>
      <c r="I17" s="152">
        <f>SUM(Quarter!AD17:AG17)</f>
        <v>30106.4912</v>
      </c>
      <c r="J17" s="152">
        <f>SUM(Quarter!AH17:AK17)</f>
        <v>32055.6417</v>
      </c>
      <c r="K17" s="152">
        <f>SUM(Quarter!AL17:AO17)</f>
        <v>32557.786699999997</v>
      </c>
      <c r="L17" s="152">
        <f>SUM(Quarter!AP17:AS17)</f>
        <v>29990.779900000001</v>
      </c>
      <c r="M17" s="152">
        <f>SUM(Quarter!AT17:AW17)</f>
        <v>29684.4584</v>
      </c>
      <c r="N17" s="152">
        <f>SUM(Quarter!AX17:BA17)</f>
        <v>29008.204299999998</v>
      </c>
      <c r="O17" s="152">
        <f>SUM(Quarter!BB17:BE17)</f>
        <v>28349.047299999998</v>
      </c>
      <c r="P17" s="152">
        <f>SUM(Quarter!BF17:BI17)</f>
        <v>29170.907599999999</v>
      </c>
      <c r="Q17" s="152">
        <f>SUM(Quarter!BJ17:BM17)</f>
        <v>29892.6217</v>
      </c>
      <c r="R17" s="152">
        <f>SUM(Quarter!BN17:BQ17)</f>
        <v>28382.651900000001</v>
      </c>
      <c r="S17" s="152">
        <f>SUM(Quarter!BR17:BU17)</f>
        <v>27893.7624</v>
      </c>
      <c r="T17" s="152">
        <f>SUM(Quarter!BV17:BY17)</f>
        <v>26545.5749</v>
      </c>
      <c r="U17" s="152">
        <f>SUM(Quarter!BZ17:CC17)</f>
        <v>26449.215199999999</v>
      </c>
      <c r="V17" s="152">
        <f>SUM(Quarter!CD17:CG17)</f>
        <v>25573.8092</v>
      </c>
      <c r="W17" s="152">
        <f>SUM(Quarter!CH17:CK17)</f>
        <v>23939.4915</v>
      </c>
      <c r="X17" s="152">
        <f>SUM(Quarter!CL17:CO17)</f>
        <v>21175.416399999998</v>
      </c>
      <c r="Y17" s="152">
        <f>SUM(Quarter!CP17:CS17)</f>
        <v>20334.0864</v>
      </c>
      <c r="Z17" s="152">
        <f>SUM(Quarter!CT17:CW17)</f>
        <v>20121.964799999998</v>
      </c>
      <c r="AA17" s="152">
        <f>SUM(Quarter!CX17:DA17)</f>
        <v>18824.401900000001</v>
      </c>
      <c r="AB17" s="152">
        <f>SUM(Quarter!DB17:DE17)</f>
        <v>18541.677800000001</v>
      </c>
    </row>
    <row r="18" spans="1:28" ht="20.149999999999999" customHeight="1" x14ac:dyDescent="0.35">
      <c r="A18" s="114" t="s">
        <v>55</v>
      </c>
      <c r="B18" s="152">
        <f>SUM(Quarter!$B$18:$E$18)</f>
        <v>27956.791100000002</v>
      </c>
      <c r="C18" s="152">
        <f>SUM(Quarter!$F$18:$I$18)</f>
        <v>28297.788499999999</v>
      </c>
      <c r="D18" s="152">
        <f>SUM(Quarter!$J$18:$M$18)</f>
        <v>29648.584299999999</v>
      </c>
      <c r="E18" s="152">
        <f>SUM(Quarter!$N$18:$Q$18)</f>
        <v>30901.5926</v>
      </c>
      <c r="F18" s="152">
        <f>SUM(Quarter!R18:U18)</f>
        <v>29980.004100000002</v>
      </c>
      <c r="G18" s="152">
        <f>SUM(Quarter!V18:Y18)</f>
        <v>29862.133099999999</v>
      </c>
      <c r="H18" s="152">
        <f>SUM(Quarter!Z18:AC18)</f>
        <v>30728.218699999998</v>
      </c>
      <c r="I18" s="152">
        <f>SUM(Quarter!AD18:AG18)</f>
        <v>27674.096799999999</v>
      </c>
      <c r="J18" s="152">
        <f>SUM(Quarter!AH18:AK18)</f>
        <v>27409.999900000003</v>
      </c>
      <c r="K18" s="152">
        <f>SUM(Quarter!AL18:AO18)</f>
        <v>28222.591</v>
      </c>
      <c r="L18" s="152">
        <f>SUM(Quarter!AP18:AS18)</f>
        <v>27850.232499999998</v>
      </c>
      <c r="M18" s="152">
        <f>SUM(Quarter!AT18:AW18)</f>
        <v>28042.877100000002</v>
      </c>
      <c r="N18" s="152">
        <f>SUM(Quarter!AX18:BA18)</f>
        <v>27036.532200000001</v>
      </c>
      <c r="O18" s="152">
        <f>SUM(Quarter!BB18:BE18)</f>
        <v>28140.2912</v>
      </c>
      <c r="P18" s="152">
        <f>SUM(Quarter!BF18:BI18)</f>
        <v>28916.903200000001</v>
      </c>
      <c r="Q18" s="152">
        <f>SUM(Quarter!BJ18:BM18)</f>
        <v>27666.563799999996</v>
      </c>
      <c r="R18" s="152">
        <f>SUM(Quarter!BN18:BQ18)</f>
        <v>28514.103999999999</v>
      </c>
      <c r="S18" s="152">
        <f>SUM(Quarter!BR18:BU18)</f>
        <v>27297.290500000003</v>
      </c>
      <c r="T18" s="152">
        <f>SUM(Quarter!BV18:BY18)</f>
        <v>26086.276000000002</v>
      </c>
      <c r="U18" s="152">
        <f>SUM(Quarter!BZ18:CC18)</f>
        <v>26746.934599999997</v>
      </c>
      <c r="V18" s="152">
        <f>SUM(Quarter!CD18:CG18)</f>
        <v>27210.166100000002</v>
      </c>
      <c r="W18" s="152">
        <f>SUM(Quarter!CH18:CK18)</f>
        <v>27298.004100000002</v>
      </c>
      <c r="X18" s="152">
        <f>SUM(Quarter!CL18:CO18)</f>
        <v>27371.848299999998</v>
      </c>
      <c r="Y18" s="152">
        <f>SUM(Quarter!CP18:CS18)</f>
        <v>27168.101700000003</v>
      </c>
      <c r="Z18" s="152">
        <f>SUM(Quarter!CT18:CW18)</f>
        <v>27806.470799999999</v>
      </c>
      <c r="AA18" s="152">
        <f>SUM(Quarter!CX18:DA18)</f>
        <v>28300.578099999999</v>
      </c>
      <c r="AB18" s="152">
        <f>SUM(Quarter!DB18:DE18)</f>
        <v>28116.8698</v>
      </c>
    </row>
    <row r="19" spans="1:28" ht="20.149999999999999" customHeight="1" x14ac:dyDescent="0.35">
      <c r="A19" s="114" t="s">
        <v>56</v>
      </c>
      <c r="B19" s="152">
        <f>SUM(Quarter!$B$19:$E$19)</f>
        <v>315678.46600000001</v>
      </c>
      <c r="C19" s="152">
        <f>SUM(Quarter!$F$19:$I$19)</f>
        <v>322743.39740000002</v>
      </c>
      <c r="D19" s="152">
        <f>SUM(Quarter!$J$19:$M$19)</f>
        <v>329414.52100000001</v>
      </c>
      <c r="E19" s="152">
        <f>SUM(Quarter!$N$19:$Q$19)</f>
        <v>332719.9007</v>
      </c>
      <c r="F19" s="152">
        <f>SUM(Quarter!R19:U19)</f>
        <v>333400.6593</v>
      </c>
      <c r="G19" s="152">
        <f>SUM(Quarter!V19:Y19)</f>
        <v>336218.14919999999</v>
      </c>
      <c r="H19" s="152">
        <f>SUM(Quarter!Z19:AC19)</f>
        <v>338948.47070000001</v>
      </c>
      <c r="I19" s="152">
        <f>SUM(Quarter!AD19:AG19)</f>
        <v>348674.90730000002</v>
      </c>
      <c r="J19" s="152">
        <f>SUM(Quarter!AH19:AK19)</f>
        <v>345231.08789999998</v>
      </c>
      <c r="K19" s="152">
        <f>SUM(Quarter!AL19:AO19)</f>
        <v>341656.3579</v>
      </c>
      <c r="L19" s="152">
        <f>SUM(Quarter!AP19:AS19)</f>
        <v>341822.05460000003</v>
      </c>
      <c r="M19" s="152">
        <f>SUM(Quarter!AT19:AW19)</f>
        <v>321747.95680000004</v>
      </c>
      <c r="N19" s="152">
        <f>SUM(Quarter!AX19:BA19)</f>
        <v>328837.30489999999</v>
      </c>
      <c r="O19" s="152">
        <f>SUM(Quarter!BB19:BE19)</f>
        <v>317872.3137</v>
      </c>
      <c r="P19" s="152">
        <f>SUM(Quarter!BF19:BI19)</f>
        <v>318271.52470000001</v>
      </c>
      <c r="Q19" s="152">
        <f>SUM(Quarter!BJ19:BM19)</f>
        <v>316270.85419999994</v>
      </c>
      <c r="R19" s="152">
        <f>SUM(Quarter!BN19:BQ19)</f>
        <v>302785.76329999999</v>
      </c>
      <c r="S19" s="152">
        <f>SUM(Quarter!BR19:BU19)</f>
        <v>303479.9449</v>
      </c>
      <c r="T19" s="152">
        <f>SUM(Quarter!BV19:BY19)</f>
        <v>304033.4179</v>
      </c>
      <c r="U19" s="152">
        <f>SUM(Quarter!BZ19:CC19)</f>
        <v>299328.4338</v>
      </c>
      <c r="V19" s="152">
        <f>SUM(Quarter!CD19:CG19)</f>
        <v>300363.93640000001</v>
      </c>
      <c r="W19" s="152">
        <f>SUM(Quarter!CH19:CK19)</f>
        <v>297140.62309999997</v>
      </c>
      <c r="X19" s="152">
        <f>SUM(Quarter!CL19:CO19)</f>
        <v>279555.6936</v>
      </c>
      <c r="Y19" s="152">
        <f>SUM(Quarter!CP19:CS19)</f>
        <v>285228.12219999998</v>
      </c>
      <c r="Z19" s="152">
        <f>SUM(Quarter!CT19:CW19)</f>
        <v>271786.14799999999</v>
      </c>
      <c r="AA19" s="152">
        <f>SUM(Quarter!CX19:DA19)</f>
        <v>270168.53110000002</v>
      </c>
      <c r="AB19" s="152">
        <f>SUM(Quarter!DB19:DE19)</f>
        <v>272355.66930000001</v>
      </c>
    </row>
    <row r="20" spans="1:28" ht="20.149999999999999" customHeight="1" x14ac:dyDescent="0.35">
      <c r="A20" s="114" t="s">
        <v>91</v>
      </c>
      <c r="B20" s="152">
        <f>SUM(Quarter!$B$20:$E$20)</f>
        <v>9570.9350999999988</v>
      </c>
      <c r="C20" s="152">
        <f>SUM(Quarter!$F$20:$I$20)</f>
        <v>9778.601999999999</v>
      </c>
      <c r="D20" s="152">
        <f>SUM(Quarter!$J$20:$M$20)</f>
        <v>6348.3444</v>
      </c>
      <c r="E20" s="152">
        <f>SUM(Quarter!$N$20:$Q$20)</f>
        <v>5302.7033000000001</v>
      </c>
      <c r="F20" s="152">
        <f>SUM(Quarter!R20:U20)</f>
        <v>5091.7341999999999</v>
      </c>
      <c r="G20" s="152">
        <f>SUM(Quarter!V20:Y20)</f>
        <v>5434</v>
      </c>
      <c r="H20" s="152">
        <f>SUM(Quarter!Z20:AC20)</f>
        <v>5412</v>
      </c>
      <c r="I20" s="152">
        <f>SUM(Quarter!AD20:AG20)</f>
        <v>5020.0479999999998</v>
      </c>
      <c r="J20" s="152">
        <f>SUM(Quarter!AH20:AK20)</f>
        <v>5860.1480000000001</v>
      </c>
      <c r="K20" s="152">
        <f>SUM(Quarter!AL20:AO20)</f>
        <v>4937.2849999999999</v>
      </c>
      <c r="L20" s="152">
        <f>SUM(Quarter!AP20:AS20)</f>
        <v>4656.7339999999995</v>
      </c>
      <c r="M20" s="152">
        <f>SUM(Quarter!AT20:AW20)</f>
        <v>3615.1064000000001</v>
      </c>
      <c r="N20" s="152">
        <f>SUM(Quarter!AX20:BA20)</f>
        <v>3841.7725999999998</v>
      </c>
      <c r="O20" s="152">
        <f>SUM(Quarter!BB20:BE20)</f>
        <v>3851.9085999999998</v>
      </c>
      <c r="P20" s="152">
        <f>SUM(Quarter!BF20:BI20)</f>
        <v>3578.5272</v>
      </c>
      <c r="Q20" s="152">
        <f>SUM(Quarter!BJ20:BM20)</f>
        <v>3798.5164999999997</v>
      </c>
      <c r="R20" s="152">
        <f>SUM(Quarter!BN20:BQ20)</f>
        <v>3786.6641</v>
      </c>
      <c r="S20" s="152">
        <f>SUM(Quarter!BR20:BU20)</f>
        <v>3687.5671000000002</v>
      </c>
      <c r="T20" s="152">
        <f>SUM(Quarter!BV20:BY20)</f>
        <v>2830.1323000000002</v>
      </c>
      <c r="U20" s="152">
        <f>SUM(Quarter!BZ20:CC20)</f>
        <v>2702.5810999999999</v>
      </c>
      <c r="V20" s="152">
        <f>SUM(Quarter!CD20:CG20)</f>
        <v>2560.1827000000003</v>
      </c>
      <c r="W20" s="152">
        <f>SUM(Quarter!CH20:CK20)</f>
        <v>2443.2732000000001</v>
      </c>
      <c r="X20" s="152">
        <f>SUM(Quarter!CL20:CO20)</f>
        <v>2180.482</v>
      </c>
      <c r="Y20" s="152">
        <f>SUM(Quarter!CP20:CS20)</f>
        <v>2250.9385000000002</v>
      </c>
      <c r="Z20" s="152">
        <f>SUM(Quarter!CT20:CW20)</f>
        <v>1993.7807</v>
      </c>
      <c r="AA20" s="152">
        <f>SUM(Quarter!CX20:DA20)</f>
        <v>2118.1295</v>
      </c>
      <c r="AB20" s="152">
        <f>SUM(Quarter!DB20:DE20)</f>
        <v>1926.5173</v>
      </c>
    </row>
    <row r="21" spans="1:28" ht="20.149999999999999" customHeight="1" x14ac:dyDescent="0.35">
      <c r="A21" s="114" t="s">
        <v>63</v>
      </c>
      <c r="B21" s="152">
        <f>SUM(Quarter!$B$21:$E$21)</f>
        <v>97606.530899999983</v>
      </c>
      <c r="C21" s="152">
        <f>SUM(Quarter!$F$21:$I$21)</f>
        <v>101198.88799999999</v>
      </c>
      <c r="D21" s="152">
        <f>SUM(Quarter!$J$21:$M$21)</f>
        <v>107761.17660000001</v>
      </c>
      <c r="E21" s="152">
        <f>SUM(Quarter!$N$21:$Q$21)</f>
        <v>106032.1974</v>
      </c>
      <c r="F21" s="152">
        <f>SUM(Quarter!R21:U21)</f>
        <v>105075.1318</v>
      </c>
      <c r="G21" s="152">
        <f>SUM(Quarter!V21:Y21)</f>
        <v>103844.3605</v>
      </c>
      <c r="H21" s="152">
        <f>SUM(Quarter!Z21:AC21)</f>
        <v>106054.3444</v>
      </c>
      <c r="I21" s="152">
        <f>SUM(Quarter!AD21:AG21)</f>
        <v>111004.3933</v>
      </c>
      <c r="J21" s="152">
        <f>SUM(Quarter!AH21:AK21)</f>
        <v>109038.18269999999</v>
      </c>
      <c r="K21" s="152">
        <f>SUM(Quarter!AL21:AO21)</f>
        <v>107862.2308</v>
      </c>
      <c r="L21" s="152">
        <f>SUM(Quarter!AP21:AS21)</f>
        <v>109494.08439999999</v>
      </c>
      <c r="M21" s="152">
        <f>SUM(Quarter!AT21:AW21)</f>
        <v>96122.796399999992</v>
      </c>
      <c r="N21" s="152">
        <f>SUM(Quarter!AX21:BA21)</f>
        <v>100695.7447</v>
      </c>
      <c r="O21" s="152">
        <f>SUM(Quarter!BB21:BE21)</f>
        <v>98563.58649999999</v>
      </c>
      <c r="P21" s="152">
        <f>SUM(Quarter!BF21:BI21)</f>
        <v>94877.272499999992</v>
      </c>
      <c r="Q21" s="152">
        <f>SUM(Quarter!BJ21:BM21)</f>
        <v>93182.285899999988</v>
      </c>
      <c r="R21" s="152">
        <f>SUM(Quarter!BN21:BQ21)</f>
        <v>89218.240600000005</v>
      </c>
      <c r="S21" s="152">
        <f>SUM(Quarter!BR21:BU21)</f>
        <v>89250.800100000008</v>
      </c>
      <c r="T21" s="152">
        <f>SUM(Quarter!BV21:BY21)</f>
        <v>90485.896200000003</v>
      </c>
      <c r="U21" s="152">
        <f>SUM(Quarter!BZ21:CC21)</f>
        <v>89506.219200000007</v>
      </c>
      <c r="V21" s="152">
        <f>SUM(Quarter!CD21:CG21)</f>
        <v>89345.775500000003</v>
      </c>
      <c r="W21" s="152">
        <f>SUM(Quarter!CH21:CK21)</f>
        <v>89913.496699999989</v>
      </c>
      <c r="X21" s="152">
        <f>SUM(Quarter!CL21:CO21)</f>
        <v>83550.534199999995</v>
      </c>
      <c r="Y21" s="152">
        <f>SUM(Quarter!CP21:CS21)</f>
        <v>85890.372700000007</v>
      </c>
      <c r="Z21" s="152">
        <f>SUM(Quarter!CT21:CW21)</f>
        <v>83710.512099999993</v>
      </c>
      <c r="AA21" s="152">
        <f>SUM(Quarter!CX21:DA21)</f>
        <v>82447.217300000004</v>
      </c>
      <c r="AB21" s="152">
        <f>SUM(Quarter!DB21:DE21)</f>
        <v>80315.738599999997</v>
      </c>
    </row>
    <row r="22" spans="1:28" ht="20.149999999999999" customHeight="1" x14ac:dyDescent="0.35">
      <c r="A22" s="117" t="s">
        <v>59</v>
      </c>
      <c r="B22" s="152">
        <f>SUM(Quarter!$B$22:$E$22)</f>
        <v>8510.6370000000006</v>
      </c>
      <c r="C22" s="152">
        <f>SUM(Quarter!$F$22:$I$22)</f>
        <v>8578.9075000000012</v>
      </c>
      <c r="D22" s="152">
        <f>SUM(Quarter!$J$22:$M$22)</f>
        <v>8621.8009999999995</v>
      </c>
      <c r="E22" s="152">
        <f>SUM(Quarter!$N$22:$Q$22)</f>
        <v>8828.3464000000004</v>
      </c>
      <c r="F22" s="152">
        <f>SUM(Quarter!R22:U22)</f>
        <v>8454.6479999999992</v>
      </c>
      <c r="G22" s="152">
        <f>SUM(Quarter!V22:Y22)</f>
        <v>8212.0000999999993</v>
      </c>
      <c r="H22" s="152">
        <f>SUM(Quarter!Z22:AC22)</f>
        <v>4058</v>
      </c>
      <c r="I22" s="152">
        <f>SUM(Quarter!AD22:AG22)</f>
        <v>4059.3984</v>
      </c>
      <c r="J22" s="152">
        <f>SUM(Quarter!AH22:AK22)</f>
        <v>4001.7548000000002</v>
      </c>
      <c r="K22" s="152">
        <f>SUM(Quarter!AL22:AO22)</f>
        <v>3961.5608000000002</v>
      </c>
      <c r="L22" s="152">
        <f>SUM(Quarter!AP22:AS22)</f>
        <v>3953.7215999999999</v>
      </c>
      <c r="M22" s="152">
        <f>SUM(Quarter!AT22:AW22)</f>
        <v>4050.9263999999998</v>
      </c>
      <c r="N22" s="152">
        <f>SUM(Quarter!AX22:BA22)</f>
        <v>4067.4704000000002</v>
      </c>
      <c r="O22" s="152">
        <f>SUM(Quarter!BB22:BE22)</f>
        <v>4205.3940000000002</v>
      </c>
      <c r="P22" s="152">
        <f>SUM(Quarter!BF22:BI22)</f>
        <v>4480.1400000000003</v>
      </c>
      <c r="Q22" s="152">
        <f>SUM(Quarter!BJ22:BM22)</f>
        <v>4352.3019999999997</v>
      </c>
      <c r="R22" s="152">
        <f>SUM(Quarter!BN22:BQ22)</f>
        <v>4504.3208000000004</v>
      </c>
      <c r="S22" s="152">
        <f>SUM(Quarter!BR22:BU22)</f>
        <v>4516.5020000000004</v>
      </c>
      <c r="T22" s="152">
        <f>SUM(Quarter!BV22:BY22)</f>
        <v>4690.0871999999999</v>
      </c>
      <c r="U22" s="152">
        <f>SUM(Quarter!BZ22:CC22)</f>
        <v>4838.4088000000002</v>
      </c>
      <c r="V22" s="152">
        <f>SUM(Quarter!CD22:CG22)</f>
        <v>5667.2295999999997</v>
      </c>
      <c r="W22" s="152">
        <f>SUM(Quarter!CH22:CK22)</f>
        <v>6143.4844000000003</v>
      </c>
      <c r="X22" s="152">
        <f>SUM(Quarter!CL22:CO22)</f>
        <v>5972.6548000000003</v>
      </c>
      <c r="Y22" s="152">
        <f>SUM(Quarter!CP22:CS22)</f>
        <v>7000.3008</v>
      </c>
      <c r="Z22" s="152">
        <f>SUM(Quarter!CT22:CW22)</f>
        <v>8901.3768</v>
      </c>
      <c r="AA22" s="152">
        <f>SUM(Quarter!CX22:DA22)</f>
        <v>11265.209199999999</v>
      </c>
      <c r="AB22" s="152">
        <f>SUM(Quarter!DB22:DE22)</f>
        <v>13962.4884</v>
      </c>
    </row>
    <row r="23" spans="1:28" ht="20.149999999999999" customHeight="1" x14ac:dyDescent="0.35">
      <c r="A23" s="114" t="s">
        <v>60</v>
      </c>
      <c r="B23" s="152">
        <f>SUM(Quarter!$B$23:$E$23)</f>
        <v>109410</v>
      </c>
      <c r="C23" s="152">
        <f>SUM(Quarter!$F$23:$I$23)</f>
        <v>110308</v>
      </c>
      <c r="D23" s="152">
        <f>SUM(Quarter!$J$23:$M$23)</f>
        <v>111842.0001</v>
      </c>
      <c r="E23" s="152">
        <f>SUM(Quarter!$N$23:$Q$23)</f>
        <v>115337</v>
      </c>
      <c r="F23" s="152">
        <f>SUM(Quarter!R23:U23)</f>
        <v>120014.40699999999</v>
      </c>
      <c r="G23" s="152">
        <f>SUM(Quarter!V23:Y23)</f>
        <v>123000.7562</v>
      </c>
      <c r="H23" s="152">
        <f>SUM(Quarter!Z23:AC23)</f>
        <v>124200.46909999999</v>
      </c>
      <c r="I23" s="152">
        <f>SUM(Quarter!AD23:AG23)</f>
        <v>125711.1381</v>
      </c>
      <c r="J23" s="152">
        <f>SUM(Quarter!AH23:AK23)</f>
        <v>124703.9192</v>
      </c>
      <c r="K23" s="152">
        <f>SUM(Quarter!AL23:AO23)</f>
        <v>123076.02600000001</v>
      </c>
      <c r="L23" s="152">
        <f>SUM(Quarter!AP23:AS23)</f>
        <v>119800</v>
      </c>
      <c r="M23" s="152">
        <f>SUM(Quarter!AT23:AW23)</f>
        <v>118540.7934</v>
      </c>
      <c r="N23" s="152">
        <f>SUM(Quarter!AX23:BA23)</f>
        <v>118831.9526</v>
      </c>
      <c r="O23" s="152">
        <f>SUM(Quarter!BB23:BE23)</f>
        <v>111586.41770000001</v>
      </c>
      <c r="P23" s="152">
        <f>SUM(Quarter!BF23:BI23)</f>
        <v>114662.62539999999</v>
      </c>
      <c r="Q23" s="152">
        <f>SUM(Quarter!BJ23:BM23)</f>
        <v>113412.4724</v>
      </c>
      <c r="R23" s="152">
        <f>SUM(Quarter!BN23:BQ23)</f>
        <v>108076.09980000001</v>
      </c>
      <c r="S23" s="152">
        <f>SUM(Quarter!BR23:BU23)</f>
        <v>107763.8024</v>
      </c>
      <c r="T23" s="152">
        <f>SUM(Quarter!BV23:BY23)</f>
        <v>108025.04329999999</v>
      </c>
      <c r="U23" s="152">
        <f>SUM(Quarter!BZ23:CC23)</f>
        <v>105322.50079999999</v>
      </c>
      <c r="V23" s="152">
        <f>SUM(Quarter!CD23:CG23)</f>
        <v>105961.21490000001</v>
      </c>
      <c r="W23" s="152">
        <f>SUM(Quarter!CH23:CK23)</f>
        <v>103978.95599999999</v>
      </c>
      <c r="X23" s="152">
        <f>SUM(Quarter!CL23:CO23)</f>
        <v>107573.3082</v>
      </c>
      <c r="Y23" s="152">
        <f>SUM(Quarter!CP23:CS23)</f>
        <v>106605.96369999999</v>
      </c>
      <c r="Z23" s="152">
        <f>SUM(Quarter!CT23:CW23)</f>
        <v>96043.454100000003</v>
      </c>
      <c r="AA23" s="152">
        <f>SUM(Quarter!CX23:DA23)</f>
        <v>92668.870699999985</v>
      </c>
      <c r="AB23" s="152">
        <f>SUM(Quarter!DB23:DE23)</f>
        <v>94378.734500000006</v>
      </c>
    </row>
    <row r="24" spans="1:28" ht="20.149999999999999" customHeight="1" x14ac:dyDescent="0.35">
      <c r="A24" s="117" t="s">
        <v>61</v>
      </c>
      <c r="B24" s="152">
        <f>SUM(Quarter!$B$24:$E$24)</f>
        <v>90580.363100000002</v>
      </c>
      <c r="C24" s="152">
        <f>SUM(Quarter!$F$24:$I$24)</f>
        <v>92879</v>
      </c>
      <c r="D24" s="152">
        <f>SUM(Quarter!$J$24:$M$24)</f>
        <v>94841.198900000003</v>
      </c>
      <c r="E24" s="152">
        <f>SUM(Quarter!$N$24:$Q$24)</f>
        <v>97219.65370000001</v>
      </c>
      <c r="F24" s="152">
        <f>SUM(Quarter!R24:U24)</f>
        <v>94764.738500000007</v>
      </c>
      <c r="G24" s="152">
        <f>SUM(Quarter!V24:Y24)</f>
        <v>95727.032200000001</v>
      </c>
      <c r="H24" s="152">
        <f>SUM(Quarter!Z24:AC24)</f>
        <v>99223.657000000007</v>
      </c>
      <c r="I24" s="152">
        <f>SUM(Quarter!AD24:AG24)</f>
        <v>102879.92969999999</v>
      </c>
      <c r="J24" s="152">
        <f>SUM(Quarter!AH24:AK24)</f>
        <v>101627.08319999999</v>
      </c>
      <c r="K24" s="152">
        <f>SUM(Quarter!AL24:AO24)</f>
        <v>101819.25539999999</v>
      </c>
      <c r="L24" s="152">
        <f>SUM(Quarter!AP24:AS24)</f>
        <v>103917.5147</v>
      </c>
      <c r="M24" s="152">
        <f>SUM(Quarter!AT24:AW24)</f>
        <v>99418.334100000007</v>
      </c>
      <c r="N24" s="152">
        <f>SUM(Quarter!AX24:BA24)</f>
        <v>101400.36440000001</v>
      </c>
      <c r="O24" s="152">
        <f>SUM(Quarter!BB24:BE24)</f>
        <v>99665.006899999993</v>
      </c>
      <c r="P24" s="152">
        <f>SUM(Quarter!BF24:BI24)</f>
        <v>100672.9595</v>
      </c>
      <c r="Q24" s="152">
        <f>SUM(Quarter!BJ24:BM24)</f>
        <v>101525.2776</v>
      </c>
      <c r="R24" s="152">
        <f>SUM(Quarter!BN24:BQ24)</f>
        <v>97200.4378</v>
      </c>
      <c r="S24" s="152">
        <f>SUM(Quarter!BR24:BU24)</f>
        <v>98261.272999999986</v>
      </c>
      <c r="T24" s="152">
        <f>SUM(Quarter!BV24:BY24)</f>
        <v>98002.259000000005</v>
      </c>
      <c r="U24" s="152">
        <f>SUM(Quarter!BZ24:CC24)</f>
        <v>96958.723899999997</v>
      </c>
      <c r="V24" s="152">
        <f>SUM(Quarter!CD24:CG24)</f>
        <v>96829.5337</v>
      </c>
      <c r="W24" s="152">
        <f>SUM(Quarter!CH24:CK24)</f>
        <v>94661.41290000001</v>
      </c>
      <c r="X24" s="152">
        <f>SUM(Quarter!CL24:CO24)</f>
        <v>80278.714199999988</v>
      </c>
      <c r="Y24" s="152">
        <f>SUM(Quarter!CP24:CS24)</f>
        <v>83480.546800000011</v>
      </c>
      <c r="Z24" s="152">
        <f>SUM(Quarter!CT24:CW24)</f>
        <v>81137.024300000005</v>
      </c>
      <c r="AA24" s="152">
        <f>SUM(Quarter!CX24:DA24)</f>
        <v>81669.104599999991</v>
      </c>
      <c r="AB24" s="152">
        <f>SUM(Quarter!DB24:DE24)</f>
        <v>81772.190799999997</v>
      </c>
    </row>
    <row r="25" spans="1:28" ht="20.149999999999999" customHeight="1" x14ac:dyDescent="0.35">
      <c r="A25" s="118" t="s">
        <v>62</v>
      </c>
      <c r="B25" s="155">
        <f>SUM(Quarter!$B$25:$E$25)</f>
        <v>0</v>
      </c>
      <c r="C25" s="155">
        <f>SUM(Quarter!$F$25:$I$25)</f>
        <v>0</v>
      </c>
      <c r="D25" s="155">
        <f>SUM(Quarter!$J$25:$M$25)</f>
        <v>0</v>
      </c>
      <c r="E25" s="155">
        <f>SUM(Quarter!$N$25:$Q$25)</f>
        <v>0</v>
      </c>
      <c r="F25" s="156">
        <f>SUM(Quarter!R25:U25)</f>
        <v>0</v>
      </c>
      <c r="G25" s="155">
        <f>SUM(Quarter!V25:Y25)</f>
        <v>0</v>
      </c>
      <c r="H25" s="155">
        <f>SUM(Quarter!Z25:AC25)</f>
        <v>0</v>
      </c>
      <c r="I25" s="155">
        <f>SUM(Quarter!AD25:AG25)</f>
        <v>0</v>
      </c>
      <c r="J25" s="155">
        <f>SUM(Quarter!AH25:AK25)</f>
        <v>0</v>
      </c>
      <c r="K25" s="155">
        <f>SUM(Quarter!AL25:AO25)</f>
        <v>0</v>
      </c>
      <c r="L25" s="155">
        <f>SUM(Quarter!AP25:AS25)</f>
        <v>0</v>
      </c>
      <c r="M25" s="155">
        <f>SUM(Quarter!AT25:AW25)</f>
        <v>0</v>
      </c>
      <c r="N25" s="155">
        <f>SUM(Quarter!AX25:BA25)</f>
        <v>0</v>
      </c>
      <c r="O25" s="155">
        <f>SUM(Quarter!BB25:BE25)</f>
        <v>0</v>
      </c>
      <c r="P25" s="155">
        <f>SUM(Quarter!BF25:BI25)</f>
        <v>0</v>
      </c>
      <c r="Q25" s="155">
        <f>SUM(Quarter!BJ25:BM25)</f>
        <v>0</v>
      </c>
      <c r="R25" s="155">
        <f>SUM(Quarter!BN25:BQ25)</f>
        <v>0</v>
      </c>
      <c r="S25" s="155">
        <f>SUM(Quarter!BR25:BU25)</f>
        <v>0</v>
      </c>
      <c r="T25" s="155">
        <f>SUM(Quarter!BV25:BY25)</f>
        <v>0</v>
      </c>
      <c r="U25" s="155">
        <f>SUM(Quarter!BZ25:CC25)</f>
        <v>0</v>
      </c>
      <c r="V25" s="155">
        <f>SUM(Quarter!CD25:CG25)</f>
        <v>0</v>
      </c>
      <c r="W25" s="155">
        <f>SUM(Quarter!CH25:CK25)</f>
        <v>0</v>
      </c>
      <c r="X25" s="155">
        <f>SUM(Quarter!CL25:CO25)</f>
        <v>0</v>
      </c>
      <c r="Y25" s="155">
        <f>SUM(Quarter!CP25:CS25)</f>
        <v>0</v>
      </c>
      <c r="Z25" s="155">
        <f>SUM(Quarter!CT25:CW25)</f>
        <v>0</v>
      </c>
      <c r="AA25" s="155">
        <f>SUM(Quarter!CX25:DA25)</f>
        <v>0</v>
      </c>
      <c r="AB25" s="155">
        <f>SUM(Quarter!DB25:DE25)</f>
        <v>0</v>
      </c>
    </row>
    <row r="26" spans="1:28" ht="13.5" x14ac:dyDescent="0.35">
      <c r="B26" s="51"/>
      <c r="C26" s="51"/>
      <c r="D26" s="51"/>
      <c r="E26" s="51"/>
    </row>
    <row r="27" spans="1:28" ht="13" x14ac:dyDescent="0.3">
      <c r="A27" s="55"/>
      <c r="T27" s="56"/>
      <c r="AA27" s="132"/>
    </row>
    <row r="28" spans="1:28" ht="13.5" x14ac:dyDescent="0.35">
      <c r="A28" s="49"/>
      <c r="T28" s="56"/>
      <c r="AA28" s="132"/>
    </row>
    <row r="29" spans="1:28" ht="13.5" x14ac:dyDescent="0.35">
      <c r="A29" s="48"/>
      <c r="B29" s="132"/>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AA29" s="132"/>
    </row>
    <row r="30" spans="1:28" ht="13.5" x14ac:dyDescent="0.35">
      <c r="A30" s="48"/>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AA30" s="132"/>
    </row>
    <row r="31" spans="1:28" ht="13.5" x14ac:dyDescent="0.35">
      <c r="A31" s="48"/>
      <c r="AA31" s="132"/>
    </row>
    <row r="32" spans="1:28" ht="13.5" x14ac:dyDescent="0.35">
      <c r="A32" s="50"/>
      <c r="AA32" s="132"/>
    </row>
    <row r="33" spans="1:27" ht="13.5" x14ac:dyDescent="0.35">
      <c r="A33" s="47"/>
      <c r="AA33" s="132"/>
    </row>
    <row r="34" spans="1:27" ht="13.5" x14ac:dyDescent="0.35">
      <c r="A34" s="50"/>
      <c r="AA34" s="132"/>
    </row>
    <row r="35" spans="1:27" ht="13.5" x14ac:dyDescent="0.35">
      <c r="A35" s="47"/>
      <c r="AA35" s="132"/>
    </row>
    <row r="36" spans="1:27" ht="13.5" x14ac:dyDescent="0.35">
      <c r="A36" s="51"/>
      <c r="AA36" s="132"/>
    </row>
    <row r="37" spans="1:27" ht="13.5" x14ac:dyDescent="0.35">
      <c r="A37" s="47"/>
      <c r="AA37" s="132"/>
    </row>
    <row r="38" spans="1:27" ht="13.5" x14ac:dyDescent="0.35">
      <c r="A38" s="50"/>
      <c r="AA38" s="132"/>
    </row>
    <row r="39" spans="1:27" ht="13.5" x14ac:dyDescent="0.35">
      <c r="A39" s="50"/>
      <c r="AA39" s="132"/>
    </row>
    <row r="40" spans="1:27" ht="13.5" x14ac:dyDescent="0.35">
      <c r="A40" s="47"/>
    </row>
    <row r="41" spans="1:27" ht="13.5" x14ac:dyDescent="0.35">
      <c r="A41" s="48"/>
    </row>
    <row r="42" spans="1:27" ht="13.5" x14ac:dyDescent="0.35">
      <c r="A42" s="48"/>
    </row>
    <row r="43" spans="1:27" ht="13.5" x14ac:dyDescent="0.35">
      <c r="A43" s="52"/>
    </row>
    <row r="44" spans="1:27" ht="13.5" x14ac:dyDescent="0.35">
      <c r="A44" s="48"/>
    </row>
    <row r="45" spans="1:27" ht="13.5" x14ac:dyDescent="0.35">
      <c r="A45" s="52"/>
    </row>
    <row r="46" spans="1:27" ht="13.5" x14ac:dyDescent="0.35">
      <c r="A46" s="48"/>
    </row>
  </sheetData>
  <phoneticPr fontId="31" type="noConversion"/>
  <pageMargins left="0.74803149606299213" right="0.74803149606299213" top="0.6692913385826772" bottom="0.59055118110236227" header="0.51181102362204722" footer="0.51181102362204722"/>
  <pageSetup paperSize="9" scale="81" orientation="landscape" r:id="rId1"/>
  <headerFooter alignWithMargins="0"/>
  <ignoredErrors>
    <ignoredError sqref="F6:Z25 AA6:AA25" formulaRange="1"/>
  </ignoredError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1D13A-CF7B-4F70-843C-940AC1A173B7}">
  <sheetPr codeName="Sheet4">
    <pageSetUpPr fitToPage="1"/>
  </sheetPr>
  <dimension ref="A1:DS52"/>
  <sheetViews>
    <sheetView showGridLines="0" zoomScaleNormal="100" workbookViewId="0"/>
  </sheetViews>
  <sheetFormatPr defaultRowHeight="14.5" x14ac:dyDescent="0.35"/>
  <cols>
    <col min="1" max="1" width="36" style="42" customWidth="1"/>
    <col min="2" max="4" width="12.7265625" style="42" customWidth="1"/>
    <col min="5" max="5" width="12.7265625" style="53" customWidth="1"/>
    <col min="6" max="95" width="12.7265625" style="42" customWidth="1"/>
    <col min="96" max="97" width="13.1796875" style="42" customWidth="1"/>
    <col min="98" max="98" width="13.7265625" style="42" customWidth="1"/>
    <col min="99" max="99" width="13.26953125" customWidth="1"/>
    <col min="100" max="100" width="13.1796875" customWidth="1"/>
    <col min="101" max="101" width="13.26953125" customWidth="1"/>
    <col min="102" max="102" width="12.453125" customWidth="1"/>
    <col min="103" max="103" width="13.26953125" customWidth="1"/>
    <col min="104" max="106" width="12.54296875" customWidth="1"/>
    <col min="107" max="107" width="13.453125" customWidth="1"/>
    <col min="108" max="108" width="13.54296875" customWidth="1"/>
    <col min="109" max="109" width="12.54296875" customWidth="1"/>
    <col min="110" max="110" width="12.81640625" customWidth="1"/>
  </cols>
  <sheetData>
    <row r="1" spans="1:123" ht="26" x14ac:dyDescent="0.35">
      <c r="A1" s="1" t="s">
        <v>220</v>
      </c>
      <c r="B1" s="54"/>
      <c r="C1" s="54"/>
      <c r="D1" s="54"/>
      <c r="E1" s="54"/>
      <c r="F1" s="54"/>
      <c r="G1" s="54"/>
      <c r="H1" s="54"/>
      <c r="I1" s="54"/>
      <c r="J1" s="54"/>
      <c r="K1" s="54"/>
      <c r="L1" s="54"/>
      <c r="M1" s="54"/>
      <c r="N1" s="59"/>
    </row>
    <row r="2" spans="1:123" ht="15.5" x14ac:dyDescent="0.35">
      <c r="A2" s="105" t="s">
        <v>89</v>
      </c>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row>
    <row r="3" spans="1:123" ht="15.5" x14ac:dyDescent="0.35">
      <c r="A3" s="19" t="s">
        <v>90</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row>
    <row r="4" spans="1:123" ht="15.5" x14ac:dyDescent="0.35">
      <c r="A4" s="105" t="s">
        <v>88</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57"/>
      <c r="CT4" s="57"/>
    </row>
    <row r="5" spans="1:123" ht="46.5" x14ac:dyDescent="0.35">
      <c r="A5" s="119" t="s">
        <v>83</v>
      </c>
      <c r="B5" s="120" t="s">
        <v>93</v>
      </c>
      <c r="C5" s="120" t="s">
        <v>94</v>
      </c>
      <c r="D5" s="120" t="s">
        <v>95</v>
      </c>
      <c r="E5" s="120" t="s">
        <v>96</v>
      </c>
      <c r="F5" s="120" t="s">
        <v>97</v>
      </c>
      <c r="G5" s="120" t="s">
        <v>98</v>
      </c>
      <c r="H5" s="120" t="s">
        <v>99</v>
      </c>
      <c r="I5" s="120" t="s">
        <v>100</v>
      </c>
      <c r="J5" s="120" t="s">
        <v>101</v>
      </c>
      <c r="K5" s="120" t="s">
        <v>102</v>
      </c>
      <c r="L5" s="120" t="s">
        <v>103</v>
      </c>
      <c r="M5" s="120" t="s">
        <v>104</v>
      </c>
      <c r="N5" s="120" t="s">
        <v>105</v>
      </c>
      <c r="O5" s="120" t="s">
        <v>106</v>
      </c>
      <c r="P5" s="120" t="s">
        <v>107</v>
      </c>
      <c r="Q5" s="120" t="s">
        <v>108</v>
      </c>
      <c r="R5" s="120" t="s">
        <v>109</v>
      </c>
      <c r="S5" s="120" t="s">
        <v>110</v>
      </c>
      <c r="T5" s="120" t="s">
        <v>111</v>
      </c>
      <c r="U5" s="120" t="s">
        <v>112</v>
      </c>
      <c r="V5" s="120" t="s">
        <v>113</v>
      </c>
      <c r="W5" s="120" t="s">
        <v>114</v>
      </c>
      <c r="X5" s="120" t="s">
        <v>115</v>
      </c>
      <c r="Y5" s="120" t="s">
        <v>116</v>
      </c>
      <c r="Z5" s="120" t="s">
        <v>117</v>
      </c>
      <c r="AA5" s="120" t="s">
        <v>118</v>
      </c>
      <c r="AB5" s="120" t="s">
        <v>119</v>
      </c>
      <c r="AC5" s="120" t="s">
        <v>120</v>
      </c>
      <c r="AD5" s="120" t="s">
        <v>121</v>
      </c>
      <c r="AE5" s="120" t="s">
        <v>122</v>
      </c>
      <c r="AF5" s="120" t="s">
        <v>123</v>
      </c>
      <c r="AG5" s="120" t="s">
        <v>124</v>
      </c>
      <c r="AH5" s="120" t="s">
        <v>125</v>
      </c>
      <c r="AI5" s="120" t="s">
        <v>126</v>
      </c>
      <c r="AJ5" s="120" t="s">
        <v>127</v>
      </c>
      <c r="AK5" s="120" t="s">
        <v>128</v>
      </c>
      <c r="AL5" s="120" t="s">
        <v>129</v>
      </c>
      <c r="AM5" s="120" t="s">
        <v>130</v>
      </c>
      <c r="AN5" s="120" t="s">
        <v>131</v>
      </c>
      <c r="AO5" s="120" t="s">
        <v>132</v>
      </c>
      <c r="AP5" s="120" t="s">
        <v>133</v>
      </c>
      <c r="AQ5" s="120" t="s">
        <v>134</v>
      </c>
      <c r="AR5" s="120" t="s">
        <v>135</v>
      </c>
      <c r="AS5" s="120" t="s">
        <v>136</v>
      </c>
      <c r="AT5" s="120" t="s">
        <v>137</v>
      </c>
      <c r="AU5" s="120" t="s">
        <v>138</v>
      </c>
      <c r="AV5" s="120" t="s">
        <v>139</v>
      </c>
      <c r="AW5" s="120" t="s">
        <v>140</v>
      </c>
      <c r="AX5" s="120" t="s">
        <v>141</v>
      </c>
      <c r="AY5" s="120" t="s">
        <v>142</v>
      </c>
      <c r="AZ5" s="120" t="s">
        <v>143</v>
      </c>
      <c r="BA5" s="120" t="s">
        <v>144</v>
      </c>
      <c r="BB5" s="120" t="s">
        <v>145</v>
      </c>
      <c r="BC5" s="120" t="s">
        <v>146</v>
      </c>
      <c r="BD5" s="120" t="s">
        <v>147</v>
      </c>
      <c r="BE5" s="120" t="s">
        <v>148</v>
      </c>
      <c r="BF5" s="120" t="s">
        <v>149</v>
      </c>
      <c r="BG5" s="120" t="s">
        <v>150</v>
      </c>
      <c r="BH5" s="120" t="s">
        <v>151</v>
      </c>
      <c r="BI5" s="120" t="s">
        <v>152</v>
      </c>
      <c r="BJ5" s="121" t="s">
        <v>153</v>
      </c>
      <c r="BK5" s="121" t="s">
        <v>154</v>
      </c>
      <c r="BL5" s="121" t="s">
        <v>155</v>
      </c>
      <c r="BM5" s="121" t="s">
        <v>156</v>
      </c>
      <c r="BN5" s="120" t="s">
        <v>157</v>
      </c>
      <c r="BO5" s="120" t="s">
        <v>158</v>
      </c>
      <c r="BP5" s="120" t="s">
        <v>159</v>
      </c>
      <c r="BQ5" s="120" t="s">
        <v>160</v>
      </c>
      <c r="BR5" s="120" t="s">
        <v>161</v>
      </c>
      <c r="BS5" s="120" t="s">
        <v>162</v>
      </c>
      <c r="BT5" s="120" t="s">
        <v>163</v>
      </c>
      <c r="BU5" s="120" t="s">
        <v>164</v>
      </c>
      <c r="BV5" s="120" t="s">
        <v>165</v>
      </c>
      <c r="BW5" s="120" t="s">
        <v>166</v>
      </c>
      <c r="BX5" s="120" t="s">
        <v>167</v>
      </c>
      <c r="BY5" s="120" t="s">
        <v>168</v>
      </c>
      <c r="BZ5" s="120" t="s">
        <v>169</v>
      </c>
      <c r="CA5" s="120" t="s">
        <v>170</v>
      </c>
      <c r="CB5" s="120" t="s">
        <v>171</v>
      </c>
      <c r="CC5" s="120" t="s">
        <v>172</v>
      </c>
      <c r="CD5" s="120" t="s">
        <v>173</v>
      </c>
      <c r="CE5" s="120" t="s">
        <v>174</v>
      </c>
      <c r="CF5" s="121" t="s">
        <v>175</v>
      </c>
      <c r="CG5" s="121" t="s">
        <v>176</v>
      </c>
      <c r="CH5" s="121" t="s">
        <v>177</v>
      </c>
      <c r="CI5" s="121" t="s">
        <v>178</v>
      </c>
      <c r="CJ5" s="121" t="s">
        <v>179</v>
      </c>
      <c r="CK5" s="120" t="s">
        <v>180</v>
      </c>
      <c r="CL5" s="120" t="s">
        <v>181</v>
      </c>
      <c r="CM5" s="120" t="s">
        <v>182</v>
      </c>
      <c r="CN5" s="121" t="s">
        <v>183</v>
      </c>
      <c r="CO5" s="121" t="s">
        <v>184</v>
      </c>
      <c r="CP5" s="121" t="s">
        <v>185</v>
      </c>
      <c r="CQ5" s="121" t="s">
        <v>207</v>
      </c>
      <c r="CR5" s="122" t="s">
        <v>208</v>
      </c>
      <c r="CS5" s="122" t="s">
        <v>210</v>
      </c>
      <c r="CT5" s="122" t="s">
        <v>213</v>
      </c>
      <c r="CU5" s="122" t="s">
        <v>216</v>
      </c>
      <c r="CV5" s="122" t="s">
        <v>218</v>
      </c>
      <c r="CW5" s="122" t="s">
        <v>227</v>
      </c>
      <c r="CX5" s="122" t="s">
        <v>231</v>
      </c>
      <c r="CY5" s="122" t="s">
        <v>232</v>
      </c>
      <c r="CZ5" s="122" t="s">
        <v>233</v>
      </c>
      <c r="DA5" s="122" t="s">
        <v>235</v>
      </c>
      <c r="DB5" s="122" t="s">
        <v>238</v>
      </c>
      <c r="DC5" s="122" t="s">
        <v>239</v>
      </c>
      <c r="DD5" s="122" t="s">
        <v>241</v>
      </c>
      <c r="DE5" s="122" t="s">
        <v>243</v>
      </c>
      <c r="DF5" s="122" t="s">
        <v>242</v>
      </c>
    </row>
    <row r="6" spans="1:123" ht="15.5" x14ac:dyDescent="0.35">
      <c r="A6" s="114" t="s">
        <v>42</v>
      </c>
      <c r="B6" s="147">
        <v>98430.174100000004</v>
      </c>
      <c r="C6" s="147">
        <v>83880.347599999994</v>
      </c>
      <c r="D6" s="147">
        <v>82936.300399999993</v>
      </c>
      <c r="E6" s="147">
        <v>97454.2981</v>
      </c>
      <c r="F6" s="147">
        <v>101052.91069999999</v>
      </c>
      <c r="G6" s="147">
        <v>85271.993400000007</v>
      </c>
      <c r="H6" s="147">
        <v>82946.394499999995</v>
      </c>
      <c r="I6" s="147">
        <v>98877.93</v>
      </c>
      <c r="J6" s="147">
        <v>103481.00509999999</v>
      </c>
      <c r="K6" s="147">
        <v>88506.417100000006</v>
      </c>
      <c r="L6" s="147">
        <v>84500.405799999993</v>
      </c>
      <c r="M6" s="147">
        <v>100580.11</v>
      </c>
      <c r="N6" s="147">
        <v>107286.78290000001</v>
      </c>
      <c r="O6" s="147">
        <v>89932.579800000007</v>
      </c>
      <c r="P6" s="147">
        <v>85736.273199999996</v>
      </c>
      <c r="Q6" s="147">
        <v>101823.03599999999</v>
      </c>
      <c r="R6" s="147">
        <v>106683.2908</v>
      </c>
      <c r="S6" s="147">
        <v>89684.379000000001</v>
      </c>
      <c r="T6" s="147">
        <v>88495.2258</v>
      </c>
      <c r="U6" s="147">
        <v>102383.41899999999</v>
      </c>
      <c r="V6" s="147">
        <v>108153.851</v>
      </c>
      <c r="W6" s="147">
        <v>93043.705799999996</v>
      </c>
      <c r="X6" s="147">
        <v>90506.621199999994</v>
      </c>
      <c r="Y6" s="147">
        <v>106504.9451</v>
      </c>
      <c r="Z6" s="147">
        <v>110922.73699999999</v>
      </c>
      <c r="AA6" s="147">
        <v>87640.2497</v>
      </c>
      <c r="AB6" s="147">
        <v>89628.104900000006</v>
      </c>
      <c r="AC6" s="147">
        <v>105738.6667</v>
      </c>
      <c r="AD6" s="147">
        <v>109711.5445</v>
      </c>
      <c r="AE6" s="147">
        <v>93175.271200000003</v>
      </c>
      <c r="AF6" s="147">
        <v>89564.556800000006</v>
      </c>
      <c r="AG6" s="147">
        <v>105909.7602</v>
      </c>
      <c r="AH6" s="147">
        <v>112158.0684</v>
      </c>
      <c r="AI6" s="147">
        <v>91165.708499999993</v>
      </c>
      <c r="AJ6" s="147">
        <v>90200.924700000003</v>
      </c>
      <c r="AK6" s="147">
        <v>103757.622</v>
      </c>
      <c r="AL6" s="147">
        <v>107399.5619</v>
      </c>
      <c r="AM6" s="147">
        <v>91748.843099999998</v>
      </c>
      <c r="AN6" s="147">
        <v>88846.772599999997</v>
      </c>
      <c r="AO6" s="147">
        <v>108834.7723</v>
      </c>
      <c r="AP6" s="147">
        <v>107786.0922</v>
      </c>
      <c r="AQ6" s="147">
        <v>90181.852599999998</v>
      </c>
      <c r="AR6" s="147">
        <v>87224.8315</v>
      </c>
      <c r="AS6" s="147">
        <v>103725.3217</v>
      </c>
      <c r="AT6" s="147">
        <v>105775.2751</v>
      </c>
      <c r="AU6" s="147">
        <v>85211.110799999995</v>
      </c>
      <c r="AV6" s="147">
        <v>85632.595300000001</v>
      </c>
      <c r="AW6" s="147">
        <v>100134.82120000001</v>
      </c>
      <c r="AX6" s="147">
        <v>108183.3034</v>
      </c>
      <c r="AY6" s="147">
        <v>86506.662100000001</v>
      </c>
      <c r="AZ6" s="147">
        <v>82877.672699999996</v>
      </c>
      <c r="BA6" s="147">
        <v>104500.6118</v>
      </c>
      <c r="BB6" s="147">
        <v>103369.8922</v>
      </c>
      <c r="BC6" s="147">
        <v>85066.305999999997</v>
      </c>
      <c r="BD6" s="147">
        <v>83419.870200000005</v>
      </c>
      <c r="BE6" s="147">
        <v>96125.752699999997</v>
      </c>
      <c r="BF6" s="147">
        <v>99899.141600000003</v>
      </c>
      <c r="BG6" s="147">
        <v>85327.962</v>
      </c>
      <c r="BH6" s="147">
        <v>81439.639899999995</v>
      </c>
      <c r="BI6" s="147">
        <v>97206.253400000001</v>
      </c>
      <c r="BJ6" s="147">
        <v>101369.60460000001</v>
      </c>
      <c r="BK6" s="147">
        <v>83732.960399999996</v>
      </c>
      <c r="BL6" s="147">
        <v>79501.026700000002</v>
      </c>
      <c r="BM6" s="147">
        <v>93680.146200000003</v>
      </c>
      <c r="BN6" s="147">
        <v>93477.483600000007</v>
      </c>
      <c r="BO6" s="148">
        <v>78663.880300000004</v>
      </c>
      <c r="BP6" s="148">
        <v>76122.160099999994</v>
      </c>
      <c r="BQ6" s="148">
        <v>89832.399900000004</v>
      </c>
      <c r="BR6" s="148">
        <v>95549.247600000002</v>
      </c>
      <c r="BS6" s="149">
        <v>78525.604399999997</v>
      </c>
      <c r="BT6" s="149">
        <v>76324.346000000005</v>
      </c>
      <c r="BU6" s="149">
        <v>88476.116200000004</v>
      </c>
      <c r="BV6" s="149">
        <v>92165.5147</v>
      </c>
      <c r="BW6" s="150">
        <v>77992.3079</v>
      </c>
      <c r="BX6" s="150">
        <v>76020.847500000003</v>
      </c>
      <c r="BY6" s="150">
        <v>92985.591899999999</v>
      </c>
      <c r="BZ6" s="150">
        <v>93650.1495</v>
      </c>
      <c r="CA6" s="150">
        <v>76948.714800000002</v>
      </c>
      <c r="CB6" s="150">
        <v>75445.066300000006</v>
      </c>
      <c r="CC6" s="150">
        <v>92153.849300000002</v>
      </c>
      <c r="CD6" s="150">
        <v>93719.94</v>
      </c>
      <c r="CE6" s="150">
        <v>77150.273300000001</v>
      </c>
      <c r="CF6" s="150">
        <v>75280.171199999997</v>
      </c>
      <c r="CG6" s="150">
        <v>87601.959099999993</v>
      </c>
      <c r="CH6" s="150">
        <v>88148.990300000005</v>
      </c>
      <c r="CI6" s="150">
        <v>76266.803799999994</v>
      </c>
      <c r="CJ6" s="150">
        <v>74823.253400000001</v>
      </c>
      <c r="CK6" s="150">
        <v>87934.269199999995</v>
      </c>
      <c r="CL6" s="150">
        <v>86749.130499999999</v>
      </c>
      <c r="CM6" s="150">
        <v>66992.216899999999</v>
      </c>
      <c r="CN6" s="150">
        <v>72932.005399999995</v>
      </c>
      <c r="CO6" s="150">
        <v>83622.905499999993</v>
      </c>
      <c r="CP6" s="150">
        <v>84162.738800000006</v>
      </c>
      <c r="CQ6" s="150">
        <v>72698.562600000005</v>
      </c>
      <c r="CR6" s="151">
        <v>67872.324099999998</v>
      </c>
      <c r="CS6" s="151">
        <v>83147.1345</v>
      </c>
      <c r="CT6" s="151">
        <v>84493.194300000003</v>
      </c>
      <c r="CU6" s="151">
        <v>78623.394700000004</v>
      </c>
      <c r="CV6" s="151">
        <v>77523.056200000006</v>
      </c>
      <c r="CW6" s="151">
        <v>84181.145900000003</v>
      </c>
      <c r="CX6" s="151">
        <v>79301.308300000004</v>
      </c>
      <c r="CY6" s="151">
        <v>66552.996400000004</v>
      </c>
      <c r="CZ6" s="151">
        <v>68629.084900000002</v>
      </c>
      <c r="DA6" s="151">
        <v>79595.151199999993</v>
      </c>
      <c r="DB6" s="151">
        <v>78787.330100000006</v>
      </c>
      <c r="DC6" s="151">
        <v>64424.819900000002</v>
      </c>
      <c r="DD6" s="151">
        <v>64691.981099999997</v>
      </c>
      <c r="DE6" s="151">
        <v>77052.070399999997</v>
      </c>
      <c r="DF6" s="151">
        <v>79794.382400000002</v>
      </c>
      <c r="DG6" s="135"/>
      <c r="DH6" s="135"/>
      <c r="DI6" s="135"/>
      <c r="DJ6" s="135"/>
      <c r="DK6" s="135"/>
      <c r="DL6" s="135"/>
      <c r="DM6" s="135"/>
      <c r="DN6" s="135"/>
      <c r="DO6" s="135"/>
      <c r="DP6" s="135"/>
      <c r="DQ6" s="135"/>
      <c r="DR6" s="135"/>
      <c r="DS6" s="135"/>
    </row>
    <row r="7" spans="1:123" ht="15.5" x14ac:dyDescent="0.35">
      <c r="A7" s="114" t="s">
        <v>92</v>
      </c>
      <c r="B7" s="152">
        <v>90299.275500000003</v>
      </c>
      <c r="C7" s="152">
        <v>76769.9424</v>
      </c>
      <c r="D7" s="152">
        <v>75609.434699999998</v>
      </c>
      <c r="E7" s="152">
        <v>89461.441099999996</v>
      </c>
      <c r="F7" s="152">
        <v>92009.459000000003</v>
      </c>
      <c r="G7" s="152">
        <v>77390.479099999997</v>
      </c>
      <c r="H7" s="152">
        <v>74570.5818</v>
      </c>
      <c r="I7" s="152">
        <v>89734.394400000005</v>
      </c>
      <c r="J7" s="152">
        <v>93066.799799999993</v>
      </c>
      <c r="K7" s="152">
        <v>79378.332299999995</v>
      </c>
      <c r="L7" s="152">
        <v>75809.916400000002</v>
      </c>
      <c r="M7" s="152">
        <v>90833.883900000001</v>
      </c>
      <c r="N7" s="152">
        <v>98379.198000000004</v>
      </c>
      <c r="O7" s="152">
        <v>81454.803100000005</v>
      </c>
      <c r="P7" s="152">
        <v>77663.373000000007</v>
      </c>
      <c r="Q7" s="152">
        <v>93137.669899999994</v>
      </c>
      <c r="R7" s="152">
        <v>97227.974100000007</v>
      </c>
      <c r="S7" s="152">
        <v>80913.563800000004</v>
      </c>
      <c r="T7" s="152">
        <v>79972.139800000004</v>
      </c>
      <c r="U7" s="152">
        <v>93228.186799999996</v>
      </c>
      <c r="V7" s="152">
        <v>98340.154399999999</v>
      </c>
      <c r="W7" s="152">
        <v>83818.299599999998</v>
      </c>
      <c r="X7" s="152">
        <v>81553.770600000003</v>
      </c>
      <c r="Y7" s="152">
        <v>96154.230200000005</v>
      </c>
      <c r="Z7" s="152">
        <v>100871.4601</v>
      </c>
      <c r="AA7" s="152">
        <v>78288.594500000007</v>
      </c>
      <c r="AB7" s="152">
        <v>80768.3609</v>
      </c>
      <c r="AC7" s="152">
        <v>95736.893800000005</v>
      </c>
      <c r="AD7" s="152">
        <v>99495.226500000004</v>
      </c>
      <c r="AE7" s="152">
        <v>83957.619200000001</v>
      </c>
      <c r="AF7" s="152">
        <v>80060.449200000003</v>
      </c>
      <c r="AG7" s="152">
        <v>95770.079400000002</v>
      </c>
      <c r="AH7" s="152">
        <v>101773.4374</v>
      </c>
      <c r="AI7" s="152">
        <v>81578.487599999993</v>
      </c>
      <c r="AJ7" s="152">
        <v>80668.466</v>
      </c>
      <c r="AK7" s="152">
        <v>93359.425600000002</v>
      </c>
      <c r="AL7" s="152">
        <v>97396.120200000005</v>
      </c>
      <c r="AM7" s="152">
        <v>82184.1348</v>
      </c>
      <c r="AN7" s="152">
        <v>79593.094100000002</v>
      </c>
      <c r="AO7" s="152">
        <v>98284.635399999999</v>
      </c>
      <c r="AP7" s="152">
        <v>97962.505099999995</v>
      </c>
      <c r="AQ7" s="152">
        <v>81172.658500000005</v>
      </c>
      <c r="AR7" s="152">
        <v>78054.907600000006</v>
      </c>
      <c r="AS7" s="152">
        <v>93959.972399999999</v>
      </c>
      <c r="AT7" s="152">
        <v>95480.294699999999</v>
      </c>
      <c r="AU7" s="152">
        <v>76211.655100000004</v>
      </c>
      <c r="AV7" s="152">
        <v>76277.201499999996</v>
      </c>
      <c r="AW7" s="152">
        <v>90356.387600000002</v>
      </c>
      <c r="AX7" s="152">
        <v>98432.537899999996</v>
      </c>
      <c r="AY7" s="152">
        <v>77546.107099999994</v>
      </c>
      <c r="AZ7" s="152">
        <v>73784.660699999993</v>
      </c>
      <c r="BA7" s="152">
        <v>94693.732999999993</v>
      </c>
      <c r="BB7" s="152">
        <v>93558.762799999997</v>
      </c>
      <c r="BC7" s="152">
        <v>75682.650500000003</v>
      </c>
      <c r="BD7" s="152">
        <v>74138.8226</v>
      </c>
      <c r="BE7" s="152">
        <v>86253.154999999999</v>
      </c>
      <c r="BF7" s="152">
        <v>90008.907399999996</v>
      </c>
      <c r="BG7" s="152">
        <v>75919.595199999996</v>
      </c>
      <c r="BH7" s="152">
        <v>72023.407099999997</v>
      </c>
      <c r="BI7" s="152">
        <v>87372.251099999994</v>
      </c>
      <c r="BJ7" s="152">
        <v>92300.545400000003</v>
      </c>
      <c r="BK7" s="152">
        <v>74581.309800000003</v>
      </c>
      <c r="BL7" s="152">
        <v>70882.711899999995</v>
      </c>
      <c r="BM7" s="152">
        <v>83954.227199999994</v>
      </c>
      <c r="BN7" s="152">
        <v>83203.930099999998</v>
      </c>
      <c r="BO7" s="151">
        <v>68888.808300000004</v>
      </c>
      <c r="BP7" s="151">
        <v>66368.192800000004</v>
      </c>
      <c r="BQ7" s="151">
        <v>79477.474300000002</v>
      </c>
      <c r="BR7" s="151">
        <v>84263.728099999993</v>
      </c>
      <c r="BS7" s="153">
        <v>66644.920499999993</v>
      </c>
      <c r="BT7" s="153">
        <v>64903.947899999999</v>
      </c>
      <c r="BU7" s="153">
        <v>77438.663</v>
      </c>
      <c r="BV7" s="153">
        <v>80540.162800000006</v>
      </c>
      <c r="BW7" s="153">
        <v>65434.298499999997</v>
      </c>
      <c r="BX7" s="153">
        <v>63041.880899999996</v>
      </c>
      <c r="BY7" s="153">
        <v>80967.866999999998</v>
      </c>
      <c r="BZ7" s="153">
        <v>80750.373200000002</v>
      </c>
      <c r="CA7" s="153">
        <v>63029.566299999999</v>
      </c>
      <c r="CB7" s="153">
        <v>61857.1368</v>
      </c>
      <c r="CC7" s="153">
        <v>79235.123200000002</v>
      </c>
      <c r="CD7" s="154">
        <v>79759.479600000006</v>
      </c>
      <c r="CE7" s="154">
        <v>62764.280599999998</v>
      </c>
      <c r="CF7" s="154">
        <v>61646.648800000003</v>
      </c>
      <c r="CG7" s="154">
        <v>74280.788199999995</v>
      </c>
      <c r="CH7" s="154">
        <v>73348.005099999995</v>
      </c>
      <c r="CI7" s="154">
        <v>60865.211300000003</v>
      </c>
      <c r="CJ7" s="154">
        <v>59616.661099999998</v>
      </c>
      <c r="CK7" s="154">
        <v>73606.575200000007</v>
      </c>
      <c r="CL7" s="154">
        <v>72281.904200000004</v>
      </c>
      <c r="CM7" s="154">
        <v>52416.605799999998</v>
      </c>
      <c r="CN7" s="154">
        <v>59037.449399999998</v>
      </c>
      <c r="CO7" s="154">
        <v>70021.151899999997</v>
      </c>
      <c r="CP7" s="154">
        <v>70477.485799999995</v>
      </c>
      <c r="CQ7" s="154">
        <v>58917.5337</v>
      </c>
      <c r="CR7" s="151">
        <v>54946.145400000001</v>
      </c>
      <c r="CS7" s="151">
        <v>69601.897800000006</v>
      </c>
      <c r="CT7" s="151">
        <v>69676.503299999997</v>
      </c>
      <c r="CU7" s="151">
        <v>63920.7094</v>
      </c>
      <c r="CV7" s="151">
        <v>63860.372100000001</v>
      </c>
      <c r="CW7" s="151">
        <v>70623.995500000005</v>
      </c>
      <c r="CX7" s="151">
        <v>64478.633900000001</v>
      </c>
      <c r="CY7" s="151">
        <v>51747.0337</v>
      </c>
      <c r="CZ7" s="151">
        <v>53630.318299999999</v>
      </c>
      <c r="DA7" s="151">
        <v>65107.200799999999</v>
      </c>
      <c r="DB7" s="151">
        <v>63861.237300000001</v>
      </c>
      <c r="DC7" s="151">
        <v>49058.624499999998</v>
      </c>
      <c r="DD7" s="151">
        <v>49140.123200000002</v>
      </c>
      <c r="DE7" s="151">
        <v>63077.034500000002</v>
      </c>
      <c r="DF7" s="151">
        <v>65404.335400000004</v>
      </c>
      <c r="DG7" s="135"/>
      <c r="DH7" s="135"/>
      <c r="DI7" s="135"/>
      <c r="DJ7" s="135"/>
      <c r="DK7" s="135"/>
      <c r="DL7" s="135"/>
      <c r="DM7" s="135"/>
      <c r="DN7" s="135"/>
      <c r="DO7" s="135"/>
      <c r="DP7" s="135"/>
      <c r="DQ7" s="135"/>
      <c r="DR7" s="135"/>
      <c r="DS7" s="135"/>
    </row>
    <row r="8" spans="1:123" ht="15.5" x14ac:dyDescent="0.35">
      <c r="A8" s="114" t="s">
        <v>44</v>
      </c>
      <c r="B8" s="152">
        <v>7673.2611999999999</v>
      </c>
      <c r="C8" s="152">
        <v>6674.5761000000002</v>
      </c>
      <c r="D8" s="152">
        <v>6922.3747000000003</v>
      </c>
      <c r="E8" s="152">
        <v>7667.1935000000003</v>
      </c>
      <c r="F8" s="152">
        <v>8237.5964999999997</v>
      </c>
      <c r="G8" s="152">
        <v>7245.8265000000001</v>
      </c>
      <c r="H8" s="152">
        <v>7582.3175000000001</v>
      </c>
      <c r="I8" s="152">
        <v>8476.0774999999994</v>
      </c>
      <c r="J8" s="152">
        <v>9718.7837</v>
      </c>
      <c r="K8" s="152">
        <v>8484.3840999999993</v>
      </c>
      <c r="L8" s="152">
        <v>8058.5909000000001</v>
      </c>
      <c r="M8" s="152">
        <v>9022.8189999999995</v>
      </c>
      <c r="N8" s="152">
        <v>8226.1285000000007</v>
      </c>
      <c r="O8" s="152">
        <v>8109.7362999999996</v>
      </c>
      <c r="P8" s="152">
        <v>7499.6787000000004</v>
      </c>
      <c r="Q8" s="152">
        <v>7886.0342000000001</v>
      </c>
      <c r="R8" s="152">
        <v>8717.2067000000006</v>
      </c>
      <c r="S8" s="152">
        <v>8180.8082000000004</v>
      </c>
      <c r="T8" s="152">
        <v>7885.1207999999997</v>
      </c>
      <c r="U8" s="152">
        <v>8469.6597000000002</v>
      </c>
      <c r="V8" s="152">
        <v>9160.2211000000007</v>
      </c>
      <c r="W8" s="152">
        <v>8634.9946999999993</v>
      </c>
      <c r="X8" s="152">
        <v>8184.5803999999998</v>
      </c>
      <c r="Y8" s="152">
        <v>9628.9937000000009</v>
      </c>
      <c r="Z8" s="152">
        <v>9336.6836999999996</v>
      </c>
      <c r="AA8" s="152">
        <v>8723.3223999999991</v>
      </c>
      <c r="AB8" s="152">
        <v>8245.6262999999999</v>
      </c>
      <c r="AC8" s="152">
        <v>9310.2675999999992</v>
      </c>
      <c r="AD8" s="152">
        <v>9450.1463000000003</v>
      </c>
      <c r="AE8" s="152">
        <v>8655.0426000000007</v>
      </c>
      <c r="AF8" s="152">
        <v>8813.1571000000004</v>
      </c>
      <c r="AG8" s="152">
        <v>9229.6540000000005</v>
      </c>
      <c r="AH8" s="152">
        <v>9311.1579999999994</v>
      </c>
      <c r="AI8" s="152">
        <v>8783.9097999999994</v>
      </c>
      <c r="AJ8" s="152">
        <v>8542.7430999999997</v>
      </c>
      <c r="AK8" s="152">
        <v>9412.1892000000007</v>
      </c>
      <c r="AL8" s="152">
        <v>9113.0882999999994</v>
      </c>
      <c r="AM8" s="152">
        <v>8699.2788999999993</v>
      </c>
      <c r="AN8" s="152">
        <v>8219.4984000000004</v>
      </c>
      <c r="AO8" s="152">
        <v>9480.8734999999997</v>
      </c>
      <c r="AP8" s="152">
        <v>8870.8009000000002</v>
      </c>
      <c r="AQ8" s="152">
        <v>8074.6516000000001</v>
      </c>
      <c r="AR8" s="152">
        <v>8081.0842000000002</v>
      </c>
      <c r="AS8" s="152">
        <v>8652.5761999999995</v>
      </c>
      <c r="AT8" s="152">
        <v>9253.6344000000008</v>
      </c>
      <c r="AU8" s="152">
        <v>8176.5064000000002</v>
      </c>
      <c r="AV8" s="152">
        <v>8448.0251000000007</v>
      </c>
      <c r="AW8" s="152">
        <v>8864.8291000000008</v>
      </c>
      <c r="AX8" s="152">
        <v>8886.0967000000001</v>
      </c>
      <c r="AY8" s="152">
        <v>8197.8678999999993</v>
      </c>
      <c r="AZ8" s="152">
        <v>8388.0020999999997</v>
      </c>
      <c r="BA8" s="152">
        <v>8988.8166000000001</v>
      </c>
      <c r="BB8" s="152">
        <v>9040.7044000000005</v>
      </c>
      <c r="BC8" s="152">
        <v>8730.0581999999995</v>
      </c>
      <c r="BD8" s="152">
        <v>8579.1414999999997</v>
      </c>
      <c r="BE8" s="152">
        <v>9092.9652000000006</v>
      </c>
      <c r="BF8" s="152">
        <v>9096.2595999999994</v>
      </c>
      <c r="BG8" s="152">
        <v>8733.6901999999991</v>
      </c>
      <c r="BH8" s="152">
        <v>8711.1218000000008</v>
      </c>
      <c r="BI8" s="152">
        <v>9041.3032000000003</v>
      </c>
      <c r="BJ8" s="152">
        <v>8326.9194000000007</v>
      </c>
      <c r="BK8" s="152">
        <v>8460.0637000000006</v>
      </c>
      <c r="BL8" s="152">
        <v>7910.7349000000004</v>
      </c>
      <c r="BM8" s="152">
        <v>8963.3392000000003</v>
      </c>
      <c r="BN8" s="152">
        <v>9482.7558000000008</v>
      </c>
      <c r="BO8" s="151">
        <v>9103.9362999999994</v>
      </c>
      <c r="BP8" s="151">
        <v>9125.7140999999992</v>
      </c>
      <c r="BQ8" s="151">
        <v>9561.6288000000004</v>
      </c>
      <c r="BR8" s="151">
        <v>10562.832899999999</v>
      </c>
      <c r="BS8" s="153">
        <v>11230.9076</v>
      </c>
      <c r="BT8" s="153">
        <v>10767.1055</v>
      </c>
      <c r="BU8" s="153">
        <v>10323.793100000001</v>
      </c>
      <c r="BV8" s="153">
        <v>10862.8541</v>
      </c>
      <c r="BW8" s="153">
        <v>11869.2201</v>
      </c>
      <c r="BX8" s="153">
        <v>12286.1947</v>
      </c>
      <c r="BY8" s="153">
        <v>11202.5687</v>
      </c>
      <c r="BZ8" s="153">
        <v>12108.4858</v>
      </c>
      <c r="CA8" s="153">
        <v>13225.642400000001</v>
      </c>
      <c r="CB8" s="153">
        <v>12951.5483</v>
      </c>
      <c r="CC8" s="153">
        <v>12167.420099999999</v>
      </c>
      <c r="CD8" s="154">
        <v>13211.361699999999</v>
      </c>
      <c r="CE8" s="154">
        <v>13721.821099999999</v>
      </c>
      <c r="CF8" s="154">
        <v>13091.835499999999</v>
      </c>
      <c r="CG8" s="154">
        <v>12741.6967</v>
      </c>
      <c r="CH8" s="154">
        <v>14218.9334</v>
      </c>
      <c r="CI8" s="154">
        <v>15045.5548</v>
      </c>
      <c r="CJ8" s="154">
        <v>14816.7346</v>
      </c>
      <c r="CK8" s="154">
        <v>13817.304400000001</v>
      </c>
      <c r="CL8" s="154">
        <v>14013.5661</v>
      </c>
      <c r="CM8" s="154">
        <v>14259.5924</v>
      </c>
      <c r="CN8" s="154">
        <v>13537.9085</v>
      </c>
      <c r="CO8" s="154">
        <v>13047.7256</v>
      </c>
      <c r="CP8" s="154">
        <v>13178.9917</v>
      </c>
      <c r="CQ8" s="154">
        <v>13336.5257</v>
      </c>
      <c r="CR8" s="151">
        <v>12491.793</v>
      </c>
      <c r="CS8" s="151">
        <v>12943.0569</v>
      </c>
      <c r="CT8" s="151">
        <v>14188.0749</v>
      </c>
      <c r="CU8" s="151">
        <v>14223.295700000001</v>
      </c>
      <c r="CV8" s="151">
        <v>13222.115100000001</v>
      </c>
      <c r="CW8" s="151">
        <v>12920.3388</v>
      </c>
      <c r="CX8" s="151">
        <v>14003.5088</v>
      </c>
      <c r="CY8" s="151">
        <v>14336.6751</v>
      </c>
      <c r="CZ8" s="151">
        <v>14470.427100000001</v>
      </c>
      <c r="DA8" s="151">
        <v>13461.123</v>
      </c>
      <c r="DB8" s="151">
        <v>13846.058000000001</v>
      </c>
      <c r="DC8" s="151">
        <v>14439.172200000001</v>
      </c>
      <c r="DD8" s="151">
        <v>14658.5345</v>
      </c>
      <c r="DE8" s="151">
        <v>13004.6844</v>
      </c>
      <c r="DF8" s="151">
        <v>13335.9838</v>
      </c>
      <c r="DG8" s="135"/>
      <c r="DH8" s="135"/>
      <c r="DI8" s="135"/>
      <c r="DJ8" s="135"/>
      <c r="DK8" s="135"/>
      <c r="DL8" s="135"/>
      <c r="DM8" s="135"/>
      <c r="DN8" s="135"/>
      <c r="DO8" s="135"/>
      <c r="DP8" s="135"/>
      <c r="DQ8" s="135"/>
      <c r="DR8" s="135"/>
      <c r="DS8" s="135"/>
    </row>
    <row r="9" spans="1:123" ht="15.5" x14ac:dyDescent="0.35">
      <c r="A9" s="114" t="s">
        <v>45</v>
      </c>
      <c r="B9" s="152">
        <v>457.63749999999999</v>
      </c>
      <c r="C9" s="152">
        <v>435.82909999999998</v>
      </c>
      <c r="D9" s="152">
        <v>404.49110000000002</v>
      </c>
      <c r="E9" s="152">
        <v>325.6635</v>
      </c>
      <c r="F9" s="152">
        <v>805.85509999999999</v>
      </c>
      <c r="G9" s="152">
        <v>635.68769999999995</v>
      </c>
      <c r="H9" s="152">
        <v>793.49519999999995</v>
      </c>
      <c r="I9" s="152">
        <v>667.45799999999997</v>
      </c>
      <c r="J9" s="152">
        <v>695.42169999999999</v>
      </c>
      <c r="K9" s="152">
        <v>643.70069999999998</v>
      </c>
      <c r="L9" s="152">
        <v>631.89859999999999</v>
      </c>
      <c r="M9" s="152">
        <v>723.40700000000004</v>
      </c>
      <c r="N9" s="152">
        <v>681.45640000000003</v>
      </c>
      <c r="O9" s="152">
        <v>368.04039999999998</v>
      </c>
      <c r="P9" s="152">
        <v>573.22149999999999</v>
      </c>
      <c r="Q9" s="152">
        <v>799.33180000000004</v>
      </c>
      <c r="R9" s="152">
        <v>738.11</v>
      </c>
      <c r="S9" s="152">
        <v>590.00699999999995</v>
      </c>
      <c r="T9" s="152">
        <v>637.96529999999996</v>
      </c>
      <c r="U9" s="152">
        <v>685.57249999999999</v>
      </c>
      <c r="V9" s="152">
        <v>653.47550000000001</v>
      </c>
      <c r="W9" s="152">
        <v>590.41150000000005</v>
      </c>
      <c r="X9" s="152">
        <v>768.27009999999996</v>
      </c>
      <c r="Y9" s="152">
        <v>721.72119999999995</v>
      </c>
      <c r="Z9" s="152">
        <v>714.59320000000002</v>
      </c>
      <c r="AA9" s="152">
        <v>628.33270000000005</v>
      </c>
      <c r="AB9" s="152">
        <v>614.11770000000001</v>
      </c>
      <c r="AC9" s="152">
        <v>691.50540000000001</v>
      </c>
      <c r="AD9" s="152">
        <v>766.17169999999999</v>
      </c>
      <c r="AE9" s="152">
        <v>562.60940000000005</v>
      </c>
      <c r="AF9" s="152">
        <v>690.95050000000003</v>
      </c>
      <c r="AG9" s="152">
        <v>910.02689999999996</v>
      </c>
      <c r="AH9" s="152">
        <v>1073.473</v>
      </c>
      <c r="AI9" s="152">
        <v>803.31110000000001</v>
      </c>
      <c r="AJ9" s="152">
        <v>989.71559999999999</v>
      </c>
      <c r="AK9" s="152">
        <v>986.00720000000001</v>
      </c>
      <c r="AL9" s="152">
        <v>890.35339999999997</v>
      </c>
      <c r="AM9" s="152">
        <v>865.42939999999999</v>
      </c>
      <c r="AN9" s="152">
        <v>1034.18</v>
      </c>
      <c r="AO9" s="152">
        <v>1069.2634</v>
      </c>
      <c r="AP9" s="152">
        <v>952.78610000000003</v>
      </c>
      <c r="AQ9" s="152">
        <v>934.54250000000002</v>
      </c>
      <c r="AR9" s="152">
        <v>1088.8396</v>
      </c>
      <c r="AS9" s="152">
        <v>1112.7731000000001</v>
      </c>
      <c r="AT9" s="152">
        <v>1041.346</v>
      </c>
      <c r="AU9" s="152">
        <v>822.94929999999999</v>
      </c>
      <c r="AV9" s="152">
        <v>907.36869999999999</v>
      </c>
      <c r="AW9" s="152">
        <v>913.60450000000003</v>
      </c>
      <c r="AX9" s="152">
        <v>864.66880000000003</v>
      </c>
      <c r="AY9" s="152">
        <v>762.68709999999999</v>
      </c>
      <c r="AZ9" s="152">
        <v>705.00990000000002</v>
      </c>
      <c r="BA9" s="152">
        <v>818.06219999999996</v>
      </c>
      <c r="BB9" s="152">
        <v>770.42489999999998</v>
      </c>
      <c r="BC9" s="152">
        <v>653.59730000000002</v>
      </c>
      <c r="BD9" s="152">
        <v>701.90620000000001</v>
      </c>
      <c r="BE9" s="152">
        <v>779.63250000000005</v>
      </c>
      <c r="BF9" s="152">
        <v>793.97450000000003</v>
      </c>
      <c r="BG9" s="152">
        <v>674.67669999999998</v>
      </c>
      <c r="BH9" s="152">
        <v>705.11099999999999</v>
      </c>
      <c r="BI9" s="152">
        <v>792.69910000000004</v>
      </c>
      <c r="BJ9" s="152">
        <v>742.13980000000004</v>
      </c>
      <c r="BK9" s="152">
        <v>691.58680000000004</v>
      </c>
      <c r="BL9" s="152">
        <v>707.57989999999995</v>
      </c>
      <c r="BM9" s="152">
        <v>762.57979999999998</v>
      </c>
      <c r="BN9" s="152">
        <v>790.79769999999996</v>
      </c>
      <c r="BO9" s="151">
        <v>671.13580000000002</v>
      </c>
      <c r="BP9" s="151">
        <v>628.25319999999999</v>
      </c>
      <c r="BQ9" s="151">
        <v>793.29679999999996</v>
      </c>
      <c r="BR9" s="151">
        <v>722.6866</v>
      </c>
      <c r="BS9" s="153">
        <v>649.77629999999999</v>
      </c>
      <c r="BT9" s="153">
        <v>653.29250000000002</v>
      </c>
      <c r="BU9" s="153">
        <v>713.66010000000006</v>
      </c>
      <c r="BV9" s="153">
        <v>762.49779999999998</v>
      </c>
      <c r="BW9" s="153">
        <v>688.78930000000003</v>
      </c>
      <c r="BX9" s="153">
        <v>692.77200000000005</v>
      </c>
      <c r="BY9" s="153">
        <v>815.15620000000001</v>
      </c>
      <c r="BZ9" s="153">
        <v>791.29049999999995</v>
      </c>
      <c r="CA9" s="153">
        <v>693.50609999999995</v>
      </c>
      <c r="CB9" s="153">
        <v>636.38120000000004</v>
      </c>
      <c r="CC9" s="153">
        <v>751.30610000000001</v>
      </c>
      <c r="CD9" s="154">
        <v>749.09870000000001</v>
      </c>
      <c r="CE9" s="154">
        <v>664.17160000000001</v>
      </c>
      <c r="CF9" s="154">
        <v>541.68690000000004</v>
      </c>
      <c r="CG9" s="154">
        <v>579.4742</v>
      </c>
      <c r="CH9" s="154">
        <v>582.05179999999996</v>
      </c>
      <c r="CI9" s="154">
        <v>356.0378</v>
      </c>
      <c r="CJ9" s="154">
        <v>389.8578</v>
      </c>
      <c r="CK9" s="154">
        <v>510.3895</v>
      </c>
      <c r="CL9" s="154">
        <v>453.6601</v>
      </c>
      <c r="CM9" s="154">
        <v>316.01870000000002</v>
      </c>
      <c r="CN9" s="154">
        <v>356.64749999999998</v>
      </c>
      <c r="CO9" s="154">
        <v>554.02800000000002</v>
      </c>
      <c r="CP9" s="154">
        <v>506.26119999999997</v>
      </c>
      <c r="CQ9" s="154">
        <v>444.50319999999999</v>
      </c>
      <c r="CR9" s="151">
        <v>434.38569999999999</v>
      </c>
      <c r="CS9" s="151">
        <v>602.1798</v>
      </c>
      <c r="CT9" s="151">
        <v>628.61609999999996</v>
      </c>
      <c r="CU9" s="151">
        <v>479.3895</v>
      </c>
      <c r="CV9" s="151">
        <v>440.56900000000002</v>
      </c>
      <c r="CW9" s="151">
        <v>636.8116</v>
      </c>
      <c r="CX9" s="151">
        <v>819.16560000000004</v>
      </c>
      <c r="CY9" s="151">
        <v>469.2876</v>
      </c>
      <c r="CZ9" s="151">
        <v>528.33939999999996</v>
      </c>
      <c r="DA9" s="151">
        <v>1026.8273999999999</v>
      </c>
      <c r="DB9" s="151">
        <v>1080.0347999999999</v>
      </c>
      <c r="DC9" s="151">
        <v>927.02329999999995</v>
      </c>
      <c r="DD9" s="151">
        <v>893.32349999999997</v>
      </c>
      <c r="DE9" s="151">
        <v>970.35149999999999</v>
      </c>
      <c r="DF9" s="151">
        <v>1054.0632000000001</v>
      </c>
      <c r="DG9" s="135"/>
      <c r="DH9" s="135"/>
      <c r="DI9" s="135"/>
      <c r="DJ9" s="135"/>
      <c r="DK9" s="135"/>
      <c r="DL9" s="135"/>
      <c r="DM9" s="135"/>
      <c r="DN9" s="135"/>
      <c r="DO9" s="135"/>
      <c r="DP9" s="135"/>
      <c r="DQ9" s="135"/>
      <c r="DR9" s="135"/>
      <c r="DS9" s="135"/>
    </row>
    <row r="10" spans="1:123" ht="15.5" x14ac:dyDescent="0.35">
      <c r="A10" s="114" t="s">
        <v>46</v>
      </c>
      <c r="B10" s="152">
        <v>4224.3710000000001</v>
      </c>
      <c r="C10" s="152">
        <v>3992.5079999999998</v>
      </c>
      <c r="D10" s="152">
        <v>889.93200000000002</v>
      </c>
      <c r="E10" s="152">
        <v>3732.518</v>
      </c>
      <c r="F10" s="152">
        <v>3645.7060000000001</v>
      </c>
      <c r="G10" s="152">
        <v>3748.0949999999998</v>
      </c>
      <c r="H10" s="152">
        <v>3419.297</v>
      </c>
      <c r="I10" s="152">
        <v>3694.1190000000001</v>
      </c>
      <c r="J10" s="152">
        <v>3265.0920000000001</v>
      </c>
      <c r="K10" s="152">
        <v>3795.71</v>
      </c>
      <c r="L10" s="152">
        <v>3766.4520000000002</v>
      </c>
      <c r="M10" s="152">
        <v>3480.989</v>
      </c>
      <c r="N10" s="152">
        <v>3251.2710000000002</v>
      </c>
      <c r="O10" s="152">
        <v>2639.7289999999998</v>
      </c>
      <c r="P10" s="152">
        <v>2670.9780000000001</v>
      </c>
      <c r="Q10" s="152">
        <v>2101.2060000000001</v>
      </c>
      <c r="R10" s="152">
        <v>1968.86</v>
      </c>
      <c r="S10" s="152">
        <v>2820.105</v>
      </c>
      <c r="T10" s="152">
        <v>1130.607</v>
      </c>
      <c r="U10" s="152">
        <v>3262.8870000000002</v>
      </c>
      <c r="V10" s="152">
        <v>1334.5039999999999</v>
      </c>
      <c r="W10" s="152">
        <v>1241.5889999999999</v>
      </c>
      <c r="X10" s="152">
        <v>711.72</v>
      </c>
      <c r="Y10" s="152">
        <v>1831.4870000000001</v>
      </c>
      <c r="Z10" s="152">
        <v>2024.0160000000001</v>
      </c>
      <c r="AA10" s="152">
        <v>2475.1559999999999</v>
      </c>
      <c r="AB10" s="152">
        <v>2500.808</v>
      </c>
      <c r="AC10" s="152">
        <v>3027.3420000000001</v>
      </c>
      <c r="AD10" s="152">
        <v>2299.0749999999998</v>
      </c>
      <c r="AE10" s="152">
        <v>2716.346</v>
      </c>
      <c r="AF10" s="152">
        <v>2734.3789999999999</v>
      </c>
      <c r="AG10" s="152">
        <v>3410.2649999999999</v>
      </c>
      <c r="AH10" s="152">
        <v>2621.7152999999998</v>
      </c>
      <c r="AI10" s="152">
        <v>3307.7049999999999</v>
      </c>
      <c r="AJ10" s="152">
        <v>2270.0740000000001</v>
      </c>
      <c r="AK10" s="152">
        <v>2402.6390000000001</v>
      </c>
      <c r="AL10" s="152">
        <v>1940.377</v>
      </c>
      <c r="AM10" s="152">
        <v>1932.992</v>
      </c>
      <c r="AN10" s="152">
        <v>3131.1469999999999</v>
      </c>
      <c r="AO10" s="152">
        <v>1610.8889999999999</v>
      </c>
      <c r="AP10" s="152">
        <v>2705.5183000000002</v>
      </c>
      <c r="AQ10" s="152">
        <v>3735.0938999999998</v>
      </c>
      <c r="AR10" s="152">
        <v>3804.3294000000001</v>
      </c>
      <c r="AS10" s="152">
        <v>2048.7431999999999</v>
      </c>
      <c r="AT10" s="152">
        <v>1402.1838</v>
      </c>
      <c r="AU10" s="152">
        <v>2984.9326000000001</v>
      </c>
      <c r="AV10" s="152">
        <v>1520.1343999999999</v>
      </c>
      <c r="AW10" s="152">
        <v>701.81219999999996</v>
      </c>
      <c r="AX10" s="152">
        <v>696.60749999999996</v>
      </c>
      <c r="AY10" s="152">
        <v>2025.4829</v>
      </c>
      <c r="AZ10" s="152">
        <v>2942.8508000000002</v>
      </c>
      <c r="BA10" s="152">
        <v>1478.5658000000001</v>
      </c>
      <c r="BB10" s="152">
        <v>1787.2907</v>
      </c>
      <c r="BC10" s="152">
        <v>2054.4753000000001</v>
      </c>
      <c r="BD10" s="152">
        <v>2655.5898999999999</v>
      </c>
      <c r="BE10" s="152">
        <v>2192.7244000000001</v>
      </c>
      <c r="BF10" s="152">
        <v>3169.8002000000001</v>
      </c>
      <c r="BG10" s="152">
        <v>3280.6358</v>
      </c>
      <c r="BH10" s="152">
        <v>4337.1698999999999</v>
      </c>
      <c r="BI10" s="152">
        <v>2986.7246</v>
      </c>
      <c r="BJ10" s="152">
        <v>3353.1053999999999</v>
      </c>
      <c r="BK10" s="152">
        <v>4340.3368</v>
      </c>
      <c r="BL10" s="152">
        <v>5402.1682000000001</v>
      </c>
      <c r="BM10" s="152">
        <v>4437.2003000000004</v>
      </c>
      <c r="BN10" s="152">
        <v>5700.0998</v>
      </c>
      <c r="BO10" s="151">
        <v>5770.2825999999995</v>
      </c>
      <c r="BP10" s="151">
        <v>6036.0533999999998</v>
      </c>
      <c r="BQ10" s="151">
        <v>5736.6995999999999</v>
      </c>
      <c r="BR10" s="151">
        <v>5536.8684999999996</v>
      </c>
      <c r="BS10" s="153">
        <v>6104.9512999999997</v>
      </c>
      <c r="BT10" s="153">
        <v>6205.4080000000004</v>
      </c>
      <c r="BU10" s="153">
        <v>5113.6436000000003</v>
      </c>
      <c r="BV10" s="153">
        <v>6401.3922000000002</v>
      </c>
      <c r="BW10" s="153">
        <v>5675.9633000000003</v>
      </c>
      <c r="BX10" s="153">
        <v>5028.0703999999996</v>
      </c>
      <c r="BY10" s="153">
        <v>2912.4974999999999</v>
      </c>
      <c r="BZ10" s="153">
        <v>3516.7957999999999</v>
      </c>
      <c r="CA10" s="153">
        <v>5475.9911000000002</v>
      </c>
      <c r="CB10" s="153">
        <v>5504.7348000000002</v>
      </c>
      <c r="CC10" s="153">
        <v>3669.4584</v>
      </c>
      <c r="CD10" s="154">
        <v>5843.5326999999997</v>
      </c>
      <c r="CE10" s="154">
        <v>5519.6803</v>
      </c>
      <c r="CF10" s="154">
        <v>5418.0429000000004</v>
      </c>
      <c r="CG10" s="154">
        <v>4551.1589999999997</v>
      </c>
      <c r="CH10" s="154">
        <v>6779.4366</v>
      </c>
      <c r="CI10" s="154">
        <v>6126.1791000000003</v>
      </c>
      <c r="CJ10" s="154">
        <v>5520.2896000000001</v>
      </c>
      <c r="CK10" s="154">
        <v>6129.6813000000002</v>
      </c>
      <c r="CL10" s="154">
        <v>6680.3200999999999</v>
      </c>
      <c r="CM10" s="154">
        <v>5573.8697000000002</v>
      </c>
      <c r="CN10" s="154">
        <v>3992.9328</v>
      </c>
      <c r="CO10" s="154">
        <v>6143.5558000000001</v>
      </c>
      <c r="CP10" s="154">
        <v>7012.2407999999996</v>
      </c>
      <c r="CQ10" s="154">
        <v>7021.6884</v>
      </c>
      <c r="CR10" s="151">
        <v>8567.6427999999996</v>
      </c>
      <c r="CS10" s="151">
        <v>6217.1365999999998</v>
      </c>
      <c r="CT10" s="151">
        <v>6619.8206</v>
      </c>
      <c r="CU10" s="151">
        <v>2273.8062</v>
      </c>
      <c r="CV10" s="151">
        <v>2503.4643999999998</v>
      </c>
      <c r="CW10" s="151">
        <v>4109.3067000000001</v>
      </c>
      <c r="CX10" s="151">
        <v>9180.7538999999997</v>
      </c>
      <c r="CY10" s="151">
        <v>9260.2621999999992</v>
      </c>
      <c r="CZ10" s="151">
        <v>7188.8301000000001</v>
      </c>
      <c r="DA10" s="151">
        <v>7689.3751000000002</v>
      </c>
      <c r="DB10" s="151">
        <v>11194.763000000001</v>
      </c>
      <c r="DC10" s="151">
        <v>12140.696099999999</v>
      </c>
      <c r="DD10" s="151">
        <v>11049.245199999999</v>
      </c>
      <c r="DE10" s="151">
        <v>9348.2420000000002</v>
      </c>
      <c r="DF10" s="151">
        <v>10745.8055</v>
      </c>
      <c r="DG10" s="135"/>
      <c r="DH10" s="135"/>
      <c r="DI10" s="135"/>
      <c r="DJ10" s="135"/>
      <c r="DK10" s="135"/>
      <c r="DL10" s="135"/>
      <c r="DM10" s="135"/>
      <c r="DN10" s="135"/>
      <c r="DO10" s="135"/>
      <c r="DP10" s="135"/>
      <c r="DQ10" s="135"/>
      <c r="DR10" s="135"/>
      <c r="DS10" s="135"/>
    </row>
    <row r="11" spans="1:123" ht="15.5" x14ac:dyDescent="0.35">
      <c r="A11" s="114" t="s">
        <v>47</v>
      </c>
      <c r="B11" s="152">
        <v>10.308</v>
      </c>
      <c r="C11" s="152">
        <v>14.087999999999999</v>
      </c>
      <c r="D11" s="152">
        <v>43.015999999999998</v>
      </c>
      <c r="E11" s="152">
        <v>63.167999999999999</v>
      </c>
      <c r="F11" s="152">
        <v>24.189</v>
      </c>
      <c r="G11" s="152">
        <v>39.648000000000003</v>
      </c>
      <c r="H11" s="152">
        <v>124.863</v>
      </c>
      <c r="I11" s="152">
        <v>74.153999999999996</v>
      </c>
      <c r="J11" s="152">
        <v>27.710999999999999</v>
      </c>
      <c r="K11" s="152">
        <v>16.253</v>
      </c>
      <c r="L11" s="152">
        <v>45.758000000000003</v>
      </c>
      <c r="M11" s="152">
        <v>44.323</v>
      </c>
      <c r="N11" s="152">
        <v>12.849</v>
      </c>
      <c r="O11" s="152">
        <v>10.502000000000001</v>
      </c>
      <c r="P11" s="152">
        <v>29.369</v>
      </c>
      <c r="Q11" s="152">
        <v>211.125</v>
      </c>
      <c r="R11" s="152">
        <v>145.60900000000001</v>
      </c>
      <c r="S11" s="152">
        <v>43.863999999999997</v>
      </c>
      <c r="T11" s="152">
        <v>484.56599999999997</v>
      </c>
      <c r="U11" s="152">
        <v>94.534999999999997</v>
      </c>
      <c r="V11" s="152">
        <v>535.16899999999998</v>
      </c>
      <c r="W11" s="152">
        <v>935.00300000000004</v>
      </c>
      <c r="X11" s="152">
        <v>936.21699999999998</v>
      </c>
      <c r="Y11" s="152">
        <v>552.59900000000005</v>
      </c>
      <c r="Z11" s="152">
        <v>737.33199999999999</v>
      </c>
      <c r="AA11" s="152">
        <v>554.28499999999997</v>
      </c>
      <c r="AB11" s="152">
        <v>445.94499999999999</v>
      </c>
      <c r="AC11" s="152">
        <v>564.923</v>
      </c>
      <c r="AD11" s="152">
        <v>899.55700000000002</v>
      </c>
      <c r="AE11" s="152">
        <v>590.39499999999998</v>
      </c>
      <c r="AF11" s="152">
        <v>793.11900000000003</v>
      </c>
      <c r="AG11" s="152">
        <v>556.10799999999995</v>
      </c>
      <c r="AH11" s="152">
        <v>784.61800000000005</v>
      </c>
      <c r="AI11" s="152">
        <v>443.065</v>
      </c>
      <c r="AJ11" s="152">
        <v>647.53099999999995</v>
      </c>
      <c r="AK11" s="152">
        <v>774.06600000000003</v>
      </c>
      <c r="AL11" s="152">
        <v>819.18399999999997</v>
      </c>
      <c r="AM11" s="152">
        <v>1043.0409999999999</v>
      </c>
      <c r="AN11" s="152">
        <v>466.69200000000001</v>
      </c>
      <c r="AO11" s="152">
        <v>1069.4880000000001</v>
      </c>
      <c r="AP11" s="152">
        <v>290.33269999999999</v>
      </c>
      <c r="AQ11" s="152">
        <v>176.04470000000001</v>
      </c>
      <c r="AR11" s="152">
        <v>88.020799999999994</v>
      </c>
      <c r="AS11" s="152">
        <v>717.178</v>
      </c>
      <c r="AT11" s="152">
        <v>836.46249999999998</v>
      </c>
      <c r="AU11" s="152">
        <v>204.20750000000001</v>
      </c>
      <c r="AV11" s="152">
        <v>708.60950000000003</v>
      </c>
      <c r="AW11" s="152">
        <v>1998.9743000000001</v>
      </c>
      <c r="AX11" s="152">
        <v>2387.8368</v>
      </c>
      <c r="AY11" s="152">
        <v>607.24030000000005</v>
      </c>
      <c r="AZ11" s="152">
        <v>184.12909999999999</v>
      </c>
      <c r="BA11" s="152">
        <v>1302.7972</v>
      </c>
      <c r="BB11" s="152">
        <v>723.22649999999999</v>
      </c>
      <c r="BC11" s="152">
        <v>525.04899999999998</v>
      </c>
      <c r="BD11" s="152">
        <v>296.60320000000002</v>
      </c>
      <c r="BE11" s="152">
        <v>922.10069999999996</v>
      </c>
      <c r="BF11" s="152">
        <v>1182.1292000000001</v>
      </c>
      <c r="BG11" s="152">
        <v>157.54419999999999</v>
      </c>
      <c r="BH11" s="152">
        <v>280.63670000000002</v>
      </c>
      <c r="BI11" s="152">
        <v>290.08449999999999</v>
      </c>
      <c r="BJ11" s="152">
        <v>539.25699999999995</v>
      </c>
      <c r="BK11" s="152">
        <v>776.43010000000004</v>
      </c>
      <c r="BL11" s="152">
        <v>748.51769999999999</v>
      </c>
      <c r="BM11" s="152">
        <v>1037.7159999999999</v>
      </c>
      <c r="BN11" s="152">
        <v>807.85090000000002</v>
      </c>
      <c r="BO11" s="151">
        <v>694.05539999999996</v>
      </c>
      <c r="BP11" s="151">
        <v>603.59990000000005</v>
      </c>
      <c r="BQ11" s="151">
        <v>617.84090000000003</v>
      </c>
      <c r="BR11" s="151">
        <v>576.99149999999997</v>
      </c>
      <c r="BS11" s="153">
        <v>503.99720000000002</v>
      </c>
      <c r="BT11" s="153">
        <v>282.32810000000001</v>
      </c>
      <c r="BU11" s="153">
        <v>491.99579999999997</v>
      </c>
      <c r="BV11" s="153">
        <v>366.12360000000001</v>
      </c>
      <c r="BW11" s="153">
        <v>318.65289999999999</v>
      </c>
      <c r="BX11" s="153">
        <v>283.17779999999999</v>
      </c>
      <c r="BY11" s="153">
        <v>1304.9117000000001</v>
      </c>
      <c r="BZ11" s="153">
        <v>910.14170000000001</v>
      </c>
      <c r="CA11" s="153">
        <v>225.76920000000001</v>
      </c>
      <c r="CB11" s="153">
        <v>203.43530000000001</v>
      </c>
      <c r="CC11" s="153">
        <v>2067.7031000000002</v>
      </c>
      <c r="CD11" s="154">
        <v>467.4864</v>
      </c>
      <c r="CE11" s="154">
        <v>368.72149999999999</v>
      </c>
      <c r="CF11" s="154">
        <v>489.65210000000002</v>
      </c>
      <c r="CG11" s="154">
        <v>898.90390000000002</v>
      </c>
      <c r="CH11" s="154">
        <v>729.7921</v>
      </c>
      <c r="CI11" s="154">
        <v>502.59280000000001</v>
      </c>
      <c r="CJ11" s="154">
        <v>1070.491</v>
      </c>
      <c r="CK11" s="154">
        <v>1082.2406000000001</v>
      </c>
      <c r="CL11" s="154">
        <v>878.64890000000003</v>
      </c>
      <c r="CM11" s="154">
        <v>1112.7746999999999</v>
      </c>
      <c r="CN11" s="154">
        <v>1653.3887999999999</v>
      </c>
      <c r="CO11" s="154">
        <v>836.03020000000004</v>
      </c>
      <c r="CP11" s="154">
        <v>700.96540000000005</v>
      </c>
      <c r="CQ11" s="154">
        <v>934.91380000000004</v>
      </c>
      <c r="CR11" s="151">
        <v>867.84439999999995</v>
      </c>
      <c r="CS11" s="151">
        <v>1690.5924</v>
      </c>
      <c r="CT11" s="151">
        <v>1646.8086000000001</v>
      </c>
      <c r="CU11" s="151">
        <v>6233.0636999999997</v>
      </c>
      <c r="CV11" s="151">
        <v>7356.5324000000001</v>
      </c>
      <c r="CW11" s="151">
        <v>5579.5505999999996</v>
      </c>
      <c r="CX11" s="151">
        <v>1957.3957</v>
      </c>
      <c r="CY11" s="151">
        <v>1669.3471999999999</v>
      </c>
      <c r="CZ11" s="151">
        <v>3318.2649000000001</v>
      </c>
      <c r="DA11" s="151">
        <v>2540.5428000000002</v>
      </c>
      <c r="DB11" s="151">
        <v>2168.1525999999999</v>
      </c>
      <c r="DC11" s="151">
        <v>2922.4884999999999</v>
      </c>
      <c r="DD11" s="151">
        <v>2912.36</v>
      </c>
      <c r="DE11" s="151">
        <v>2322.125</v>
      </c>
      <c r="DF11" s="151">
        <v>2913.2377999999999</v>
      </c>
      <c r="DG11" s="135"/>
      <c r="DH11" s="135"/>
      <c r="DI11" s="135"/>
      <c r="DJ11" s="135"/>
      <c r="DK11" s="135"/>
      <c r="DL11" s="135"/>
      <c r="DM11" s="135"/>
      <c r="DN11" s="135"/>
      <c r="DO11" s="135"/>
      <c r="DP11" s="135"/>
      <c r="DQ11" s="135"/>
      <c r="DR11" s="135"/>
      <c r="DS11" s="135"/>
    </row>
    <row r="12" spans="1:123" ht="15.5" x14ac:dyDescent="0.35">
      <c r="A12" s="114" t="s">
        <v>48</v>
      </c>
      <c r="B12" s="152">
        <v>0</v>
      </c>
      <c r="C12" s="152">
        <v>0</v>
      </c>
      <c r="D12" s="152">
        <v>0</v>
      </c>
      <c r="E12" s="152">
        <v>0</v>
      </c>
      <c r="F12" s="152">
        <v>0</v>
      </c>
      <c r="G12" s="152">
        <v>0</v>
      </c>
      <c r="H12" s="152">
        <v>0</v>
      </c>
      <c r="I12" s="152">
        <v>0</v>
      </c>
      <c r="J12" s="152">
        <v>0</v>
      </c>
      <c r="K12" s="152">
        <v>0</v>
      </c>
      <c r="L12" s="152">
        <v>0</v>
      </c>
      <c r="M12" s="152">
        <v>0</v>
      </c>
      <c r="N12" s="152">
        <v>0</v>
      </c>
      <c r="O12" s="152">
        <v>0</v>
      </c>
      <c r="P12" s="152">
        <v>0</v>
      </c>
      <c r="Q12" s="152">
        <v>0</v>
      </c>
      <c r="R12" s="152">
        <v>0</v>
      </c>
      <c r="S12" s="152">
        <v>0</v>
      </c>
      <c r="T12" s="152">
        <v>0</v>
      </c>
      <c r="U12" s="152">
        <v>0</v>
      </c>
      <c r="V12" s="152">
        <v>0</v>
      </c>
      <c r="W12" s="152">
        <v>0</v>
      </c>
      <c r="X12" s="152">
        <v>0</v>
      </c>
      <c r="Y12" s="152">
        <v>0</v>
      </c>
      <c r="Z12" s="152">
        <v>0</v>
      </c>
      <c r="AA12" s="152">
        <v>0</v>
      </c>
      <c r="AB12" s="152">
        <v>0</v>
      </c>
      <c r="AC12" s="152">
        <v>0</v>
      </c>
      <c r="AD12" s="152">
        <v>0</v>
      </c>
      <c r="AE12" s="152">
        <v>0</v>
      </c>
      <c r="AF12" s="152">
        <v>0</v>
      </c>
      <c r="AG12" s="152">
        <v>0</v>
      </c>
      <c r="AH12" s="152">
        <v>0</v>
      </c>
      <c r="AI12" s="152">
        <v>0</v>
      </c>
      <c r="AJ12" s="152">
        <v>0</v>
      </c>
      <c r="AK12" s="152">
        <v>0</v>
      </c>
      <c r="AL12" s="152">
        <v>0</v>
      </c>
      <c r="AM12" s="152">
        <v>0</v>
      </c>
      <c r="AN12" s="152">
        <v>0</v>
      </c>
      <c r="AO12" s="152">
        <v>0</v>
      </c>
      <c r="AP12" s="152">
        <v>0</v>
      </c>
      <c r="AQ12" s="152">
        <v>0</v>
      </c>
      <c r="AR12" s="152">
        <v>0</v>
      </c>
      <c r="AS12" s="152">
        <v>0</v>
      </c>
      <c r="AT12" s="152">
        <v>0</v>
      </c>
      <c r="AU12" s="152">
        <v>0</v>
      </c>
      <c r="AV12" s="152">
        <v>0</v>
      </c>
      <c r="AW12" s="152">
        <v>0</v>
      </c>
      <c r="AX12" s="152">
        <v>0</v>
      </c>
      <c r="AY12" s="152">
        <v>0</v>
      </c>
      <c r="AZ12" s="152">
        <v>0</v>
      </c>
      <c r="BA12" s="152">
        <v>0</v>
      </c>
      <c r="BB12" s="152">
        <v>0</v>
      </c>
      <c r="BC12" s="152">
        <v>0</v>
      </c>
      <c r="BD12" s="152">
        <v>0</v>
      </c>
      <c r="BE12" s="152">
        <v>0</v>
      </c>
      <c r="BF12" s="152">
        <v>0</v>
      </c>
      <c r="BG12" s="152">
        <v>0</v>
      </c>
      <c r="BH12" s="152">
        <v>0</v>
      </c>
      <c r="BI12" s="152">
        <v>0</v>
      </c>
      <c r="BJ12" s="152">
        <v>0</v>
      </c>
      <c r="BK12" s="152">
        <v>0</v>
      </c>
      <c r="BL12" s="152">
        <v>0</v>
      </c>
      <c r="BM12" s="152">
        <v>0</v>
      </c>
      <c r="BN12" s="152">
        <v>0</v>
      </c>
      <c r="BO12" s="152">
        <v>0</v>
      </c>
      <c r="BP12" s="152">
        <v>0</v>
      </c>
      <c r="BQ12" s="152">
        <v>0</v>
      </c>
      <c r="BR12" s="152">
        <v>0</v>
      </c>
      <c r="BS12" s="152">
        <v>0</v>
      </c>
      <c r="BT12" s="152">
        <v>0</v>
      </c>
      <c r="BU12" s="152">
        <v>0</v>
      </c>
      <c r="BV12" s="152">
        <v>0</v>
      </c>
      <c r="BW12" s="152">
        <v>0</v>
      </c>
      <c r="BX12" s="152">
        <v>0</v>
      </c>
      <c r="BY12" s="152">
        <v>0</v>
      </c>
      <c r="BZ12" s="152">
        <v>0</v>
      </c>
      <c r="CA12" s="152">
        <v>0</v>
      </c>
      <c r="CB12" s="152">
        <v>0</v>
      </c>
      <c r="CC12" s="152">
        <v>0</v>
      </c>
      <c r="CD12" s="152">
        <v>0</v>
      </c>
      <c r="CE12" s="152">
        <v>0</v>
      </c>
      <c r="CF12" s="152">
        <v>0</v>
      </c>
      <c r="CG12" s="152">
        <v>0</v>
      </c>
      <c r="CH12" s="152">
        <v>0</v>
      </c>
      <c r="CI12" s="152">
        <v>0</v>
      </c>
      <c r="CJ12" s="152">
        <v>0</v>
      </c>
      <c r="CK12" s="152">
        <v>0</v>
      </c>
      <c r="CL12" s="152">
        <v>0</v>
      </c>
      <c r="CM12" s="152">
        <v>0</v>
      </c>
      <c r="CN12" s="152">
        <v>0</v>
      </c>
      <c r="CO12" s="152">
        <v>0</v>
      </c>
      <c r="CP12" s="152">
        <v>0</v>
      </c>
      <c r="CQ12" s="152">
        <v>0</v>
      </c>
      <c r="CR12" s="152">
        <v>0</v>
      </c>
      <c r="CS12" s="152">
        <v>0</v>
      </c>
      <c r="CT12" s="151">
        <v>0</v>
      </c>
      <c r="CU12" s="151">
        <v>0</v>
      </c>
      <c r="CV12" s="151">
        <v>0</v>
      </c>
      <c r="CW12" s="151">
        <v>0</v>
      </c>
      <c r="CX12" s="151">
        <v>0</v>
      </c>
      <c r="CY12" s="151">
        <v>0</v>
      </c>
      <c r="CZ12" s="151">
        <v>0</v>
      </c>
      <c r="DA12" s="151">
        <v>0</v>
      </c>
      <c r="DB12" s="151">
        <v>0</v>
      </c>
      <c r="DC12" s="151">
        <v>0</v>
      </c>
      <c r="DD12" s="151">
        <v>0</v>
      </c>
      <c r="DE12" s="151">
        <v>0</v>
      </c>
      <c r="DF12" s="151">
        <v>0</v>
      </c>
      <c r="DG12" s="135"/>
      <c r="DH12" s="135"/>
      <c r="DI12" s="135"/>
      <c r="DJ12" s="135"/>
      <c r="DK12" s="135"/>
      <c r="DL12" s="135"/>
      <c r="DM12" s="135"/>
      <c r="DN12" s="135"/>
      <c r="DO12" s="135"/>
      <c r="DP12" s="135"/>
      <c r="DQ12" s="135"/>
      <c r="DR12" s="135"/>
      <c r="DS12" s="135"/>
    </row>
    <row r="13" spans="1:123" ht="15.5" x14ac:dyDescent="0.35">
      <c r="A13" s="114" t="s">
        <v>66</v>
      </c>
      <c r="B13" s="152">
        <v>0</v>
      </c>
      <c r="C13" s="152">
        <v>0</v>
      </c>
      <c r="D13" s="152">
        <v>0</v>
      </c>
      <c r="E13" s="152">
        <v>0</v>
      </c>
      <c r="F13" s="152">
        <v>0</v>
      </c>
      <c r="G13" s="152">
        <v>0</v>
      </c>
      <c r="H13" s="152">
        <v>0</v>
      </c>
      <c r="I13" s="152">
        <v>0</v>
      </c>
      <c r="J13" s="152">
        <v>0</v>
      </c>
      <c r="K13" s="152">
        <v>0</v>
      </c>
      <c r="L13" s="152">
        <v>0</v>
      </c>
      <c r="M13" s="152">
        <v>0</v>
      </c>
      <c r="N13" s="152">
        <v>0</v>
      </c>
      <c r="O13" s="152">
        <v>0</v>
      </c>
      <c r="P13" s="152">
        <v>0</v>
      </c>
      <c r="Q13" s="152">
        <v>0</v>
      </c>
      <c r="R13" s="152">
        <v>0</v>
      </c>
      <c r="S13" s="152">
        <v>0</v>
      </c>
      <c r="T13" s="152">
        <v>0</v>
      </c>
      <c r="U13" s="152">
        <v>0</v>
      </c>
      <c r="V13" s="152">
        <v>0</v>
      </c>
      <c r="W13" s="152">
        <v>0</v>
      </c>
      <c r="X13" s="152">
        <v>0</v>
      </c>
      <c r="Y13" s="152">
        <v>0</v>
      </c>
      <c r="Z13" s="152">
        <v>0</v>
      </c>
      <c r="AA13" s="152">
        <v>0</v>
      </c>
      <c r="AB13" s="152">
        <v>0</v>
      </c>
      <c r="AC13" s="152">
        <v>0</v>
      </c>
      <c r="AD13" s="152">
        <v>0</v>
      </c>
      <c r="AE13" s="152">
        <v>0</v>
      </c>
      <c r="AF13" s="152">
        <v>0</v>
      </c>
      <c r="AG13" s="152">
        <v>0</v>
      </c>
      <c r="AH13" s="152">
        <v>0</v>
      </c>
      <c r="AI13" s="152">
        <v>0</v>
      </c>
      <c r="AJ13" s="152">
        <v>0</v>
      </c>
      <c r="AK13" s="152">
        <v>0</v>
      </c>
      <c r="AL13" s="152">
        <v>0</v>
      </c>
      <c r="AM13" s="152">
        <v>0</v>
      </c>
      <c r="AN13" s="152">
        <v>0</v>
      </c>
      <c r="AO13" s="152">
        <v>0</v>
      </c>
      <c r="AP13" s="152">
        <v>0</v>
      </c>
      <c r="AQ13" s="152">
        <v>0</v>
      </c>
      <c r="AR13" s="152">
        <v>0</v>
      </c>
      <c r="AS13" s="152">
        <v>0</v>
      </c>
      <c r="AT13" s="152">
        <v>0</v>
      </c>
      <c r="AU13" s="152">
        <v>0</v>
      </c>
      <c r="AV13" s="152">
        <v>0</v>
      </c>
      <c r="AW13" s="152">
        <v>0</v>
      </c>
      <c r="AX13" s="152">
        <v>0</v>
      </c>
      <c r="AY13" s="152">
        <v>0</v>
      </c>
      <c r="AZ13" s="152">
        <v>0</v>
      </c>
      <c r="BA13" s="152">
        <v>0</v>
      </c>
      <c r="BB13" s="152">
        <v>0</v>
      </c>
      <c r="BC13" s="152">
        <v>0</v>
      </c>
      <c r="BD13" s="152">
        <v>0</v>
      </c>
      <c r="BE13" s="152">
        <v>0</v>
      </c>
      <c r="BF13" s="152">
        <v>0</v>
      </c>
      <c r="BG13" s="152">
        <v>0</v>
      </c>
      <c r="BH13" s="152">
        <v>0</v>
      </c>
      <c r="BI13" s="152">
        <v>0</v>
      </c>
      <c r="BJ13" s="152">
        <v>0</v>
      </c>
      <c r="BK13" s="152">
        <v>0</v>
      </c>
      <c r="BL13" s="152">
        <v>0</v>
      </c>
      <c r="BM13" s="152">
        <v>0</v>
      </c>
      <c r="BN13" s="152">
        <v>0</v>
      </c>
      <c r="BO13" s="152">
        <v>0</v>
      </c>
      <c r="BP13" s="152">
        <v>0</v>
      </c>
      <c r="BQ13" s="152">
        <v>0</v>
      </c>
      <c r="BR13" s="152">
        <v>0</v>
      </c>
      <c r="BS13" s="152">
        <v>0</v>
      </c>
      <c r="BT13" s="152">
        <v>0</v>
      </c>
      <c r="BU13" s="152">
        <v>0</v>
      </c>
      <c r="BV13" s="152">
        <v>0</v>
      </c>
      <c r="BW13" s="152">
        <v>0</v>
      </c>
      <c r="BX13" s="152">
        <v>0</v>
      </c>
      <c r="BY13" s="152">
        <v>0</v>
      </c>
      <c r="BZ13" s="152">
        <v>0</v>
      </c>
      <c r="CA13" s="152">
        <v>0</v>
      </c>
      <c r="CB13" s="152">
        <v>0</v>
      </c>
      <c r="CC13" s="152">
        <v>0</v>
      </c>
      <c r="CD13" s="152">
        <v>0</v>
      </c>
      <c r="CE13" s="152">
        <v>0</v>
      </c>
      <c r="CF13" s="152">
        <v>0</v>
      </c>
      <c r="CG13" s="152">
        <v>0</v>
      </c>
      <c r="CH13" s="152">
        <v>0</v>
      </c>
      <c r="CI13" s="152">
        <v>0</v>
      </c>
      <c r="CJ13" s="152">
        <v>0</v>
      </c>
      <c r="CK13" s="152">
        <v>0</v>
      </c>
      <c r="CL13" s="152">
        <v>0</v>
      </c>
      <c r="CM13" s="152">
        <v>0</v>
      </c>
      <c r="CN13" s="152">
        <v>0</v>
      </c>
      <c r="CO13" s="152">
        <v>0</v>
      </c>
      <c r="CP13" s="152">
        <v>0</v>
      </c>
      <c r="CQ13" s="152">
        <v>0</v>
      </c>
      <c r="CR13" s="152">
        <v>0</v>
      </c>
      <c r="CS13" s="152">
        <v>0</v>
      </c>
      <c r="CT13" s="151">
        <v>0</v>
      </c>
      <c r="CU13" s="151">
        <v>0</v>
      </c>
      <c r="CV13" s="151">
        <v>0</v>
      </c>
      <c r="CW13" s="151">
        <v>0</v>
      </c>
      <c r="CX13" s="151">
        <v>0</v>
      </c>
      <c r="CY13" s="151">
        <v>0</v>
      </c>
      <c r="CZ13" s="151">
        <v>0</v>
      </c>
      <c r="DA13" s="151">
        <v>0</v>
      </c>
      <c r="DB13" s="151">
        <v>0</v>
      </c>
      <c r="DC13" s="151">
        <v>0</v>
      </c>
      <c r="DD13" s="151">
        <v>0</v>
      </c>
      <c r="DE13" s="151">
        <v>0</v>
      </c>
      <c r="DF13" s="151">
        <v>0</v>
      </c>
      <c r="DG13" s="135"/>
      <c r="DH13" s="135"/>
      <c r="DI13" s="135"/>
      <c r="DJ13" s="135"/>
      <c r="DK13" s="135"/>
      <c r="DL13" s="135"/>
      <c r="DM13" s="135"/>
      <c r="DN13" s="135"/>
      <c r="DO13" s="135"/>
      <c r="DP13" s="135"/>
      <c r="DQ13" s="135"/>
      <c r="DR13" s="135"/>
      <c r="DS13" s="135"/>
    </row>
    <row r="14" spans="1:123" ht="15.5" x14ac:dyDescent="0.35">
      <c r="A14" s="114" t="s">
        <v>50</v>
      </c>
      <c r="B14" s="152">
        <v>102644.2371</v>
      </c>
      <c r="C14" s="152">
        <v>87858.767600000006</v>
      </c>
      <c r="D14" s="152">
        <v>83783.216400000005</v>
      </c>
      <c r="E14" s="152">
        <v>101123.64810000001</v>
      </c>
      <c r="F14" s="152">
        <v>104674.4277</v>
      </c>
      <c r="G14" s="152">
        <v>88980.440400000007</v>
      </c>
      <c r="H14" s="152">
        <v>86240.828500000003</v>
      </c>
      <c r="I14" s="152">
        <v>102497.895</v>
      </c>
      <c r="J14" s="152">
        <v>106718.3861</v>
      </c>
      <c r="K14" s="152">
        <v>92285.874100000001</v>
      </c>
      <c r="L14" s="152">
        <v>88221.099799999996</v>
      </c>
      <c r="M14" s="152">
        <v>104016.776</v>
      </c>
      <c r="N14" s="152">
        <v>110525.2049</v>
      </c>
      <c r="O14" s="152">
        <v>92561.806800000006</v>
      </c>
      <c r="P14" s="152">
        <v>88377.882199999993</v>
      </c>
      <c r="Q14" s="152">
        <v>103713.117</v>
      </c>
      <c r="R14" s="152">
        <v>108506.54180000001</v>
      </c>
      <c r="S14" s="152">
        <v>92460.62</v>
      </c>
      <c r="T14" s="152">
        <v>89141.266799999998</v>
      </c>
      <c r="U14" s="152">
        <v>105551.77099999999</v>
      </c>
      <c r="V14" s="152">
        <v>108953.186</v>
      </c>
      <c r="W14" s="152">
        <v>93350.291800000006</v>
      </c>
      <c r="X14" s="152">
        <v>90282.124200000006</v>
      </c>
      <c r="Y14" s="152">
        <v>107783.8331</v>
      </c>
      <c r="Z14" s="152">
        <v>112209.421</v>
      </c>
      <c r="AA14" s="152">
        <v>89561.120699999999</v>
      </c>
      <c r="AB14" s="152">
        <v>91682.967900000003</v>
      </c>
      <c r="AC14" s="152">
        <v>108201.0857</v>
      </c>
      <c r="AD14" s="152">
        <v>111111.0625</v>
      </c>
      <c r="AE14" s="152">
        <v>95301.222200000004</v>
      </c>
      <c r="AF14" s="152">
        <v>91505.816800000001</v>
      </c>
      <c r="AG14" s="152">
        <v>108763.9172</v>
      </c>
      <c r="AH14" s="152">
        <v>113995.1657</v>
      </c>
      <c r="AI14" s="152">
        <v>94030.348499999993</v>
      </c>
      <c r="AJ14" s="152">
        <v>91823.467699999994</v>
      </c>
      <c r="AK14" s="152">
        <v>105386.19500000001</v>
      </c>
      <c r="AL14" s="152">
        <v>108520.7549</v>
      </c>
      <c r="AM14" s="152">
        <v>92638.794099999999</v>
      </c>
      <c r="AN14" s="152">
        <v>91511.227599999998</v>
      </c>
      <c r="AO14" s="152">
        <v>109376.17329999999</v>
      </c>
      <c r="AP14" s="152">
        <v>110201.2778</v>
      </c>
      <c r="AQ14" s="152">
        <v>93740.901800000007</v>
      </c>
      <c r="AR14" s="152">
        <v>90941.140100000004</v>
      </c>
      <c r="AS14" s="152">
        <v>105056.8869</v>
      </c>
      <c r="AT14" s="152">
        <v>106340.9964</v>
      </c>
      <c r="AU14" s="152">
        <v>87991.835900000005</v>
      </c>
      <c r="AV14" s="152">
        <v>86444.120200000005</v>
      </c>
      <c r="AW14" s="152">
        <v>98837.659100000004</v>
      </c>
      <c r="AX14" s="152">
        <v>106492.0741</v>
      </c>
      <c r="AY14" s="152">
        <v>87924.904699999999</v>
      </c>
      <c r="AZ14" s="152">
        <v>85636.394499999995</v>
      </c>
      <c r="BA14" s="152">
        <v>104676.3803</v>
      </c>
      <c r="BB14" s="152">
        <v>104433.9564</v>
      </c>
      <c r="BC14" s="152">
        <v>86595.732300000003</v>
      </c>
      <c r="BD14" s="152">
        <v>85778.856899999999</v>
      </c>
      <c r="BE14" s="152">
        <v>97396.376399999994</v>
      </c>
      <c r="BF14" s="152">
        <v>101886.8126</v>
      </c>
      <c r="BG14" s="152">
        <v>88451.053599999999</v>
      </c>
      <c r="BH14" s="152">
        <v>85496.172999999995</v>
      </c>
      <c r="BI14" s="152">
        <v>99902.893599999996</v>
      </c>
      <c r="BJ14" s="152">
        <v>104183.4529</v>
      </c>
      <c r="BK14" s="152">
        <v>87296.867100000003</v>
      </c>
      <c r="BL14" s="152">
        <v>84154.677100000001</v>
      </c>
      <c r="BM14" s="152">
        <v>97079.630499999999</v>
      </c>
      <c r="BN14" s="152">
        <v>98369.732499999998</v>
      </c>
      <c r="BO14" s="151">
        <v>83740.107499999998</v>
      </c>
      <c r="BP14" s="151">
        <v>81554.613500000007</v>
      </c>
      <c r="BQ14" s="151">
        <v>94951.258700000006</v>
      </c>
      <c r="BR14" s="151">
        <v>100509.1246</v>
      </c>
      <c r="BS14" s="154">
        <v>84126.558499999999</v>
      </c>
      <c r="BT14" s="154">
        <v>82247.425900000002</v>
      </c>
      <c r="BU14" s="154">
        <v>93097.763900000005</v>
      </c>
      <c r="BV14" s="154">
        <v>98200.783299999996</v>
      </c>
      <c r="BW14" s="154">
        <v>83349.618300000002</v>
      </c>
      <c r="BX14" s="154">
        <v>80765.7402</v>
      </c>
      <c r="BY14" s="151">
        <v>94593.177599999995</v>
      </c>
      <c r="BZ14" s="154">
        <v>96256.803700000004</v>
      </c>
      <c r="CA14" s="154">
        <v>82198.936700000006</v>
      </c>
      <c r="CB14" s="154">
        <v>80746.3658</v>
      </c>
      <c r="CC14" s="154">
        <v>93755.604699999996</v>
      </c>
      <c r="CD14" s="154">
        <v>99095.986300000004</v>
      </c>
      <c r="CE14" s="154">
        <v>82301.232099999994</v>
      </c>
      <c r="CF14" s="154">
        <v>80208.562000000005</v>
      </c>
      <c r="CG14" s="154">
        <v>91254.214200000002</v>
      </c>
      <c r="CH14" s="154">
        <v>94198.6348</v>
      </c>
      <c r="CI14" s="154">
        <v>81890.390100000004</v>
      </c>
      <c r="CJ14" s="151">
        <v>79273.051999999996</v>
      </c>
      <c r="CK14" s="151">
        <v>92981.709900000002</v>
      </c>
      <c r="CL14" s="151">
        <v>92550.801699999996</v>
      </c>
      <c r="CM14" s="151">
        <v>71453.311900000001</v>
      </c>
      <c r="CN14" s="151">
        <v>75271.549400000004</v>
      </c>
      <c r="CO14" s="151">
        <v>88930.431100000002</v>
      </c>
      <c r="CP14" s="151">
        <v>90474.014200000005</v>
      </c>
      <c r="CQ14" s="151">
        <v>78785.337199999994</v>
      </c>
      <c r="CR14" s="151">
        <v>75572.122499999998</v>
      </c>
      <c r="CS14" s="151">
        <v>87673.678700000004</v>
      </c>
      <c r="CT14" s="151">
        <v>89466.206300000005</v>
      </c>
      <c r="CU14" s="151">
        <v>74664.137199999997</v>
      </c>
      <c r="CV14" s="151">
        <v>72669.988200000007</v>
      </c>
      <c r="CW14" s="151">
        <v>82710.902000000002</v>
      </c>
      <c r="CX14" s="151">
        <v>86524.666500000007</v>
      </c>
      <c r="CY14" s="151">
        <v>74143.911399999997</v>
      </c>
      <c r="CZ14" s="151">
        <v>72499.650099999999</v>
      </c>
      <c r="DA14" s="151">
        <v>84743.983500000002</v>
      </c>
      <c r="DB14" s="151">
        <v>87813.940499999997</v>
      </c>
      <c r="DC14" s="151">
        <v>73643.027499999997</v>
      </c>
      <c r="DD14" s="151">
        <v>72828.866299999994</v>
      </c>
      <c r="DE14" s="151">
        <v>84078.187399999995</v>
      </c>
      <c r="DF14" s="151">
        <v>87626.950100000002</v>
      </c>
      <c r="DG14" s="135"/>
      <c r="DH14" s="135"/>
      <c r="DI14" s="135"/>
      <c r="DJ14" s="135"/>
      <c r="DK14" s="135"/>
      <c r="DL14" s="135"/>
      <c r="DM14" s="135"/>
      <c r="DN14" s="135"/>
      <c r="DO14" s="135"/>
      <c r="DP14" s="135"/>
      <c r="DQ14" s="135"/>
      <c r="DR14" s="135"/>
      <c r="DS14" s="135"/>
    </row>
    <row r="15" spans="1:123" ht="15.5" x14ac:dyDescent="0.35">
      <c r="A15" s="114" t="s">
        <v>51</v>
      </c>
      <c r="B15" s="152">
        <v>569.55759999999998</v>
      </c>
      <c r="C15" s="152">
        <v>1042.5569</v>
      </c>
      <c r="D15" s="152">
        <v>353.60359999999997</v>
      </c>
      <c r="E15" s="152">
        <v>135.80510000000001</v>
      </c>
      <c r="F15" s="152">
        <v>-610.41629999999998</v>
      </c>
      <c r="G15" s="152">
        <v>759.17539999999997</v>
      </c>
      <c r="H15" s="152">
        <v>-573.25840000000005</v>
      </c>
      <c r="I15" s="152">
        <v>1988.5257999999999</v>
      </c>
      <c r="J15" s="152">
        <v>2764.3245000000002</v>
      </c>
      <c r="K15" s="152">
        <v>496.12310000000002</v>
      </c>
      <c r="L15" s="152">
        <v>-2451.7215000000001</v>
      </c>
      <c r="M15" s="152">
        <v>689.63959999999997</v>
      </c>
      <c r="N15" s="152">
        <v>-1525.3983000000001</v>
      </c>
      <c r="O15" s="152">
        <v>-1437.1342</v>
      </c>
      <c r="P15" s="152">
        <v>1019.6778</v>
      </c>
      <c r="Q15" s="152">
        <v>3110.9639999999999</v>
      </c>
      <c r="R15" s="152">
        <v>-280.40890000000002</v>
      </c>
      <c r="S15" s="152">
        <v>411.05770000000001</v>
      </c>
      <c r="T15" s="152">
        <v>449.53829999999999</v>
      </c>
      <c r="U15" s="152">
        <v>402.72320000000002</v>
      </c>
      <c r="V15" s="152">
        <v>650.70630000000006</v>
      </c>
      <c r="W15" s="152">
        <v>465.12439999999998</v>
      </c>
      <c r="X15" s="152">
        <v>307.89499999999998</v>
      </c>
      <c r="Y15" s="152">
        <v>784.21540000000005</v>
      </c>
      <c r="Z15" s="152">
        <v>485.25900000000001</v>
      </c>
      <c r="AA15" s="152">
        <v>12.266400000000001</v>
      </c>
      <c r="AB15" s="152">
        <v>937.99400000000003</v>
      </c>
      <c r="AC15" s="152">
        <v>1248.1936000000001</v>
      </c>
      <c r="AD15" s="152">
        <v>-187.75299999999999</v>
      </c>
      <c r="AE15" s="152">
        <v>127.6819</v>
      </c>
      <c r="AF15" s="152">
        <v>506.51609999999999</v>
      </c>
      <c r="AG15" s="152">
        <v>-219.92169999999999</v>
      </c>
      <c r="AH15" s="152">
        <v>69.5578</v>
      </c>
      <c r="AI15" s="152">
        <v>52.570500000000003</v>
      </c>
      <c r="AJ15" s="152">
        <v>272.91379999999998</v>
      </c>
      <c r="AK15" s="152">
        <v>143.40520000000001</v>
      </c>
      <c r="AL15" s="152">
        <v>-268.39909999999998</v>
      </c>
      <c r="AM15" s="152">
        <v>-424.52460000000002</v>
      </c>
      <c r="AN15" s="152">
        <v>-24.619</v>
      </c>
      <c r="AO15" s="152">
        <v>327.75689999999997</v>
      </c>
      <c r="AP15" s="152">
        <v>383.34030000000001</v>
      </c>
      <c r="AQ15" s="152">
        <v>-323.64240000000001</v>
      </c>
      <c r="AR15" s="152">
        <v>13.188800000000001</v>
      </c>
      <c r="AS15" s="152">
        <v>204.25280000000001</v>
      </c>
      <c r="AT15" s="152">
        <v>447.7011</v>
      </c>
      <c r="AU15" s="152">
        <v>-263.72239999999999</v>
      </c>
      <c r="AV15" s="152">
        <v>94.294200000000004</v>
      </c>
      <c r="AW15" s="152">
        <v>-138.95359999999999</v>
      </c>
      <c r="AX15" s="152">
        <v>290.55360000000002</v>
      </c>
      <c r="AY15" s="152">
        <v>-375.90050000000002</v>
      </c>
      <c r="AZ15" s="152">
        <v>-201.8383</v>
      </c>
      <c r="BA15" s="152">
        <v>134.8973</v>
      </c>
      <c r="BB15" s="152">
        <v>228.03899999999999</v>
      </c>
      <c r="BC15" s="152">
        <v>-159.50550000000001</v>
      </c>
      <c r="BD15" s="152">
        <v>-98.779300000000006</v>
      </c>
      <c r="BE15" s="152">
        <v>-126.48439999999999</v>
      </c>
      <c r="BF15" s="152">
        <v>-258.49169999999998</v>
      </c>
      <c r="BG15" s="152">
        <v>-295.34550000000002</v>
      </c>
      <c r="BH15" s="152">
        <v>255.87190000000001</v>
      </c>
      <c r="BI15" s="152">
        <v>-324.43740000000003</v>
      </c>
      <c r="BJ15" s="152">
        <v>-124.9847</v>
      </c>
      <c r="BK15" s="152">
        <v>-300.21769999999998</v>
      </c>
      <c r="BL15" s="152">
        <v>-418.83780000000002</v>
      </c>
      <c r="BM15" s="152">
        <v>-271.37180000000001</v>
      </c>
      <c r="BN15" s="152">
        <v>-196.78630000000001</v>
      </c>
      <c r="BO15" s="151">
        <v>-395.3494</v>
      </c>
      <c r="BP15" s="151">
        <v>-327.2946</v>
      </c>
      <c r="BQ15" s="151">
        <v>-147.3766</v>
      </c>
      <c r="BR15" s="151">
        <v>370.78989999999999</v>
      </c>
      <c r="BS15" s="153">
        <v>337.23579999999998</v>
      </c>
      <c r="BT15" s="153">
        <v>306.779</v>
      </c>
      <c r="BU15" s="151">
        <v>295.07049999999998</v>
      </c>
      <c r="BV15" s="151">
        <v>77.1357</v>
      </c>
      <c r="BW15" s="151">
        <v>-28.3644</v>
      </c>
      <c r="BX15" s="151">
        <v>110.134</v>
      </c>
      <c r="BY15" s="151">
        <v>85.145300000000006</v>
      </c>
      <c r="BZ15" s="151">
        <v>236.7133</v>
      </c>
      <c r="CA15" s="151">
        <v>159.68520000000001</v>
      </c>
      <c r="CB15" s="151">
        <v>-186.8186</v>
      </c>
      <c r="CC15" s="151">
        <v>223.54740000000001</v>
      </c>
      <c r="CD15" s="151">
        <v>-288.60879999999997</v>
      </c>
      <c r="CE15" s="151">
        <v>19.970800000000001</v>
      </c>
      <c r="CF15" s="151">
        <v>31.0395</v>
      </c>
      <c r="CG15" s="151">
        <v>-50.3187</v>
      </c>
      <c r="CH15" s="151">
        <v>-265.46570000000003</v>
      </c>
      <c r="CI15" s="151">
        <v>-81.650400000000005</v>
      </c>
      <c r="CJ15" s="151">
        <v>354.06119999999999</v>
      </c>
      <c r="CK15" s="151">
        <v>-41.276899999999998</v>
      </c>
      <c r="CL15" s="151">
        <v>-48.678899999999999</v>
      </c>
      <c r="CM15" s="151">
        <v>32.825600000000001</v>
      </c>
      <c r="CN15" s="151">
        <v>313.2063</v>
      </c>
      <c r="CO15" s="151">
        <v>-194.21729999999999</v>
      </c>
      <c r="CP15" s="151">
        <v>-288.82240000000002</v>
      </c>
      <c r="CQ15" s="151">
        <v>-74.920599999999993</v>
      </c>
      <c r="CR15" s="151">
        <v>146.2561</v>
      </c>
      <c r="CS15" s="151">
        <v>-7.6707999999999998</v>
      </c>
      <c r="CT15" s="151">
        <v>-263.43419999999998</v>
      </c>
      <c r="CU15" s="151">
        <v>-78.506799999999998</v>
      </c>
      <c r="CV15" s="151">
        <v>33.729900000000001</v>
      </c>
      <c r="CW15" s="151">
        <v>104.86109999999999</v>
      </c>
      <c r="CX15" s="151">
        <v>141.298</v>
      </c>
      <c r="CY15" s="151">
        <v>168.66650000000001</v>
      </c>
      <c r="CZ15" s="151">
        <v>108.9316</v>
      </c>
      <c r="DA15" s="151">
        <v>199.80420000000001</v>
      </c>
      <c r="DB15" s="151">
        <v>-267.55329999999998</v>
      </c>
      <c r="DC15" s="151">
        <v>-90.305000000000007</v>
      </c>
      <c r="DD15" s="151">
        <v>-217.71510000000001</v>
      </c>
      <c r="DE15" s="151">
        <v>-74.622</v>
      </c>
      <c r="DF15" s="151">
        <v>-182.91919999999999</v>
      </c>
      <c r="DG15" s="135"/>
      <c r="DH15" s="135"/>
      <c r="DI15" s="135"/>
      <c r="DJ15" s="135"/>
      <c r="DK15" s="135"/>
      <c r="DL15" s="135"/>
      <c r="DM15" s="135"/>
      <c r="DN15" s="135"/>
      <c r="DO15" s="135"/>
      <c r="DP15" s="135"/>
      <c r="DQ15" s="135"/>
      <c r="DR15" s="135"/>
      <c r="DS15" s="135"/>
    </row>
    <row r="16" spans="1:123" ht="15.5" x14ac:dyDescent="0.35">
      <c r="A16" s="114" t="s">
        <v>52</v>
      </c>
      <c r="B16" s="152">
        <v>102074.6796</v>
      </c>
      <c r="C16" s="152">
        <v>86816.210699999996</v>
      </c>
      <c r="D16" s="152">
        <v>83429.612899999993</v>
      </c>
      <c r="E16" s="152">
        <v>100987.84299999999</v>
      </c>
      <c r="F16" s="152">
        <v>105284.844</v>
      </c>
      <c r="G16" s="152">
        <v>88221.264999999999</v>
      </c>
      <c r="H16" s="152">
        <v>86814.086899999995</v>
      </c>
      <c r="I16" s="152">
        <v>100509.3692</v>
      </c>
      <c r="J16" s="152">
        <v>103954.0616</v>
      </c>
      <c r="K16" s="152">
        <v>91789.751000000004</v>
      </c>
      <c r="L16" s="152">
        <v>90672.821400000001</v>
      </c>
      <c r="M16" s="152">
        <v>103327.1364</v>
      </c>
      <c r="N16" s="152">
        <v>112050.6032</v>
      </c>
      <c r="O16" s="152">
        <v>93998.941000000006</v>
      </c>
      <c r="P16" s="152">
        <v>87358.204500000007</v>
      </c>
      <c r="Q16" s="152">
        <v>100602.15300000001</v>
      </c>
      <c r="R16" s="152">
        <v>108786.9507</v>
      </c>
      <c r="S16" s="152">
        <v>92049.562300000005</v>
      </c>
      <c r="T16" s="152">
        <v>88691.728499999997</v>
      </c>
      <c r="U16" s="152">
        <v>105149.04790000001</v>
      </c>
      <c r="V16" s="152">
        <v>108302.4797</v>
      </c>
      <c r="W16" s="152">
        <v>92885.167400000006</v>
      </c>
      <c r="X16" s="152">
        <v>89974.229200000002</v>
      </c>
      <c r="Y16" s="152">
        <v>106999.6177</v>
      </c>
      <c r="Z16" s="152">
        <v>111724.16190000001</v>
      </c>
      <c r="AA16" s="152">
        <v>89548.854300000006</v>
      </c>
      <c r="AB16" s="152">
        <v>90744.973899999997</v>
      </c>
      <c r="AC16" s="152">
        <v>106952.8921</v>
      </c>
      <c r="AD16" s="152">
        <v>111298.8155</v>
      </c>
      <c r="AE16" s="152">
        <v>95173.540299999993</v>
      </c>
      <c r="AF16" s="152">
        <v>90999.300700000007</v>
      </c>
      <c r="AG16" s="152">
        <v>108983.83900000001</v>
      </c>
      <c r="AH16" s="152">
        <v>113925.6079</v>
      </c>
      <c r="AI16" s="152">
        <v>93977.778000000006</v>
      </c>
      <c r="AJ16" s="152">
        <v>91550.553899999999</v>
      </c>
      <c r="AK16" s="152">
        <v>105242.7898</v>
      </c>
      <c r="AL16" s="152">
        <v>108789.15399999999</v>
      </c>
      <c r="AM16" s="152">
        <v>93063.318700000003</v>
      </c>
      <c r="AN16" s="152">
        <v>91535.8465</v>
      </c>
      <c r="AO16" s="152">
        <v>109048.4164</v>
      </c>
      <c r="AP16" s="152">
        <v>109817.9375</v>
      </c>
      <c r="AQ16" s="152">
        <v>94064.544200000004</v>
      </c>
      <c r="AR16" s="152">
        <v>90927.951300000001</v>
      </c>
      <c r="AS16" s="152">
        <v>104852.63400000001</v>
      </c>
      <c r="AT16" s="152">
        <v>105893.2953</v>
      </c>
      <c r="AU16" s="152">
        <v>88255.558300000004</v>
      </c>
      <c r="AV16" s="152">
        <v>86349.826000000001</v>
      </c>
      <c r="AW16" s="152">
        <v>98976.612699999998</v>
      </c>
      <c r="AX16" s="152">
        <v>106201.5205</v>
      </c>
      <c r="AY16" s="152">
        <v>88300.805099999998</v>
      </c>
      <c r="AZ16" s="152">
        <v>85838.232799999998</v>
      </c>
      <c r="BA16" s="152">
        <v>104541.48299999999</v>
      </c>
      <c r="BB16" s="152">
        <v>104205.9173</v>
      </c>
      <c r="BC16" s="152">
        <v>86755.237800000003</v>
      </c>
      <c r="BD16" s="152">
        <v>85877.636199999994</v>
      </c>
      <c r="BE16" s="152">
        <v>97522.8609</v>
      </c>
      <c r="BF16" s="152">
        <v>102145.3043</v>
      </c>
      <c r="BG16" s="152">
        <v>88746.3992</v>
      </c>
      <c r="BH16" s="152">
        <v>85240.301099999997</v>
      </c>
      <c r="BI16" s="152">
        <v>100227.33100000001</v>
      </c>
      <c r="BJ16" s="152">
        <v>104308.4376</v>
      </c>
      <c r="BK16" s="152">
        <v>87597.084799999997</v>
      </c>
      <c r="BL16" s="152">
        <v>84573.514899999995</v>
      </c>
      <c r="BM16" s="152">
        <v>97351.002299999993</v>
      </c>
      <c r="BN16" s="152">
        <v>98566.518800000005</v>
      </c>
      <c r="BO16" s="151">
        <v>84135.456900000005</v>
      </c>
      <c r="BP16" s="151">
        <v>81881.908200000005</v>
      </c>
      <c r="BQ16" s="151">
        <v>95098.635299999994</v>
      </c>
      <c r="BR16" s="151">
        <v>100138.33470000001</v>
      </c>
      <c r="BS16" s="154">
        <v>83789.322700000004</v>
      </c>
      <c r="BT16" s="154">
        <v>81940.646900000007</v>
      </c>
      <c r="BU16" s="154">
        <v>92802.693400000004</v>
      </c>
      <c r="BV16" s="154">
        <v>98123.647599999997</v>
      </c>
      <c r="BW16" s="154">
        <v>83377.982699999993</v>
      </c>
      <c r="BX16" s="154">
        <v>80655.606199999995</v>
      </c>
      <c r="BY16" s="151">
        <v>94508.032300000006</v>
      </c>
      <c r="BZ16" s="154">
        <v>96020.090299999996</v>
      </c>
      <c r="CA16" s="154">
        <v>82039.251600000003</v>
      </c>
      <c r="CB16" s="154">
        <v>80933.184399999998</v>
      </c>
      <c r="CC16" s="154">
        <v>93532.0573</v>
      </c>
      <c r="CD16" s="154">
        <v>99384.595100000006</v>
      </c>
      <c r="CE16" s="154">
        <v>82281.261299999998</v>
      </c>
      <c r="CF16" s="154">
        <v>80177.522500000006</v>
      </c>
      <c r="CG16" s="154">
        <v>91304.532800000001</v>
      </c>
      <c r="CH16" s="154">
        <v>94464.1005</v>
      </c>
      <c r="CI16" s="154">
        <v>81972.040500000003</v>
      </c>
      <c r="CJ16" s="151">
        <v>78918.9908</v>
      </c>
      <c r="CK16" s="151">
        <v>93022.986799999999</v>
      </c>
      <c r="CL16" s="151">
        <v>92599.480500000005</v>
      </c>
      <c r="CM16" s="151">
        <v>71420.486300000004</v>
      </c>
      <c r="CN16" s="151">
        <v>74958.343099999998</v>
      </c>
      <c r="CO16" s="151">
        <v>89124.648400000005</v>
      </c>
      <c r="CP16" s="151">
        <v>90762.836500000005</v>
      </c>
      <c r="CQ16" s="151">
        <v>78860.257800000007</v>
      </c>
      <c r="CR16" s="151">
        <v>75425.866399999999</v>
      </c>
      <c r="CS16" s="151">
        <v>87681.349499999997</v>
      </c>
      <c r="CT16" s="151">
        <v>89729.640499999994</v>
      </c>
      <c r="CU16" s="151">
        <v>74742.644</v>
      </c>
      <c r="CV16" s="151">
        <v>72636.258300000001</v>
      </c>
      <c r="CW16" s="151">
        <v>82606.040900000007</v>
      </c>
      <c r="CX16" s="151">
        <v>86383.368499999997</v>
      </c>
      <c r="CY16" s="151">
        <v>73975.2448</v>
      </c>
      <c r="CZ16" s="151">
        <v>72390.718399999998</v>
      </c>
      <c r="DA16" s="151">
        <v>84544.179300000003</v>
      </c>
      <c r="DB16" s="151">
        <v>88081.493700000006</v>
      </c>
      <c r="DC16" s="151">
        <v>73733.332500000004</v>
      </c>
      <c r="DD16" s="151">
        <v>73046.581399999995</v>
      </c>
      <c r="DE16" s="151">
        <v>84152.809299999994</v>
      </c>
      <c r="DF16" s="151">
        <v>87809.869300000006</v>
      </c>
      <c r="DG16" s="135"/>
      <c r="DH16" s="135"/>
      <c r="DI16" s="135"/>
      <c r="DJ16" s="135"/>
      <c r="DK16" s="135"/>
      <c r="DL16" s="135"/>
      <c r="DM16" s="135"/>
      <c r="DN16" s="135"/>
      <c r="DO16" s="135"/>
      <c r="DP16" s="135"/>
      <c r="DQ16" s="135"/>
      <c r="DR16" s="135"/>
      <c r="DS16" s="135"/>
    </row>
    <row r="17" spans="1:123" ht="15.5" x14ac:dyDescent="0.35">
      <c r="A17" s="114" t="s">
        <v>54</v>
      </c>
      <c r="B17" s="152">
        <v>7851.2941000000001</v>
      </c>
      <c r="C17" s="152">
        <v>7144.8678</v>
      </c>
      <c r="D17" s="152">
        <v>7116.8253000000004</v>
      </c>
      <c r="E17" s="152">
        <v>7560.1018000000004</v>
      </c>
      <c r="F17" s="152">
        <v>8022.9457000000002</v>
      </c>
      <c r="G17" s="152">
        <v>7128.6833999999999</v>
      </c>
      <c r="H17" s="152">
        <v>7167.66</v>
      </c>
      <c r="I17" s="152">
        <v>7469.0898999999999</v>
      </c>
      <c r="J17" s="152">
        <v>8208.9220999999998</v>
      </c>
      <c r="K17" s="152">
        <v>7413.0428000000002</v>
      </c>
      <c r="L17" s="152">
        <v>7124.7259000000004</v>
      </c>
      <c r="M17" s="152">
        <v>7933.9742999999999</v>
      </c>
      <c r="N17" s="152">
        <v>8248.5651999999991</v>
      </c>
      <c r="O17" s="152">
        <v>7100.6368000000002</v>
      </c>
      <c r="P17" s="152">
        <v>7047.0203000000001</v>
      </c>
      <c r="Q17" s="152">
        <v>7992.1859000000004</v>
      </c>
      <c r="R17" s="152">
        <v>8407.32</v>
      </c>
      <c r="S17" s="152">
        <v>7432.1507000000001</v>
      </c>
      <c r="T17" s="152">
        <v>7419.6962999999996</v>
      </c>
      <c r="U17" s="152">
        <v>8037.4588999999996</v>
      </c>
      <c r="V17" s="152">
        <v>8489.9050000000007</v>
      </c>
      <c r="W17" s="152">
        <v>7667.9546</v>
      </c>
      <c r="X17" s="152">
        <v>7662.9708000000001</v>
      </c>
      <c r="Y17" s="152">
        <v>8260.3816000000006</v>
      </c>
      <c r="Z17" s="152">
        <v>8053.4946</v>
      </c>
      <c r="AA17" s="152">
        <v>6814.1873999999998</v>
      </c>
      <c r="AB17" s="152">
        <v>6818.4139999999998</v>
      </c>
      <c r="AC17" s="152">
        <v>7608.0968000000003</v>
      </c>
      <c r="AD17" s="152">
        <v>8177.1095999999998</v>
      </c>
      <c r="AE17" s="152">
        <v>6971.4696000000004</v>
      </c>
      <c r="AF17" s="152">
        <v>6833.1130000000003</v>
      </c>
      <c r="AG17" s="152">
        <v>8124.799</v>
      </c>
      <c r="AH17" s="152">
        <v>9090.3498999999993</v>
      </c>
      <c r="AI17" s="152">
        <v>7492.4639999999999</v>
      </c>
      <c r="AJ17" s="152">
        <v>7542.4856</v>
      </c>
      <c r="AK17" s="152">
        <v>7930.3422</v>
      </c>
      <c r="AL17" s="152">
        <v>8420.9886999999999</v>
      </c>
      <c r="AM17" s="152">
        <v>7642.8230000000003</v>
      </c>
      <c r="AN17" s="152">
        <v>7796.4255000000003</v>
      </c>
      <c r="AO17" s="152">
        <v>8697.5494999999992</v>
      </c>
      <c r="AP17" s="152">
        <v>7718.1697999999997</v>
      </c>
      <c r="AQ17" s="152">
        <v>7073.4336999999996</v>
      </c>
      <c r="AR17" s="152">
        <v>7140.8091000000004</v>
      </c>
      <c r="AS17" s="152">
        <v>8058.3672999999999</v>
      </c>
      <c r="AT17" s="152">
        <v>8379.4878000000008</v>
      </c>
      <c r="AU17" s="152">
        <v>6940.0294999999996</v>
      </c>
      <c r="AV17" s="152">
        <v>6888.5262000000002</v>
      </c>
      <c r="AW17" s="152">
        <v>7476.4148999999998</v>
      </c>
      <c r="AX17" s="152">
        <v>7991.6832999999997</v>
      </c>
      <c r="AY17" s="152">
        <v>6652.1346000000003</v>
      </c>
      <c r="AZ17" s="152">
        <v>6467.7196000000004</v>
      </c>
      <c r="BA17" s="152">
        <v>7896.6668</v>
      </c>
      <c r="BB17" s="152">
        <v>7796.2380999999996</v>
      </c>
      <c r="BC17" s="152">
        <v>6734.4597999999996</v>
      </c>
      <c r="BD17" s="152">
        <v>6550.8725999999997</v>
      </c>
      <c r="BE17" s="152">
        <v>7267.4768000000004</v>
      </c>
      <c r="BF17" s="152">
        <v>7700.2808000000005</v>
      </c>
      <c r="BG17" s="152">
        <v>6972.3433000000005</v>
      </c>
      <c r="BH17" s="152">
        <v>6889.7388000000001</v>
      </c>
      <c r="BI17" s="152">
        <v>7608.5447000000004</v>
      </c>
      <c r="BJ17" s="152">
        <v>8097.1140999999998</v>
      </c>
      <c r="BK17" s="152">
        <v>7105.3321999999998</v>
      </c>
      <c r="BL17" s="152">
        <v>7165.1995999999999</v>
      </c>
      <c r="BM17" s="152">
        <v>7524.9758000000002</v>
      </c>
      <c r="BN17" s="152">
        <v>7632.9843000000001</v>
      </c>
      <c r="BO17" s="151">
        <v>6970.4597000000003</v>
      </c>
      <c r="BP17" s="151">
        <v>6500.4741999999997</v>
      </c>
      <c r="BQ17" s="151">
        <v>7278.7336999999998</v>
      </c>
      <c r="BR17" s="151">
        <v>7534.6120000000001</v>
      </c>
      <c r="BS17" s="153">
        <v>6614.2879999999996</v>
      </c>
      <c r="BT17" s="153">
        <v>6591.4166999999998</v>
      </c>
      <c r="BU17" s="153">
        <v>7153.4457000000002</v>
      </c>
      <c r="BV17" s="153">
        <v>6950.2641999999996</v>
      </c>
      <c r="BW17" s="153">
        <v>6275.2200999999995</v>
      </c>
      <c r="BX17" s="153">
        <v>6250.8245999999999</v>
      </c>
      <c r="BY17" s="151">
        <v>7069.2659999999996</v>
      </c>
      <c r="BZ17" s="153">
        <v>7085.8680000000004</v>
      </c>
      <c r="CA17" s="153">
        <v>6353.6940999999997</v>
      </c>
      <c r="CB17" s="153">
        <v>6320.8530000000001</v>
      </c>
      <c r="CC17" s="153">
        <v>6688.8001000000004</v>
      </c>
      <c r="CD17" s="154">
        <v>6797.3071</v>
      </c>
      <c r="CE17" s="154">
        <v>6278.5041000000001</v>
      </c>
      <c r="CF17" s="154">
        <v>6149.7116999999998</v>
      </c>
      <c r="CG17" s="154">
        <v>6348.2862999999998</v>
      </c>
      <c r="CH17" s="154">
        <v>6270.5382</v>
      </c>
      <c r="CI17" s="154">
        <v>5978.5869000000002</v>
      </c>
      <c r="CJ17" s="151">
        <v>5595.5398999999998</v>
      </c>
      <c r="CK17" s="151">
        <v>6094.8265000000001</v>
      </c>
      <c r="CL17" s="151">
        <v>5442.3326999999999</v>
      </c>
      <c r="CM17" s="151">
        <v>4960.3089</v>
      </c>
      <c r="CN17" s="151">
        <v>5132.0236000000004</v>
      </c>
      <c r="CO17" s="151">
        <v>5640.7511999999997</v>
      </c>
      <c r="CP17" s="151">
        <v>5164.6117999999997</v>
      </c>
      <c r="CQ17" s="151">
        <v>4940.8558000000003</v>
      </c>
      <c r="CR17" s="151">
        <v>5005.6383999999998</v>
      </c>
      <c r="CS17" s="151">
        <v>5222.9804000000004</v>
      </c>
      <c r="CT17" s="151">
        <v>5389.3888999999999</v>
      </c>
      <c r="CU17" s="151">
        <v>4916.9245000000001</v>
      </c>
      <c r="CV17" s="151">
        <v>4868.3651</v>
      </c>
      <c r="CW17" s="151">
        <v>4947.2862999999998</v>
      </c>
      <c r="CX17" s="151">
        <v>5040.8410000000003</v>
      </c>
      <c r="CY17" s="151">
        <v>4415.3720000000003</v>
      </c>
      <c r="CZ17" s="151">
        <v>4338.9585999999999</v>
      </c>
      <c r="DA17" s="151">
        <v>5029.2303000000002</v>
      </c>
      <c r="DB17" s="151">
        <v>5002.8392000000003</v>
      </c>
      <c r="DC17" s="151">
        <v>4405.4890999999998</v>
      </c>
      <c r="DD17" s="151">
        <v>4491.1188000000002</v>
      </c>
      <c r="DE17" s="151">
        <v>4642.2307000000001</v>
      </c>
      <c r="DF17" s="151">
        <v>4510.8464999999997</v>
      </c>
      <c r="DG17" s="135"/>
      <c r="DH17" s="135"/>
      <c r="DI17" s="135"/>
      <c r="DJ17" s="135"/>
      <c r="DK17" s="135"/>
      <c r="DL17" s="135"/>
      <c r="DM17" s="135"/>
      <c r="DN17" s="135"/>
      <c r="DO17" s="135"/>
      <c r="DP17" s="135"/>
      <c r="DQ17" s="135"/>
      <c r="DR17" s="135"/>
      <c r="DS17" s="135"/>
    </row>
    <row r="18" spans="1:123" ht="15.5" x14ac:dyDescent="0.35">
      <c r="A18" s="114" t="s">
        <v>55</v>
      </c>
      <c r="B18" s="152">
        <v>7286.0115999999998</v>
      </c>
      <c r="C18" s="152">
        <v>6078.6785</v>
      </c>
      <c r="D18" s="152">
        <v>6659.3292000000001</v>
      </c>
      <c r="E18" s="152">
        <v>7932.7718000000004</v>
      </c>
      <c r="F18" s="152">
        <v>7021.0366999999997</v>
      </c>
      <c r="G18" s="152">
        <v>6562.8242</v>
      </c>
      <c r="H18" s="152">
        <v>7083.4231</v>
      </c>
      <c r="I18" s="152">
        <v>7630.5045</v>
      </c>
      <c r="J18" s="152">
        <v>8285.2767999999996</v>
      </c>
      <c r="K18" s="152">
        <v>7229.0816999999997</v>
      </c>
      <c r="L18" s="152">
        <v>6949.8028000000004</v>
      </c>
      <c r="M18" s="152">
        <v>7184.4229999999998</v>
      </c>
      <c r="N18" s="152">
        <v>9360.1023000000005</v>
      </c>
      <c r="O18" s="152">
        <v>7583.1572999999999</v>
      </c>
      <c r="P18" s="152">
        <v>6609.7335000000003</v>
      </c>
      <c r="Q18" s="152">
        <v>7348.5995000000003</v>
      </c>
      <c r="R18" s="152">
        <v>8099.7972</v>
      </c>
      <c r="S18" s="152">
        <v>6680.9885999999997</v>
      </c>
      <c r="T18" s="152">
        <v>6293.5128000000004</v>
      </c>
      <c r="U18" s="152">
        <v>8905.7055</v>
      </c>
      <c r="V18" s="152">
        <v>8565.8153999999995</v>
      </c>
      <c r="W18" s="152">
        <v>6136.6458000000002</v>
      </c>
      <c r="X18" s="152">
        <v>6744.7219999999998</v>
      </c>
      <c r="Y18" s="152">
        <v>8414.9498999999996</v>
      </c>
      <c r="Z18" s="152">
        <v>9002.1988999999994</v>
      </c>
      <c r="AA18" s="152">
        <v>6596.0470999999998</v>
      </c>
      <c r="AB18" s="152">
        <v>6882.3247000000001</v>
      </c>
      <c r="AC18" s="152">
        <v>8247.6479999999992</v>
      </c>
      <c r="AD18" s="152">
        <v>8857.9176000000007</v>
      </c>
      <c r="AE18" s="152">
        <v>5761.7678999999998</v>
      </c>
      <c r="AF18" s="152">
        <v>6090.7515999999996</v>
      </c>
      <c r="AG18" s="152">
        <v>6963.6597000000002</v>
      </c>
      <c r="AH18" s="152">
        <v>8329.0455999999995</v>
      </c>
      <c r="AI18" s="152">
        <v>6391.1480000000001</v>
      </c>
      <c r="AJ18" s="152">
        <v>5928.9786000000004</v>
      </c>
      <c r="AK18" s="152">
        <v>6760.8276999999998</v>
      </c>
      <c r="AL18" s="152">
        <v>8599.8498</v>
      </c>
      <c r="AM18" s="152">
        <v>6250.5600999999997</v>
      </c>
      <c r="AN18" s="152">
        <v>6136.9795000000004</v>
      </c>
      <c r="AO18" s="152">
        <v>7235.2016000000003</v>
      </c>
      <c r="AP18" s="152">
        <v>7521.5249999999996</v>
      </c>
      <c r="AQ18" s="152">
        <v>6876.4123</v>
      </c>
      <c r="AR18" s="152">
        <v>6611.2815000000001</v>
      </c>
      <c r="AS18" s="152">
        <v>6841.0137000000004</v>
      </c>
      <c r="AT18" s="152">
        <v>7911.3482000000004</v>
      </c>
      <c r="AU18" s="152">
        <v>7103.4007000000001</v>
      </c>
      <c r="AV18" s="152">
        <v>6804.0438000000004</v>
      </c>
      <c r="AW18" s="152">
        <v>6224.0843999999997</v>
      </c>
      <c r="AX18" s="152">
        <v>7004.3919999999998</v>
      </c>
      <c r="AY18" s="152">
        <v>6716.3891999999996</v>
      </c>
      <c r="AZ18" s="152">
        <v>6408.1692000000003</v>
      </c>
      <c r="BA18" s="152">
        <v>6907.5817999999999</v>
      </c>
      <c r="BB18" s="152">
        <v>8195.8935999999994</v>
      </c>
      <c r="BC18" s="152">
        <v>6458.1275999999998</v>
      </c>
      <c r="BD18" s="152">
        <v>6539.4768000000004</v>
      </c>
      <c r="BE18" s="152">
        <v>6946.7932000000001</v>
      </c>
      <c r="BF18" s="152">
        <v>8341.9575999999997</v>
      </c>
      <c r="BG18" s="152">
        <v>7279.1058999999996</v>
      </c>
      <c r="BH18" s="152">
        <v>5991.2062999999998</v>
      </c>
      <c r="BI18" s="152">
        <v>7304.6333999999997</v>
      </c>
      <c r="BJ18" s="152">
        <v>8534.9879000000001</v>
      </c>
      <c r="BK18" s="152">
        <v>6621.6153999999997</v>
      </c>
      <c r="BL18" s="152">
        <v>5447.7200999999995</v>
      </c>
      <c r="BM18" s="152">
        <v>7062.2403999999997</v>
      </c>
      <c r="BN18" s="152">
        <v>8298.9506000000001</v>
      </c>
      <c r="BO18" s="151">
        <v>6139.6907000000001</v>
      </c>
      <c r="BP18" s="151">
        <v>5595.4912000000004</v>
      </c>
      <c r="BQ18" s="151">
        <v>8479.9714999999997</v>
      </c>
      <c r="BR18" s="151">
        <v>9248.1563000000006</v>
      </c>
      <c r="BS18" s="153">
        <v>5495.6664000000001</v>
      </c>
      <c r="BT18" s="153">
        <v>5060.7635</v>
      </c>
      <c r="BU18" s="153">
        <v>7492.7043000000003</v>
      </c>
      <c r="BV18" s="153">
        <v>8611.0382000000009</v>
      </c>
      <c r="BW18" s="153">
        <v>5990.5205999999998</v>
      </c>
      <c r="BX18" s="153">
        <v>4923.8698999999997</v>
      </c>
      <c r="BY18" s="151">
        <v>6560.8473000000004</v>
      </c>
      <c r="BZ18" s="153">
        <v>8790.9969999999994</v>
      </c>
      <c r="CA18" s="153">
        <v>5946.6022999999996</v>
      </c>
      <c r="CB18" s="153">
        <v>5637.2721000000001</v>
      </c>
      <c r="CC18" s="153">
        <v>6372.0631999999996</v>
      </c>
      <c r="CD18" s="154">
        <v>9000.1183999999994</v>
      </c>
      <c r="CE18" s="154">
        <v>5928.1259</v>
      </c>
      <c r="CF18" s="154">
        <v>5133.9377000000004</v>
      </c>
      <c r="CG18" s="154">
        <v>7147.9840999999997</v>
      </c>
      <c r="CH18" s="154">
        <v>7994.8325999999997</v>
      </c>
      <c r="CI18" s="154">
        <v>6253.2473</v>
      </c>
      <c r="CJ18" s="151">
        <v>5504.9258</v>
      </c>
      <c r="CK18" s="151">
        <v>7544.9984000000004</v>
      </c>
      <c r="CL18" s="151">
        <v>8611.3544999999995</v>
      </c>
      <c r="CM18" s="151">
        <v>5796.1316999999999</v>
      </c>
      <c r="CN18" s="151">
        <v>6173.4597000000003</v>
      </c>
      <c r="CO18" s="151">
        <v>6790.9023999999999</v>
      </c>
      <c r="CP18" s="151">
        <v>8291.8299000000006</v>
      </c>
      <c r="CQ18" s="151">
        <v>6627.1886000000004</v>
      </c>
      <c r="CR18" s="151">
        <v>5571.0267999999996</v>
      </c>
      <c r="CS18" s="151">
        <v>6678.0564000000004</v>
      </c>
      <c r="CT18" s="151">
        <v>8540.4559000000008</v>
      </c>
      <c r="CU18" s="151">
        <v>6133.8634000000002</v>
      </c>
      <c r="CV18" s="151">
        <v>5741.5877</v>
      </c>
      <c r="CW18" s="151">
        <v>7390.5637999999999</v>
      </c>
      <c r="CX18" s="151">
        <v>8274.9686000000002</v>
      </c>
      <c r="CY18" s="151">
        <v>5692.1198999999997</v>
      </c>
      <c r="CZ18" s="151">
        <v>6126.7722000000003</v>
      </c>
      <c r="DA18" s="151">
        <v>8206.7173999999995</v>
      </c>
      <c r="DB18" s="151">
        <v>8244.3688999999995</v>
      </c>
      <c r="DC18" s="151">
        <v>5952.5745999999999</v>
      </c>
      <c r="DD18" s="151">
        <v>5767.3901999999998</v>
      </c>
      <c r="DE18" s="151">
        <v>8152.5361000000003</v>
      </c>
      <c r="DF18" s="151">
        <v>8382.1524000000009</v>
      </c>
      <c r="DG18" s="135"/>
      <c r="DH18" s="135"/>
      <c r="DI18" s="135"/>
      <c r="DJ18" s="135"/>
      <c r="DK18" s="135"/>
      <c r="DL18" s="135"/>
      <c r="DM18" s="135"/>
      <c r="DN18" s="135"/>
      <c r="DO18" s="135"/>
      <c r="DP18" s="135"/>
      <c r="DQ18" s="135"/>
      <c r="DR18" s="135"/>
      <c r="DS18" s="135"/>
    </row>
    <row r="19" spans="1:123" ht="15.5" x14ac:dyDescent="0.35">
      <c r="A19" s="114" t="s">
        <v>56</v>
      </c>
      <c r="B19" s="152">
        <v>86937.373800000001</v>
      </c>
      <c r="C19" s="152">
        <v>73592.664499999999</v>
      </c>
      <c r="D19" s="152">
        <v>69653.458299999998</v>
      </c>
      <c r="E19" s="152">
        <v>85494.969400000002</v>
      </c>
      <c r="F19" s="152">
        <v>90240.861600000004</v>
      </c>
      <c r="G19" s="152">
        <v>74529.757299999997</v>
      </c>
      <c r="H19" s="152">
        <v>72563.003700000001</v>
      </c>
      <c r="I19" s="152">
        <v>85409.774799999999</v>
      </c>
      <c r="J19" s="152">
        <v>87459.862699999998</v>
      </c>
      <c r="K19" s="152">
        <v>77147.626499999998</v>
      </c>
      <c r="L19" s="152">
        <v>76598.292700000005</v>
      </c>
      <c r="M19" s="152">
        <v>88208.739100000006</v>
      </c>
      <c r="N19" s="152">
        <v>94441.935700000002</v>
      </c>
      <c r="O19" s="152">
        <v>79315.146900000007</v>
      </c>
      <c r="P19" s="152">
        <v>73701.450599999996</v>
      </c>
      <c r="Q19" s="152">
        <v>85261.367499999993</v>
      </c>
      <c r="R19" s="152">
        <v>92279.833599999998</v>
      </c>
      <c r="S19" s="152">
        <v>77936.422900000005</v>
      </c>
      <c r="T19" s="152">
        <v>74978.519400000005</v>
      </c>
      <c r="U19" s="152">
        <v>88205.883400000006</v>
      </c>
      <c r="V19" s="152">
        <v>91246.759399999995</v>
      </c>
      <c r="W19" s="152">
        <v>79080.5671</v>
      </c>
      <c r="X19" s="152">
        <v>75566.536500000002</v>
      </c>
      <c r="Y19" s="152">
        <v>90324.286200000002</v>
      </c>
      <c r="Z19" s="152">
        <v>94668.468399999998</v>
      </c>
      <c r="AA19" s="152">
        <v>76138.6198</v>
      </c>
      <c r="AB19" s="152">
        <v>77044.2353</v>
      </c>
      <c r="AC19" s="152">
        <v>91097.147200000007</v>
      </c>
      <c r="AD19" s="152">
        <v>94263.7883</v>
      </c>
      <c r="AE19" s="152">
        <v>82440.302800000005</v>
      </c>
      <c r="AF19" s="152">
        <v>78075.436000000002</v>
      </c>
      <c r="AG19" s="152">
        <v>93895.3802</v>
      </c>
      <c r="AH19" s="152">
        <v>96506.212299999999</v>
      </c>
      <c r="AI19" s="152">
        <v>80094.165999999997</v>
      </c>
      <c r="AJ19" s="152">
        <v>78079.089699999997</v>
      </c>
      <c r="AK19" s="152">
        <v>90551.619900000005</v>
      </c>
      <c r="AL19" s="152">
        <v>91768.315499999997</v>
      </c>
      <c r="AM19" s="152">
        <v>79169.935599999997</v>
      </c>
      <c r="AN19" s="152">
        <v>77602.441500000001</v>
      </c>
      <c r="AO19" s="152">
        <v>93115.665299999993</v>
      </c>
      <c r="AP19" s="152">
        <v>94578.242700000003</v>
      </c>
      <c r="AQ19" s="152">
        <v>80114.698199999999</v>
      </c>
      <c r="AR19" s="152">
        <v>77175.860700000005</v>
      </c>
      <c r="AS19" s="152">
        <v>89953.252999999997</v>
      </c>
      <c r="AT19" s="152">
        <v>89602.459300000002</v>
      </c>
      <c r="AU19" s="152">
        <v>74212.128100000002</v>
      </c>
      <c r="AV19" s="152">
        <v>72657.255999999994</v>
      </c>
      <c r="AW19" s="152">
        <v>85276.113400000002</v>
      </c>
      <c r="AX19" s="152">
        <v>91205.445200000002</v>
      </c>
      <c r="AY19" s="152">
        <v>74932.281400000007</v>
      </c>
      <c r="AZ19" s="152">
        <v>72962.343900000007</v>
      </c>
      <c r="BA19" s="152">
        <v>89737.234400000001</v>
      </c>
      <c r="BB19" s="152">
        <v>88213.785699999993</v>
      </c>
      <c r="BC19" s="152">
        <v>73562.650399999999</v>
      </c>
      <c r="BD19" s="152">
        <v>72787.286699999997</v>
      </c>
      <c r="BE19" s="152">
        <v>83308.590899999996</v>
      </c>
      <c r="BF19" s="152">
        <v>86103.065799999997</v>
      </c>
      <c r="BG19" s="152">
        <v>74494.95</v>
      </c>
      <c r="BH19" s="152">
        <v>72359.356</v>
      </c>
      <c r="BI19" s="152">
        <v>85314.152900000001</v>
      </c>
      <c r="BJ19" s="152">
        <v>87676.335600000006</v>
      </c>
      <c r="BK19" s="152">
        <v>73870.137300000002</v>
      </c>
      <c r="BL19" s="152">
        <v>71960.595199999996</v>
      </c>
      <c r="BM19" s="152">
        <v>82763.786099999998</v>
      </c>
      <c r="BN19" s="152">
        <v>82634.583899999998</v>
      </c>
      <c r="BO19" s="151">
        <v>71025.306500000006</v>
      </c>
      <c r="BP19" s="151">
        <v>69785.942800000004</v>
      </c>
      <c r="BQ19" s="151">
        <v>79339.930099999998</v>
      </c>
      <c r="BR19" s="151">
        <v>83355.566399999996</v>
      </c>
      <c r="BS19" s="154">
        <v>71679.368300000002</v>
      </c>
      <c r="BT19" s="154">
        <v>70288.466700000004</v>
      </c>
      <c r="BU19" s="154">
        <v>78156.5435</v>
      </c>
      <c r="BV19" s="154">
        <v>82562.345199999996</v>
      </c>
      <c r="BW19" s="154">
        <v>71112.241999999998</v>
      </c>
      <c r="BX19" s="154">
        <v>69480.911699999997</v>
      </c>
      <c r="BY19" s="151">
        <v>80877.918999999994</v>
      </c>
      <c r="BZ19" s="154">
        <v>80143.225300000006</v>
      </c>
      <c r="CA19" s="154">
        <v>69738.955199999997</v>
      </c>
      <c r="CB19" s="154">
        <v>68975.059399999998</v>
      </c>
      <c r="CC19" s="154">
        <v>80471.193899999998</v>
      </c>
      <c r="CD19" s="154">
        <v>83587.169599999994</v>
      </c>
      <c r="CE19" s="154">
        <v>70074.631299999994</v>
      </c>
      <c r="CF19" s="154">
        <v>68893.873099999997</v>
      </c>
      <c r="CG19" s="154">
        <v>77808.262400000007</v>
      </c>
      <c r="CH19" s="154">
        <v>80198.729800000001</v>
      </c>
      <c r="CI19" s="154">
        <v>69740.206300000005</v>
      </c>
      <c r="CJ19" s="151">
        <v>67818.525099999999</v>
      </c>
      <c r="CK19" s="151">
        <v>79383.161900000006</v>
      </c>
      <c r="CL19" s="151">
        <v>78545.793300000005</v>
      </c>
      <c r="CM19" s="151">
        <v>60664.045700000002</v>
      </c>
      <c r="CN19" s="151">
        <v>63652.859799999998</v>
      </c>
      <c r="CO19" s="151">
        <v>76692.9948</v>
      </c>
      <c r="CP19" s="151">
        <v>77306.394799999995</v>
      </c>
      <c r="CQ19" s="151">
        <v>67292.213399999993</v>
      </c>
      <c r="CR19" s="151">
        <v>64849.201300000001</v>
      </c>
      <c r="CS19" s="151">
        <v>75780.312699999995</v>
      </c>
      <c r="CT19" s="151">
        <v>75799.795700000002</v>
      </c>
      <c r="CU19" s="151">
        <v>63691.856099999997</v>
      </c>
      <c r="CV19" s="151">
        <v>62026.305399999997</v>
      </c>
      <c r="CW19" s="151">
        <v>70268.190799999997</v>
      </c>
      <c r="CX19" s="151">
        <v>73067.558799999999</v>
      </c>
      <c r="CY19" s="151">
        <v>63867.752999999997</v>
      </c>
      <c r="CZ19" s="151">
        <v>61924.987699999998</v>
      </c>
      <c r="DA19" s="151">
        <v>71308.231599999999</v>
      </c>
      <c r="DB19" s="151">
        <v>74834.285600000003</v>
      </c>
      <c r="DC19" s="151">
        <v>63375.268799999998</v>
      </c>
      <c r="DD19" s="151">
        <v>62788.072399999997</v>
      </c>
      <c r="DE19" s="151">
        <v>71358.042499999996</v>
      </c>
      <c r="DF19" s="151">
        <v>74916.8704</v>
      </c>
      <c r="DG19" s="135"/>
      <c r="DH19" s="135"/>
      <c r="DI19" s="135"/>
      <c r="DJ19" s="135"/>
      <c r="DK19" s="135"/>
      <c r="DL19" s="135"/>
      <c r="DM19" s="135"/>
      <c r="DN19" s="135"/>
      <c r="DO19" s="135"/>
      <c r="DP19" s="135"/>
      <c r="DQ19" s="135"/>
      <c r="DR19" s="135"/>
      <c r="DS19" s="135"/>
    </row>
    <row r="20" spans="1:123" ht="15.5" x14ac:dyDescent="0.35">
      <c r="A20" s="114" t="s">
        <v>91</v>
      </c>
      <c r="B20" s="152">
        <v>2415.9974000000002</v>
      </c>
      <c r="C20" s="152">
        <v>2404.2710999999999</v>
      </c>
      <c r="D20" s="152">
        <v>2385.9265</v>
      </c>
      <c r="E20" s="152">
        <v>2364.7401</v>
      </c>
      <c r="F20" s="152">
        <v>2467.9863</v>
      </c>
      <c r="G20" s="152">
        <v>2456.2235999999998</v>
      </c>
      <c r="H20" s="152">
        <v>2437.8220999999999</v>
      </c>
      <c r="I20" s="152">
        <v>2416.5700000000002</v>
      </c>
      <c r="J20" s="152">
        <v>1627.9646</v>
      </c>
      <c r="K20" s="152">
        <v>1594.6147000000001</v>
      </c>
      <c r="L20" s="152">
        <v>1538.4455</v>
      </c>
      <c r="M20" s="152">
        <v>1587.3196</v>
      </c>
      <c r="N20" s="152">
        <v>1331.4421</v>
      </c>
      <c r="O20" s="152">
        <v>1325.3441</v>
      </c>
      <c r="P20" s="152">
        <v>1319.4413999999999</v>
      </c>
      <c r="Q20" s="152">
        <v>1326.4757</v>
      </c>
      <c r="R20" s="152">
        <v>1276.0404000000001</v>
      </c>
      <c r="S20" s="152">
        <v>1256.6839</v>
      </c>
      <c r="T20" s="152">
        <v>1279.3480999999999</v>
      </c>
      <c r="U20" s="152">
        <v>1279.6618000000001</v>
      </c>
      <c r="V20" s="152">
        <v>1376.6135999999999</v>
      </c>
      <c r="W20" s="152">
        <v>1372.3191999999999</v>
      </c>
      <c r="X20" s="152">
        <v>1336.7709</v>
      </c>
      <c r="Y20" s="152">
        <v>1348.2963</v>
      </c>
      <c r="Z20" s="152">
        <v>1347.0726</v>
      </c>
      <c r="AA20" s="152">
        <v>1347.0726</v>
      </c>
      <c r="AB20" s="152">
        <v>1352.5767000000001</v>
      </c>
      <c r="AC20" s="152">
        <v>1365.2781</v>
      </c>
      <c r="AD20" s="152">
        <v>1262.3952999999999</v>
      </c>
      <c r="AE20" s="152">
        <v>1247.1249</v>
      </c>
      <c r="AF20" s="152">
        <v>1259.8896</v>
      </c>
      <c r="AG20" s="152">
        <v>1250.6382000000001</v>
      </c>
      <c r="AH20" s="152">
        <v>1462.2511</v>
      </c>
      <c r="AI20" s="152">
        <v>1461.0962</v>
      </c>
      <c r="AJ20" s="152">
        <v>1454.5862</v>
      </c>
      <c r="AK20" s="152">
        <v>1482.2145</v>
      </c>
      <c r="AL20" s="152">
        <v>1255.1781000000001</v>
      </c>
      <c r="AM20" s="152">
        <v>1241.3488</v>
      </c>
      <c r="AN20" s="152">
        <v>1217.2835</v>
      </c>
      <c r="AO20" s="152">
        <v>1223.4746</v>
      </c>
      <c r="AP20" s="152">
        <v>1193.9976999999999</v>
      </c>
      <c r="AQ20" s="152">
        <v>1183.8146999999999</v>
      </c>
      <c r="AR20" s="152">
        <v>1125.4428</v>
      </c>
      <c r="AS20" s="152">
        <v>1153.4788000000001</v>
      </c>
      <c r="AT20" s="152">
        <v>906.40930000000003</v>
      </c>
      <c r="AU20" s="152">
        <v>882.15830000000005</v>
      </c>
      <c r="AV20" s="152">
        <v>912.73260000000005</v>
      </c>
      <c r="AW20" s="152">
        <v>913.80619999999999</v>
      </c>
      <c r="AX20" s="152">
        <v>973.64350000000002</v>
      </c>
      <c r="AY20" s="152">
        <v>954.64689999999996</v>
      </c>
      <c r="AZ20" s="152">
        <v>974.33029999999997</v>
      </c>
      <c r="BA20" s="152">
        <v>939.15189999999996</v>
      </c>
      <c r="BB20" s="152">
        <v>969.53139999999996</v>
      </c>
      <c r="BC20" s="152">
        <v>966.44320000000005</v>
      </c>
      <c r="BD20" s="152">
        <v>964.25459999999998</v>
      </c>
      <c r="BE20" s="152">
        <v>951.67939999999999</v>
      </c>
      <c r="BF20" s="152">
        <v>865.6662</v>
      </c>
      <c r="BG20" s="152">
        <v>892.35249999999996</v>
      </c>
      <c r="BH20" s="152">
        <v>916.33900000000006</v>
      </c>
      <c r="BI20" s="152">
        <v>904.16949999999997</v>
      </c>
      <c r="BJ20" s="152">
        <v>948.48810000000003</v>
      </c>
      <c r="BK20" s="152">
        <v>966.25019999999995</v>
      </c>
      <c r="BL20" s="152">
        <v>945.35339999999997</v>
      </c>
      <c r="BM20" s="152">
        <v>938.4248</v>
      </c>
      <c r="BN20" s="152">
        <v>956.26020000000005</v>
      </c>
      <c r="BO20" s="151">
        <v>944.77539999999999</v>
      </c>
      <c r="BP20" s="151">
        <v>936.78620000000001</v>
      </c>
      <c r="BQ20" s="151">
        <v>948.84230000000002</v>
      </c>
      <c r="BR20" s="151">
        <v>989.93100000000004</v>
      </c>
      <c r="BS20" s="153">
        <v>935.45129999999995</v>
      </c>
      <c r="BT20" s="153">
        <v>887.10400000000004</v>
      </c>
      <c r="BU20" s="153">
        <v>875.08079999999995</v>
      </c>
      <c r="BV20" s="153">
        <v>703.3279</v>
      </c>
      <c r="BW20" s="153">
        <v>698.85630000000003</v>
      </c>
      <c r="BX20" s="153">
        <v>702.41729999999995</v>
      </c>
      <c r="BY20" s="151">
        <v>725.5308</v>
      </c>
      <c r="BZ20" s="153">
        <v>689.33360000000005</v>
      </c>
      <c r="CA20" s="153">
        <v>676.53060000000005</v>
      </c>
      <c r="CB20" s="153">
        <v>659.053</v>
      </c>
      <c r="CC20" s="153">
        <v>677.66390000000001</v>
      </c>
      <c r="CD20" s="154">
        <v>643.51700000000005</v>
      </c>
      <c r="CE20" s="154">
        <v>638.15639999999996</v>
      </c>
      <c r="CF20" s="154">
        <v>638.34109999999998</v>
      </c>
      <c r="CG20" s="154">
        <v>640.16819999999996</v>
      </c>
      <c r="CH20" s="154">
        <v>627.61120000000005</v>
      </c>
      <c r="CI20" s="154">
        <v>619.57799999999997</v>
      </c>
      <c r="CJ20" s="151">
        <v>592.79420000000005</v>
      </c>
      <c r="CK20" s="151">
        <v>603.28980000000001</v>
      </c>
      <c r="CL20" s="151">
        <v>612.05240000000003</v>
      </c>
      <c r="CM20" s="151">
        <v>613.42110000000002</v>
      </c>
      <c r="CN20" s="151">
        <v>550.92439999999999</v>
      </c>
      <c r="CO20" s="151">
        <v>404.08409999999998</v>
      </c>
      <c r="CP20" s="151">
        <v>564.16909999999996</v>
      </c>
      <c r="CQ20" s="151">
        <v>552.31759999999997</v>
      </c>
      <c r="CR20" s="151">
        <v>527.18460000000005</v>
      </c>
      <c r="CS20" s="151">
        <v>607.2672</v>
      </c>
      <c r="CT20" s="151">
        <v>489.69209999999998</v>
      </c>
      <c r="CU20" s="151">
        <v>505.91809999999998</v>
      </c>
      <c r="CV20" s="151">
        <v>493.33429999999998</v>
      </c>
      <c r="CW20" s="151">
        <v>504.83620000000002</v>
      </c>
      <c r="CX20" s="151">
        <v>540.05309999999997</v>
      </c>
      <c r="CY20" s="151">
        <v>546.81640000000004</v>
      </c>
      <c r="CZ20" s="151">
        <v>527.62379999999996</v>
      </c>
      <c r="DA20" s="151">
        <v>503.63619999999997</v>
      </c>
      <c r="DB20" s="151">
        <v>513.67070000000001</v>
      </c>
      <c r="DC20" s="151">
        <v>530.06370000000004</v>
      </c>
      <c r="DD20" s="151">
        <v>487.63380000000001</v>
      </c>
      <c r="DE20" s="151">
        <v>395.14909999999998</v>
      </c>
      <c r="DF20" s="151">
        <v>408.08909999999997</v>
      </c>
      <c r="DG20" s="135"/>
      <c r="DH20" s="135"/>
      <c r="DI20" s="135"/>
      <c r="DJ20" s="135"/>
      <c r="DK20" s="135"/>
      <c r="DL20" s="135"/>
      <c r="DM20" s="135"/>
      <c r="DN20" s="135"/>
      <c r="DO20" s="135"/>
      <c r="DP20" s="135"/>
      <c r="DQ20" s="135"/>
      <c r="DR20" s="135"/>
      <c r="DS20" s="135"/>
    </row>
    <row r="21" spans="1:123" ht="15.5" x14ac:dyDescent="0.35">
      <c r="A21" s="114" t="s">
        <v>63</v>
      </c>
      <c r="B21" s="152">
        <v>26155.2219</v>
      </c>
      <c r="C21" s="152">
        <v>23556.105899999999</v>
      </c>
      <c r="D21" s="152">
        <v>23400.2137</v>
      </c>
      <c r="E21" s="152">
        <v>24494.989399999999</v>
      </c>
      <c r="F21" s="152">
        <v>27100.404299999998</v>
      </c>
      <c r="G21" s="152">
        <v>24047.438699999999</v>
      </c>
      <c r="H21" s="152">
        <v>24924.855100000001</v>
      </c>
      <c r="I21" s="152">
        <v>25126.189900000001</v>
      </c>
      <c r="J21" s="152">
        <v>26884.588599999999</v>
      </c>
      <c r="K21" s="152">
        <v>26614.6394</v>
      </c>
      <c r="L21" s="152">
        <v>26608.672500000001</v>
      </c>
      <c r="M21" s="152">
        <v>27653.276099999999</v>
      </c>
      <c r="N21" s="152">
        <v>28860.384600000001</v>
      </c>
      <c r="O21" s="152">
        <v>26577.555899999999</v>
      </c>
      <c r="P21" s="152">
        <v>25120.0681</v>
      </c>
      <c r="Q21" s="152">
        <v>25474.1888</v>
      </c>
      <c r="R21" s="152">
        <v>28159.907999999999</v>
      </c>
      <c r="S21" s="152">
        <v>25815.656500000001</v>
      </c>
      <c r="T21" s="152">
        <v>24740.9071</v>
      </c>
      <c r="U21" s="152">
        <v>26358.660199999998</v>
      </c>
      <c r="V21" s="152">
        <v>26628.040700000001</v>
      </c>
      <c r="W21" s="152">
        <v>26054.707399999999</v>
      </c>
      <c r="X21" s="152">
        <v>25502.1584</v>
      </c>
      <c r="Y21" s="152">
        <v>25659.454000000002</v>
      </c>
      <c r="Z21" s="152">
        <v>27158.1</v>
      </c>
      <c r="AA21" s="152">
        <v>24216.757699999998</v>
      </c>
      <c r="AB21" s="152">
        <v>25211.687000000002</v>
      </c>
      <c r="AC21" s="152">
        <v>29467.7997</v>
      </c>
      <c r="AD21" s="152">
        <v>28499.4974</v>
      </c>
      <c r="AE21" s="152">
        <v>27908.0203</v>
      </c>
      <c r="AF21" s="152">
        <v>26216.159199999998</v>
      </c>
      <c r="AG21" s="152">
        <v>28380.716400000001</v>
      </c>
      <c r="AH21" s="152">
        <v>29142.985000000001</v>
      </c>
      <c r="AI21" s="152">
        <v>26251.261299999998</v>
      </c>
      <c r="AJ21" s="152">
        <v>26577.9984</v>
      </c>
      <c r="AK21" s="152">
        <v>27065.937999999998</v>
      </c>
      <c r="AL21" s="152">
        <v>27059.8959</v>
      </c>
      <c r="AM21" s="152">
        <v>26527.526600000001</v>
      </c>
      <c r="AN21" s="152">
        <v>26119.1734</v>
      </c>
      <c r="AO21" s="152">
        <v>28155.634900000001</v>
      </c>
      <c r="AP21" s="152">
        <v>29193.473099999999</v>
      </c>
      <c r="AQ21" s="152">
        <v>26895.4058</v>
      </c>
      <c r="AR21" s="152">
        <v>25963.233400000001</v>
      </c>
      <c r="AS21" s="152">
        <v>27441.972099999999</v>
      </c>
      <c r="AT21" s="152">
        <v>24362.604599999999</v>
      </c>
      <c r="AU21" s="152">
        <v>22576.711299999999</v>
      </c>
      <c r="AV21" s="152">
        <v>22811.151600000001</v>
      </c>
      <c r="AW21" s="152">
        <v>26372.3289</v>
      </c>
      <c r="AX21" s="152">
        <v>25377.9676</v>
      </c>
      <c r="AY21" s="152">
        <v>24307.190999999999</v>
      </c>
      <c r="AZ21" s="152">
        <v>24473.6548</v>
      </c>
      <c r="BA21" s="152">
        <v>26536.9313</v>
      </c>
      <c r="BB21" s="152">
        <v>25864.158800000001</v>
      </c>
      <c r="BC21" s="152">
        <v>23875.177199999998</v>
      </c>
      <c r="BD21" s="152">
        <v>23974.8923</v>
      </c>
      <c r="BE21" s="152">
        <v>24849.358199999999</v>
      </c>
      <c r="BF21" s="152">
        <v>23893.9617</v>
      </c>
      <c r="BG21" s="152">
        <v>23205.229200000002</v>
      </c>
      <c r="BH21" s="152">
        <v>23224.374599999999</v>
      </c>
      <c r="BI21" s="152">
        <v>24553.706999999999</v>
      </c>
      <c r="BJ21" s="152">
        <v>23921.550299999999</v>
      </c>
      <c r="BK21" s="152">
        <v>22869.8662</v>
      </c>
      <c r="BL21" s="152">
        <v>22940.4578</v>
      </c>
      <c r="BM21" s="152">
        <v>23450.411599999999</v>
      </c>
      <c r="BN21" s="152">
        <v>23301.423900000002</v>
      </c>
      <c r="BO21" s="151">
        <v>21494.517500000002</v>
      </c>
      <c r="BP21" s="151">
        <v>22301.6643</v>
      </c>
      <c r="BQ21" s="151">
        <v>22120.634900000001</v>
      </c>
      <c r="BR21" s="151">
        <v>23977.023399999998</v>
      </c>
      <c r="BS21" s="153">
        <v>22164.453000000001</v>
      </c>
      <c r="BT21" s="153">
        <v>22275.0638</v>
      </c>
      <c r="BU21" s="153">
        <v>20834.259900000001</v>
      </c>
      <c r="BV21" s="153">
        <v>22767.054400000001</v>
      </c>
      <c r="BW21" s="153">
        <v>22102.039400000001</v>
      </c>
      <c r="BX21" s="153">
        <v>22374.5429</v>
      </c>
      <c r="BY21" s="151">
        <v>23242.2595</v>
      </c>
      <c r="BZ21" s="153">
        <v>22376.554800000002</v>
      </c>
      <c r="CA21" s="153">
        <v>21548.7029</v>
      </c>
      <c r="CB21" s="153">
        <v>22369.658500000001</v>
      </c>
      <c r="CC21" s="153">
        <v>23211.303</v>
      </c>
      <c r="CD21" s="154">
        <v>22420.097000000002</v>
      </c>
      <c r="CE21" s="154">
        <v>22137.760200000001</v>
      </c>
      <c r="CF21" s="154">
        <v>22443.791399999998</v>
      </c>
      <c r="CG21" s="154">
        <v>22344.126899999999</v>
      </c>
      <c r="CH21" s="154">
        <v>23037.466899999999</v>
      </c>
      <c r="CI21" s="154">
        <v>21389.294399999999</v>
      </c>
      <c r="CJ21" s="151">
        <v>22756.162</v>
      </c>
      <c r="CK21" s="151">
        <v>22730.573400000001</v>
      </c>
      <c r="CL21" s="151">
        <v>22661.363499999999</v>
      </c>
      <c r="CM21" s="151">
        <v>18097.07</v>
      </c>
      <c r="CN21" s="151">
        <v>20765.400600000001</v>
      </c>
      <c r="CO21" s="151">
        <v>22026.700099999998</v>
      </c>
      <c r="CP21" s="151">
        <v>21914.653200000001</v>
      </c>
      <c r="CQ21" s="151">
        <v>20807.9954</v>
      </c>
      <c r="CR21" s="151">
        <v>20538.482599999999</v>
      </c>
      <c r="CS21" s="151">
        <v>22629.2415</v>
      </c>
      <c r="CT21" s="151">
        <v>21992.865399999999</v>
      </c>
      <c r="CU21" s="151">
        <v>20112.458699999999</v>
      </c>
      <c r="CV21" s="151">
        <v>20405.084599999998</v>
      </c>
      <c r="CW21" s="151">
        <v>21200.1034</v>
      </c>
      <c r="CX21" s="151">
        <v>20988.498</v>
      </c>
      <c r="CY21" s="151">
        <v>20150.8024</v>
      </c>
      <c r="CZ21" s="151">
        <v>20000.991999999998</v>
      </c>
      <c r="DA21" s="151">
        <v>21306.924900000002</v>
      </c>
      <c r="DB21" s="151">
        <v>21607.596699999998</v>
      </c>
      <c r="DC21" s="151">
        <v>19449.583699999999</v>
      </c>
      <c r="DD21" s="151">
        <v>19445.637299999999</v>
      </c>
      <c r="DE21" s="151">
        <v>19812.920900000001</v>
      </c>
      <c r="DF21" s="151">
        <v>21274.400900000001</v>
      </c>
      <c r="DG21" s="135"/>
      <c r="DH21" s="135"/>
      <c r="DI21" s="135"/>
      <c r="DJ21" s="135"/>
      <c r="DK21" s="135"/>
      <c r="DL21" s="135"/>
      <c r="DM21" s="135"/>
      <c r="DN21" s="135"/>
      <c r="DO21" s="135"/>
      <c r="DP21" s="135"/>
      <c r="DQ21" s="135"/>
      <c r="DR21" s="135"/>
      <c r="DS21" s="135"/>
    </row>
    <row r="22" spans="1:123" ht="15.5" x14ac:dyDescent="0.35">
      <c r="A22" s="117" t="s">
        <v>59</v>
      </c>
      <c r="B22" s="152">
        <v>1898.8981000000001</v>
      </c>
      <c r="C22" s="152">
        <v>2276.2267000000002</v>
      </c>
      <c r="D22" s="152">
        <v>2054.8485000000001</v>
      </c>
      <c r="E22" s="152">
        <v>2280.6637000000001</v>
      </c>
      <c r="F22" s="152">
        <v>1916.4974</v>
      </c>
      <c r="G22" s="152">
        <v>2292.9490999999998</v>
      </c>
      <c r="H22" s="152">
        <v>2072.0853000000002</v>
      </c>
      <c r="I22" s="152">
        <v>2297.3757000000001</v>
      </c>
      <c r="J22" s="152">
        <v>2277.5644000000002</v>
      </c>
      <c r="K22" s="152">
        <v>2028.8462999999999</v>
      </c>
      <c r="L22" s="152">
        <v>2179.6603</v>
      </c>
      <c r="M22" s="152">
        <v>2135.73</v>
      </c>
      <c r="N22" s="152">
        <v>2230.5353</v>
      </c>
      <c r="O22" s="152">
        <v>2222.9373000000001</v>
      </c>
      <c r="P22" s="152">
        <v>2185.6713</v>
      </c>
      <c r="Q22" s="152">
        <v>2189.2024999999999</v>
      </c>
      <c r="R22" s="152">
        <v>2159.0931</v>
      </c>
      <c r="S22" s="152">
        <v>2161.3235</v>
      </c>
      <c r="T22" s="152">
        <v>2097.3316</v>
      </c>
      <c r="U22" s="152">
        <v>2036.8997999999999</v>
      </c>
      <c r="V22" s="152">
        <v>2105.4535999999998</v>
      </c>
      <c r="W22" s="152">
        <v>2038.7383</v>
      </c>
      <c r="X22" s="152">
        <v>1967.9338</v>
      </c>
      <c r="Y22" s="152">
        <v>2099.8744000000002</v>
      </c>
      <c r="Z22" s="152">
        <v>1014.5</v>
      </c>
      <c r="AA22" s="152">
        <v>1014.5</v>
      </c>
      <c r="AB22" s="152">
        <v>1014.5</v>
      </c>
      <c r="AC22" s="152">
        <v>1014.5</v>
      </c>
      <c r="AD22" s="152">
        <v>1014.8496</v>
      </c>
      <c r="AE22" s="152">
        <v>1014.8496</v>
      </c>
      <c r="AF22" s="152">
        <v>1014.8496</v>
      </c>
      <c r="AG22" s="152">
        <v>1014.8496</v>
      </c>
      <c r="AH22" s="152">
        <v>1000.4387</v>
      </c>
      <c r="AI22" s="152">
        <v>1000.4387</v>
      </c>
      <c r="AJ22" s="152">
        <v>1000.4387</v>
      </c>
      <c r="AK22" s="152">
        <v>1000.4387</v>
      </c>
      <c r="AL22" s="152">
        <v>990.39020000000005</v>
      </c>
      <c r="AM22" s="152">
        <v>990.39020000000005</v>
      </c>
      <c r="AN22" s="152">
        <v>990.39020000000005</v>
      </c>
      <c r="AO22" s="152">
        <v>990.39020000000005</v>
      </c>
      <c r="AP22" s="152">
        <v>988.43039999999996</v>
      </c>
      <c r="AQ22" s="152">
        <v>988.43039999999996</v>
      </c>
      <c r="AR22" s="152">
        <v>988.43039999999996</v>
      </c>
      <c r="AS22" s="152">
        <v>988.43039999999996</v>
      </c>
      <c r="AT22" s="152">
        <v>1012.7316</v>
      </c>
      <c r="AU22" s="152">
        <v>1012.7316</v>
      </c>
      <c r="AV22" s="152">
        <v>1012.7316</v>
      </c>
      <c r="AW22" s="152">
        <v>1012.7316</v>
      </c>
      <c r="AX22" s="152">
        <v>1016.8676</v>
      </c>
      <c r="AY22" s="152">
        <v>1016.8676</v>
      </c>
      <c r="AZ22" s="152">
        <v>1016.8676</v>
      </c>
      <c r="BA22" s="152">
        <v>1016.8676</v>
      </c>
      <c r="BB22" s="152">
        <v>1051.3485000000001</v>
      </c>
      <c r="BC22" s="152">
        <v>1051.3485000000001</v>
      </c>
      <c r="BD22" s="152">
        <v>1051.3485000000001</v>
      </c>
      <c r="BE22" s="152">
        <v>1051.3485000000001</v>
      </c>
      <c r="BF22" s="152">
        <v>1120.0350000000001</v>
      </c>
      <c r="BG22" s="152">
        <v>1120.0350000000001</v>
      </c>
      <c r="BH22" s="152">
        <v>1120.0350000000001</v>
      </c>
      <c r="BI22" s="152">
        <v>1120.0350000000001</v>
      </c>
      <c r="BJ22" s="152">
        <v>1088.0754999999999</v>
      </c>
      <c r="BK22" s="152">
        <v>1088.0754999999999</v>
      </c>
      <c r="BL22" s="152">
        <v>1088.0754999999999</v>
      </c>
      <c r="BM22" s="152">
        <v>1088.0754999999999</v>
      </c>
      <c r="BN22" s="152">
        <v>1126.0802000000001</v>
      </c>
      <c r="BO22" s="151">
        <v>1126.0802000000001</v>
      </c>
      <c r="BP22" s="151">
        <v>1126.0802000000001</v>
      </c>
      <c r="BQ22" s="151">
        <v>1126.0802000000001</v>
      </c>
      <c r="BR22" s="151">
        <v>1129.1255000000001</v>
      </c>
      <c r="BS22" s="153">
        <v>1129.1255000000001</v>
      </c>
      <c r="BT22" s="153">
        <v>1129.1255000000001</v>
      </c>
      <c r="BU22" s="153">
        <v>1129.1255000000001</v>
      </c>
      <c r="BV22" s="153">
        <v>1172.5218</v>
      </c>
      <c r="BW22" s="153">
        <v>1172.5218</v>
      </c>
      <c r="BX22" s="153">
        <v>1172.5218</v>
      </c>
      <c r="BY22" s="151">
        <v>1172.5218</v>
      </c>
      <c r="BZ22" s="153">
        <v>1209.6022</v>
      </c>
      <c r="CA22" s="153">
        <v>1209.6022</v>
      </c>
      <c r="CB22" s="153">
        <v>1209.6022</v>
      </c>
      <c r="CC22" s="153">
        <v>1209.6022</v>
      </c>
      <c r="CD22" s="154">
        <v>1416.8073999999999</v>
      </c>
      <c r="CE22" s="154">
        <v>1416.8073999999999</v>
      </c>
      <c r="CF22" s="154">
        <v>1416.8073999999999</v>
      </c>
      <c r="CG22" s="154">
        <v>1416.8073999999999</v>
      </c>
      <c r="CH22" s="154">
        <v>1535.8711000000001</v>
      </c>
      <c r="CI22" s="154">
        <v>1535.8711000000001</v>
      </c>
      <c r="CJ22" s="151">
        <v>1535.8711000000001</v>
      </c>
      <c r="CK22" s="151">
        <v>1535.8711000000001</v>
      </c>
      <c r="CL22" s="151">
        <v>1493.1637000000001</v>
      </c>
      <c r="CM22" s="151">
        <v>1493.1637000000001</v>
      </c>
      <c r="CN22" s="151">
        <v>1493.1637000000001</v>
      </c>
      <c r="CO22" s="151">
        <v>1493.1637000000001</v>
      </c>
      <c r="CP22" s="151">
        <v>1750.0752</v>
      </c>
      <c r="CQ22" s="151">
        <v>1750.0752</v>
      </c>
      <c r="CR22" s="151">
        <v>1750.0752</v>
      </c>
      <c r="CS22" s="151">
        <v>1750.0752</v>
      </c>
      <c r="CT22" s="151">
        <v>2225.3442</v>
      </c>
      <c r="CU22" s="151">
        <v>2225.3442</v>
      </c>
      <c r="CV22" s="151">
        <v>2225.3442</v>
      </c>
      <c r="CW22" s="151">
        <v>2225.3442</v>
      </c>
      <c r="CX22" s="151">
        <v>2816.3022999999998</v>
      </c>
      <c r="CY22" s="151">
        <v>2816.3022999999998</v>
      </c>
      <c r="CZ22" s="151">
        <v>2816.3022999999998</v>
      </c>
      <c r="DA22" s="151">
        <v>2816.3022999999998</v>
      </c>
      <c r="DB22" s="151">
        <v>3490.6221</v>
      </c>
      <c r="DC22" s="151">
        <v>3490.6221</v>
      </c>
      <c r="DD22" s="151">
        <v>3490.6221</v>
      </c>
      <c r="DE22" s="151">
        <v>3490.6221</v>
      </c>
      <c r="DF22" s="151">
        <v>3490.6221</v>
      </c>
      <c r="DG22" s="135"/>
      <c r="DH22" s="135"/>
      <c r="DI22" s="135"/>
      <c r="DJ22" s="135"/>
      <c r="DK22" s="135"/>
      <c r="DL22" s="135"/>
      <c r="DM22" s="135"/>
      <c r="DN22" s="135"/>
      <c r="DO22" s="135"/>
      <c r="DP22" s="135"/>
      <c r="DQ22" s="135"/>
      <c r="DR22" s="135"/>
      <c r="DS22" s="135"/>
    </row>
    <row r="23" spans="1:123" ht="15.5" x14ac:dyDescent="0.35">
      <c r="A23" s="114" t="s">
        <v>60</v>
      </c>
      <c r="B23" s="152">
        <v>32346.986700000001</v>
      </c>
      <c r="C23" s="152">
        <v>24360.942200000001</v>
      </c>
      <c r="D23" s="152">
        <v>21159.373</v>
      </c>
      <c r="E23" s="152">
        <v>31542.698100000001</v>
      </c>
      <c r="F23" s="152">
        <v>33850.098700000002</v>
      </c>
      <c r="G23" s="152">
        <v>23678.5386</v>
      </c>
      <c r="H23" s="152">
        <v>21555.696</v>
      </c>
      <c r="I23" s="152">
        <v>31223.666700000002</v>
      </c>
      <c r="J23" s="152">
        <v>32638.192800000001</v>
      </c>
      <c r="K23" s="152">
        <v>23637.906900000002</v>
      </c>
      <c r="L23" s="152">
        <v>23362.825700000001</v>
      </c>
      <c r="M23" s="152">
        <v>32203.074700000001</v>
      </c>
      <c r="N23" s="152">
        <v>35044.932500000003</v>
      </c>
      <c r="O23" s="152">
        <v>25649.576799999999</v>
      </c>
      <c r="P23" s="152">
        <v>23110.810399999998</v>
      </c>
      <c r="Q23" s="152">
        <v>31531.6803</v>
      </c>
      <c r="R23" s="152">
        <v>35202.570200000002</v>
      </c>
      <c r="S23" s="152">
        <v>26286.0615</v>
      </c>
      <c r="T23" s="152">
        <v>24396.411400000001</v>
      </c>
      <c r="U23" s="152">
        <v>34129.363899999997</v>
      </c>
      <c r="V23" s="152">
        <v>36631.009400000003</v>
      </c>
      <c r="W23" s="152">
        <v>26563.077300000001</v>
      </c>
      <c r="X23" s="152">
        <v>24238.2022</v>
      </c>
      <c r="Y23" s="152">
        <v>35568.467299999997</v>
      </c>
      <c r="Z23" s="152">
        <v>35703.425199999998</v>
      </c>
      <c r="AA23" s="152">
        <v>27771.435399999998</v>
      </c>
      <c r="AB23" s="152">
        <v>26176.227500000001</v>
      </c>
      <c r="AC23" s="152">
        <v>34549.381000000001</v>
      </c>
      <c r="AD23" s="152">
        <v>36149.188000000002</v>
      </c>
      <c r="AE23" s="152">
        <v>27940.716700000001</v>
      </c>
      <c r="AF23" s="152">
        <v>25814.670900000001</v>
      </c>
      <c r="AG23" s="152">
        <v>35806.5625</v>
      </c>
      <c r="AH23" s="152">
        <v>37467.182000000001</v>
      </c>
      <c r="AI23" s="152">
        <v>27489.404600000002</v>
      </c>
      <c r="AJ23" s="152">
        <v>24993.61</v>
      </c>
      <c r="AK23" s="152">
        <v>34753.722600000001</v>
      </c>
      <c r="AL23" s="152">
        <v>35226.210500000001</v>
      </c>
      <c r="AM23" s="152">
        <v>26644.532800000001</v>
      </c>
      <c r="AN23" s="152">
        <v>25483.8524</v>
      </c>
      <c r="AO23" s="152">
        <v>35721.4303</v>
      </c>
      <c r="AP23" s="152">
        <v>34683.007799999999</v>
      </c>
      <c r="AQ23" s="152">
        <v>26548.659800000001</v>
      </c>
      <c r="AR23" s="152">
        <v>24990.386500000001</v>
      </c>
      <c r="AS23" s="152">
        <v>33577.945899999999</v>
      </c>
      <c r="AT23" s="152">
        <v>36387.977400000003</v>
      </c>
      <c r="AU23" s="152">
        <v>25323.900699999998</v>
      </c>
      <c r="AV23" s="152">
        <v>23872.1806</v>
      </c>
      <c r="AW23" s="152">
        <v>32956.734700000001</v>
      </c>
      <c r="AX23" s="152">
        <v>36082.930200000003</v>
      </c>
      <c r="AY23" s="152">
        <v>25075.167399999998</v>
      </c>
      <c r="AZ23" s="152">
        <v>23215.323400000001</v>
      </c>
      <c r="BA23" s="152">
        <v>34458.531600000002</v>
      </c>
      <c r="BB23" s="152">
        <v>34084.825700000001</v>
      </c>
      <c r="BC23" s="152">
        <v>23956.044000000002</v>
      </c>
      <c r="BD23" s="152">
        <v>22881.0772</v>
      </c>
      <c r="BE23" s="152">
        <v>30664.470799999999</v>
      </c>
      <c r="BF23" s="152">
        <v>33506.237699999998</v>
      </c>
      <c r="BG23" s="152">
        <v>25156.704399999999</v>
      </c>
      <c r="BH23" s="152">
        <v>23163.753000000001</v>
      </c>
      <c r="BI23" s="152">
        <v>32835.9303</v>
      </c>
      <c r="BJ23" s="152">
        <v>34302.275500000003</v>
      </c>
      <c r="BK23" s="152">
        <v>25467.999299999999</v>
      </c>
      <c r="BL23" s="152">
        <v>22708.324799999999</v>
      </c>
      <c r="BM23" s="152">
        <v>30933.872800000001</v>
      </c>
      <c r="BN23" s="152">
        <v>31731.092799999999</v>
      </c>
      <c r="BO23" s="151">
        <v>24127.875400000001</v>
      </c>
      <c r="BP23" s="151">
        <v>22347.333999999999</v>
      </c>
      <c r="BQ23" s="151">
        <v>29869.797600000002</v>
      </c>
      <c r="BR23" s="151">
        <v>31545.555899999999</v>
      </c>
      <c r="BS23" s="153">
        <v>24147.991000000002</v>
      </c>
      <c r="BT23" s="153">
        <v>22173.8063</v>
      </c>
      <c r="BU23" s="153">
        <v>29896.449199999999</v>
      </c>
      <c r="BV23" s="153">
        <v>31929.9274</v>
      </c>
      <c r="BW23" s="153">
        <v>24011.468700000001</v>
      </c>
      <c r="BX23" s="153">
        <v>21836.946</v>
      </c>
      <c r="BY23" s="151">
        <v>30246.7012</v>
      </c>
      <c r="BZ23" s="153">
        <v>30489.435399999998</v>
      </c>
      <c r="CA23" s="153">
        <v>22967.510699999999</v>
      </c>
      <c r="CB23" s="153">
        <v>21978.6849</v>
      </c>
      <c r="CC23" s="153">
        <v>29886.8698</v>
      </c>
      <c r="CD23" s="154">
        <v>33257.987999999998</v>
      </c>
      <c r="CE23" s="154">
        <v>22925.599300000002</v>
      </c>
      <c r="CF23" s="154">
        <v>20970.13</v>
      </c>
      <c r="CG23" s="154">
        <v>28807.497599999999</v>
      </c>
      <c r="CH23" s="154">
        <v>30410.027999999998</v>
      </c>
      <c r="CI23" s="154">
        <v>23395.874299999999</v>
      </c>
      <c r="CJ23" s="151">
        <v>20721.380700000002</v>
      </c>
      <c r="CK23" s="151">
        <v>29451.672999999999</v>
      </c>
      <c r="CL23" s="151">
        <v>30536.9918</v>
      </c>
      <c r="CM23" s="151">
        <v>23899.8177</v>
      </c>
      <c r="CN23" s="151">
        <v>21642.309300000001</v>
      </c>
      <c r="CO23" s="151">
        <v>31494.189399999999</v>
      </c>
      <c r="CP23" s="151">
        <v>32511.385600000001</v>
      </c>
      <c r="CQ23" s="151">
        <v>25046.171399999999</v>
      </c>
      <c r="CR23" s="151">
        <v>20303.443899999998</v>
      </c>
      <c r="CS23" s="151">
        <v>28744.962800000001</v>
      </c>
      <c r="CT23" s="151">
        <v>28692.3645</v>
      </c>
      <c r="CU23" s="151">
        <v>21813.569</v>
      </c>
      <c r="CV23" s="151">
        <v>20046.577000000001</v>
      </c>
      <c r="CW23" s="151">
        <v>25490.943599999999</v>
      </c>
      <c r="CX23" s="151">
        <v>26850.617099999999</v>
      </c>
      <c r="CY23" s="151">
        <v>20979.7961</v>
      </c>
      <c r="CZ23" s="151">
        <v>19635.912499999999</v>
      </c>
      <c r="DA23" s="151">
        <v>25202.544999999998</v>
      </c>
      <c r="DB23" s="151">
        <v>26828.255799999999</v>
      </c>
      <c r="DC23" s="151">
        <v>21135.272499999999</v>
      </c>
      <c r="DD23" s="151">
        <v>20101.933199999999</v>
      </c>
      <c r="DE23" s="151">
        <v>26313.273000000001</v>
      </c>
      <c r="DF23" s="151">
        <v>27582.800500000001</v>
      </c>
      <c r="DG23" s="135"/>
      <c r="DH23" s="135"/>
      <c r="DI23" s="135"/>
      <c r="DJ23" s="135"/>
      <c r="DK23" s="135"/>
      <c r="DL23" s="135"/>
      <c r="DM23" s="135"/>
      <c r="DN23" s="135"/>
      <c r="DO23" s="135"/>
      <c r="DP23" s="135"/>
      <c r="DQ23" s="135"/>
      <c r="DR23" s="135"/>
      <c r="DS23" s="135"/>
    </row>
    <row r="24" spans="1:123" ht="15.5" x14ac:dyDescent="0.35">
      <c r="A24" s="117" t="s">
        <v>61</v>
      </c>
      <c r="B24" s="152">
        <v>24120.269799999998</v>
      </c>
      <c r="C24" s="152">
        <v>20995.1185</v>
      </c>
      <c r="D24" s="152">
        <v>20653.096699999998</v>
      </c>
      <c r="E24" s="152">
        <v>24811.878100000002</v>
      </c>
      <c r="F24" s="152">
        <v>24905.874899999999</v>
      </c>
      <c r="G24" s="152">
        <v>22054.607400000001</v>
      </c>
      <c r="H24" s="152">
        <v>21572.5452</v>
      </c>
      <c r="I24" s="152">
        <v>24345.9725</v>
      </c>
      <c r="J24" s="152">
        <v>24031.5524</v>
      </c>
      <c r="K24" s="152">
        <v>23271.6191</v>
      </c>
      <c r="L24" s="152">
        <v>22908.6888</v>
      </c>
      <c r="M24" s="152">
        <v>24629.338599999999</v>
      </c>
      <c r="N24" s="152">
        <v>26974.641199999998</v>
      </c>
      <c r="O24" s="152">
        <v>23539.732899999999</v>
      </c>
      <c r="P24" s="152">
        <v>21965.4594</v>
      </c>
      <c r="Q24" s="152">
        <v>24739.820199999998</v>
      </c>
      <c r="R24" s="152">
        <v>25482.2219</v>
      </c>
      <c r="S24" s="152">
        <v>22416.697499999998</v>
      </c>
      <c r="T24" s="152">
        <v>22464.5213</v>
      </c>
      <c r="U24" s="152">
        <v>24401.2978</v>
      </c>
      <c r="V24" s="152">
        <v>24505.642100000001</v>
      </c>
      <c r="W24" s="152">
        <v>23051.7248</v>
      </c>
      <c r="X24" s="152">
        <v>22521.471099999999</v>
      </c>
      <c r="Y24" s="152">
        <v>25648.194200000002</v>
      </c>
      <c r="Z24" s="152">
        <v>29445.370599999998</v>
      </c>
      <c r="AA24" s="152">
        <v>21788.8541</v>
      </c>
      <c r="AB24" s="152">
        <v>23289.243999999999</v>
      </c>
      <c r="AC24" s="152">
        <v>24700.188300000002</v>
      </c>
      <c r="AD24" s="152">
        <v>27337.858</v>
      </c>
      <c r="AE24" s="152">
        <v>24329.591400000001</v>
      </c>
      <c r="AF24" s="152">
        <v>23769.866699999999</v>
      </c>
      <c r="AG24" s="152">
        <v>27442.613600000001</v>
      </c>
      <c r="AH24" s="152">
        <v>27433.355599999999</v>
      </c>
      <c r="AI24" s="152">
        <v>23891.965199999999</v>
      </c>
      <c r="AJ24" s="152">
        <v>24052.456399999999</v>
      </c>
      <c r="AK24" s="152">
        <v>26249.306</v>
      </c>
      <c r="AL24" s="152">
        <v>27236.640899999999</v>
      </c>
      <c r="AM24" s="152">
        <v>23766.137200000001</v>
      </c>
      <c r="AN24" s="152">
        <v>23791.741999999998</v>
      </c>
      <c r="AO24" s="152">
        <v>27024.7353</v>
      </c>
      <c r="AP24" s="152">
        <v>28519.3338</v>
      </c>
      <c r="AQ24" s="152">
        <v>24498.387599999998</v>
      </c>
      <c r="AR24" s="152">
        <v>24108.367600000001</v>
      </c>
      <c r="AS24" s="152">
        <v>26791.4257</v>
      </c>
      <c r="AT24" s="152">
        <v>26932.736400000002</v>
      </c>
      <c r="AU24" s="152">
        <v>24416.626100000001</v>
      </c>
      <c r="AV24" s="152">
        <v>24048.459599999998</v>
      </c>
      <c r="AW24" s="152">
        <v>24020.511999999999</v>
      </c>
      <c r="AX24" s="152">
        <v>27754.0363</v>
      </c>
      <c r="AY24" s="152">
        <v>23578.408500000001</v>
      </c>
      <c r="AZ24" s="152">
        <v>23282.167700000002</v>
      </c>
      <c r="BA24" s="152">
        <v>26785.751899999999</v>
      </c>
      <c r="BB24" s="152">
        <v>26243.921399999999</v>
      </c>
      <c r="BC24" s="152">
        <v>23713.6374</v>
      </c>
      <c r="BD24" s="152">
        <v>23915.714100000001</v>
      </c>
      <c r="BE24" s="152">
        <v>25791.734</v>
      </c>
      <c r="BF24" s="152">
        <v>26717.165099999998</v>
      </c>
      <c r="BG24" s="152">
        <v>24120.6289</v>
      </c>
      <c r="BH24" s="152">
        <v>23934.8544</v>
      </c>
      <c r="BI24" s="152">
        <v>25900.311099999999</v>
      </c>
      <c r="BJ24" s="152">
        <v>27415.946199999998</v>
      </c>
      <c r="BK24" s="152">
        <v>23477.946100000001</v>
      </c>
      <c r="BL24" s="152">
        <v>24278.3838</v>
      </c>
      <c r="BM24" s="152">
        <v>26353.001499999998</v>
      </c>
      <c r="BN24" s="152">
        <v>25519.726699999999</v>
      </c>
      <c r="BO24" s="151">
        <v>23332.058000000001</v>
      </c>
      <c r="BP24" s="151">
        <v>23074.078000000001</v>
      </c>
      <c r="BQ24" s="151">
        <v>25274.575099999998</v>
      </c>
      <c r="BR24" s="151">
        <v>25713.930499999999</v>
      </c>
      <c r="BS24" s="153">
        <v>23302.3475</v>
      </c>
      <c r="BT24" s="153">
        <v>23823.366999999998</v>
      </c>
      <c r="BU24" s="153">
        <v>25421.628000000001</v>
      </c>
      <c r="BV24" s="153">
        <v>25989.513800000001</v>
      </c>
      <c r="BW24" s="153">
        <v>23127.355800000001</v>
      </c>
      <c r="BX24" s="153">
        <v>23394.483700000001</v>
      </c>
      <c r="BY24" s="151">
        <v>25490.905699999999</v>
      </c>
      <c r="BZ24" s="153">
        <v>25378.299299999999</v>
      </c>
      <c r="CA24" s="153">
        <v>23336.608800000002</v>
      </c>
      <c r="CB24" s="153">
        <v>22758.060700000002</v>
      </c>
      <c r="CC24" s="153">
        <v>25485.755099999998</v>
      </c>
      <c r="CD24" s="154">
        <v>25848.760200000001</v>
      </c>
      <c r="CE24" s="154">
        <v>22956.308000000001</v>
      </c>
      <c r="CF24" s="154">
        <v>23424.803199999998</v>
      </c>
      <c r="CG24" s="154">
        <v>24599.6623</v>
      </c>
      <c r="CH24" s="154">
        <v>24587.7526</v>
      </c>
      <c r="CI24" s="154">
        <v>22799.588500000002</v>
      </c>
      <c r="CJ24" s="151">
        <v>22212.3171</v>
      </c>
      <c r="CK24" s="151">
        <v>25061.754700000001</v>
      </c>
      <c r="CL24" s="151">
        <v>23242.221799999999</v>
      </c>
      <c r="CM24" s="151">
        <v>16560.573199999999</v>
      </c>
      <c r="CN24" s="151">
        <v>19201.061799999999</v>
      </c>
      <c r="CO24" s="151">
        <v>21274.857400000001</v>
      </c>
      <c r="CP24" s="151">
        <v>20566.111799999999</v>
      </c>
      <c r="CQ24" s="151">
        <v>19135.653900000001</v>
      </c>
      <c r="CR24" s="151">
        <v>21730.014999999999</v>
      </c>
      <c r="CS24" s="151">
        <v>22048.766100000001</v>
      </c>
      <c r="CT24" s="151">
        <v>22399.529500000001</v>
      </c>
      <c r="CU24" s="151">
        <v>19034.5661</v>
      </c>
      <c r="CV24" s="151">
        <v>18855.965400000001</v>
      </c>
      <c r="CW24" s="151">
        <v>20846.963299999999</v>
      </c>
      <c r="CX24" s="151">
        <v>21872.088400000001</v>
      </c>
      <c r="CY24" s="151">
        <v>19374.035899999999</v>
      </c>
      <c r="CZ24" s="151">
        <v>18944.1571</v>
      </c>
      <c r="DA24" s="151">
        <v>21478.823199999999</v>
      </c>
      <c r="DB24" s="151">
        <v>22394.140299999999</v>
      </c>
      <c r="DC24" s="151">
        <v>18769.726900000001</v>
      </c>
      <c r="DD24" s="151">
        <v>19262.2461</v>
      </c>
      <c r="DE24" s="151">
        <v>21346.077499999999</v>
      </c>
      <c r="DF24" s="151">
        <v>22160.9578</v>
      </c>
      <c r="DG24" s="135"/>
      <c r="DH24" s="135"/>
      <c r="DI24" s="135"/>
      <c r="DJ24" s="135"/>
      <c r="DK24" s="135"/>
      <c r="DL24" s="135"/>
      <c r="DM24" s="135"/>
      <c r="DN24" s="135"/>
      <c r="DO24" s="135"/>
      <c r="DP24" s="135"/>
      <c r="DQ24" s="135"/>
      <c r="DR24" s="135"/>
      <c r="DS24" s="135"/>
    </row>
    <row r="25" spans="1:123" ht="15.5" x14ac:dyDescent="0.35">
      <c r="A25" s="118" t="s">
        <v>62</v>
      </c>
      <c r="B25" s="155">
        <v>0</v>
      </c>
      <c r="C25" s="155">
        <v>0</v>
      </c>
      <c r="D25" s="155">
        <v>0</v>
      </c>
      <c r="E25" s="155">
        <v>0</v>
      </c>
      <c r="F25" s="155">
        <v>0</v>
      </c>
      <c r="G25" s="155">
        <v>0</v>
      </c>
      <c r="H25" s="155">
        <v>0</v>
      </c>
      <c r="I25" s="155">
        <v>0</v>
      </c>
      <c r="J25" s="155">
        <v>0</v>
      </c>
      <c r="K25" s="155">
        <v>0</v>
      </c>
      <c r="L25" s="155">
        <v>0</v>
      </c>
      <c r="M25" s="155">
        <v>0</v>
      </c>
      <c r="N25" s="155">
        <v>0</v>
      </c>
      <c r="O25" s="155">
        <v>0</v>
      </c>
      <c r="P25" s="155">
        <v>0</v>
      </c>
      <c r="Q25" s="155">
        <v>0</v>
      </c>
      <c r="R25" s="155">
        <v>0</v>
      </c>
      <c r="S25" s="155">
        <v>0</v>
      </c>
      <c r="T25" s="155">
        <v>0</v>
      </c>
      <c r="U25" s="155">
        <v>0</v>
      </c>
      <c r="V25" s="155">
        <v>0</v>
      </c>
      <c r="W25" s="155">
        <v>0</v>
      </c>
      <c r="X25" s="155">
        <v>0</v>
      </c>
      <c r="Y25" s="155">
        <v>0</v>
      </c>
      <c r="Z25" s="155">
        <v>0</v>
      </c>
      <c r="AA25" s="155">
        <v>0</v>
      </c>
      <c r="AB25" s="155">
        <v>0</v>
      </c>
      <c r="AC25" s="155">
        <v>0</v>
      </c>
      <c r="AD25" s="155">
        <v>0</v>
      </c>
      <c r="AE25" s="155">
        <v>0</v>
      </c>
      <c r="AF25" s="155">
        <v>0</v>
      </c>
      <c r="AG25" s="155">
        <v>0</v>
      </c>
      <c r="AH25" s="155">
        <v>0</v>
      </c>
      <c r="AI25" s="155">
        <v>0</v>
      </c>
      <c r="AJ25" s="155">
        <v>0</v>
      </c>
      <c r="AK25" s="155">
        <v>0</v>
      </c>
      <c r="AL25" s="155">
        <v>0</v>
      </c>
      <c r="AM25" s="155">
        <v>0</v>
      </c>
      <c r="AN25" s="155">
        <v>0</v>
      </c>
      <c r="AO25" s="155">
        <v>0</v>
      </c>
      <c r="AP25" s="155">
        <v>0</v>
      </c>
      <c r="AQ25" s="155">
        <v>0</v>
      </c>
      <c r="AR25" s="155">
        <v>0</v>
      </c>
      <c r="AS25" s="155">
        <v>0</v>
      </c>
      <c r="AT25" s="155">
        <v>0</v>
      </c>
      <c r="AU25" s="155">
        <v>0</v>
      </c>
      <c r="AV25" s="155">
        <v>0</v>
      </c>
      <c r="AW25" s="155">
        <v>0</v>
      </c>
      <c r="AX25" s="155">
        <v>0</v>
      </c>
      <c r="AY25" s="155">
        <v>0</v>
      </c>
      <c r="AZ25" s="155">
        <v>0</v>
      </c>
      <c r="BA25" s="155">
        <v>0</v>
      </c>
      <c r="BB25" s="155">
        <v>0</v>
      </c>
      <c r="BC25" s="155">
        <v>0</v>
      </c>
      <c r="BD25" s="155">
        <v>0</v>
      </c>
      <c r="BE25" s="155">
        <v>0</v>
      </c>
      <c r="BF25" s="155">
        <v>0</v>
      </c>
      <c r="BG25" s="155">
        <v>0</v>
      </c>
      <c r="BH25" s="155">
        <v>0</v>
      </c>
      <c r="BI25" s="155">
        <v>0</v>
      </c>
      <c r="BJ25" s="155">
        <v>0</v>
      </c>
      <c r="BK25" s="155">
        <v>0</v>
      </c>
      <c r="BL25" s="155">
        <v>0</v>
      </c>
      <c r="BM25" s="155">
        <v>0</v>
      </c>
      <c r="BN25" s="155">
        <v>0</v>
      </c>
      <c r="BO25" s="155">
        <v>0</v>
      </c>
      <c r="BP25" s="155">
        <v>0</v>
      </c>
      <c r="BQ25" s="155">
        <v>0</v>
      </c>
      <c r="BR25" s="155">
        <v>0</v>
      </c>
      <c r="BS25" s="155">
        <v>0</v>
      </c>
      <c r="BT25" s="155">
        <v>0</v>
      </c>
      <c r="BU25" s="155">
        <v>0</v>
      </c>
      <c r="BV25" s="155">
        <v>0</v>
      </c>
      <c r="BW25" s="155">
        <v>0</v>
      </c>
      <c r="BX25" s="155">
        <v>0</v>
      </c>
      <c r="BY25" s="155">
        <v>0</v>
      </c>
      <c r="BZ25" s="155">
        <v>0</v>
      </c>
      <c r="CA25" s="155">
        <v>0</v>
      </c>
      <c r="CB25" s="155">
        <v>0</v>
      </c>
      <c r="CC25" s="155">
        <v>0</v>
      </c>
      <c r="CD25" s="155">
        <v>0</v>
      </c>
      <c r="CE25" s="155">
        <v>0</v>
      </c>
      <c r="CF25" s="155">
        <v>0</v>
      </c>
      <c r="CG25" s="155">
        <v>0</v>
      </c>
      <c r="CH25" s="155">
        <v>0</v>
      </c>
      <c r="CI25" s="155">
        <v>0</v>
      </c>
      <c r="CJ25" s="155">
        <v>0</v>
      </c>
      <c r="CK25" s="155">
        <v>0</v>
      </c>
      <c r="CL25" s="155">
        <v>0</v>
      </c>
      <c r="CM25" s="155">
        <v>0</v>
      </c>
      <c r="CN25" s="155">
        <v>0</v>
      </c>
      <c r="CO25" s="155">
        <v>0</v>
      </c>
      <c r="CP25" s="155">
        <v>0</v>
      </c>
      <c r="CQ25" s="155">
        <v>0</v>
      </c>
      <c r="CR25" s="156">
        <v>0</v>
      </c>
      <c r="CS25" s="156">
        <v>0</v>
      </c>
      <c r="CT25" s="156">
        <v>0</v>
      </c>
      <c r="CU25" s="156">
        <v>0</v>
      </c>
      <c r="CV25" s="156">
        <v>0</v>
      </c>
      <c r="CW25" s="156">
        <v>0</v>
      </c>
      <c r="CX25" s="156">
        <v>0</v>
      </c>
      <c r="CY25" s="156">
        <v>0</v>
      </c>
      <c r="CZ25" s="156">
        <v>0</v>
      </c>
      <c r="DA25" s="156">
        <v>0</v>
      </c>
      <c r="DB25" s="156">
        <v>0</v>
      </c>
      <c r="DC25" s="156">
        <v>0</v>
      </c>
      <c r="DD25" s="156">
        <v>0</v>
      </c>
      <c r="DE25" s="156">
        <v>0</v>
      </c>
      <c r="DF25" s="156">
        <v>0</v>
      </c>
      <c r="DG25" s="135"/>
      <c r="DH25" s="135"/>
      <c r="DI25" s="135"/>
      <c r="DJ25" s="135"/>
      <c r="DK25" s="135"/>
      <c r="DL25" s="135"/>
      <c r="DM25" s="135"/>
      <c r="DN25" s="135"/>
      <c r="DO25" s="135"/>
    </row>
    <row r="26" spans="1:123" ht="15.5" x14ac:dyDescent="0.35">
      <c r="A26" s="114"/>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115"/>
      <c r="BJ26" s="115"/>
      <c r="BK26" s="115"/>
      <c r="BL26" s="115"/>
      <c r="BM26" s="115"/>
      <c r="BN26" s="115"/>
      <c r="BO26" s="116"/>
      <c r="BP26" s="116"/>
      <c r="BQ26" s="116"/>
      <c r="BR26" s="116"/>
      <c r="BS26" s="136"/>
      <c r="BT26" s="136"/>
      <c r="BU26" s="136"/>
      <c r="BV26" s="136"/>
      <c r="BW26" s="136"/>
      <c r="BX26" s="136"/>
      <c r="BY26" s="116"/>
      <c r="BZ26" s="136"/>
      <c r="CA26" s="136"/>
      <c r="CB26" s="136"/>
      <c r="CC26" s="136"/>
      <c r="CD26" s="137"/>
      <c r="CE26" s="137"/>
      <c r="CF26" s="137"/>
      <c r="CG26" s="137"/>
      <c r="CH26" s="137"/>
      <c r="CI26" s="137"/>
      <c r="CJ26" s="116"/>
      <c r="CK26" s="116"/>
      <c r="CL26" s="116"/>
      <c r="CM26" s="116"/>
      <c r="CN26" s="116"/>
      <c r="CO26" s="116"/>
      <c r="CP26" s="116"/>
      <c r="CQ26" s="116"/>
      <c r="CR26" s="116"/>
      <c r="CS26" s="116"/>
      <c r="CT26" s="116"/>
      <c r="CU26" s="116"/>
      <c r="CV26" s="116"/>
      <c r="CW26" s="116"/>
      <c r="DG26" s="135"/>
      <c r="DH26" s="135"/>
      <c r="DI26" s="135"/>
      <c r="DJ26" s="135"/>
      <c r="DK26" s="135"/>
      <c r="DL26" s="135"/>
      <c r="DM26" s="135"/>
      <c r="DN26" s="135"/>
      <c r="DO26" s="135"/>
    </row>
    <row r="28" spans="1:123" x14ac:dyDescent="0.35">
      <c r="CD28" s="143"/>
      <c r="CE28" s="143"/>
      <c r="CF28" s="143"/>
      <c r="CG28" s="143"/>
      <c r="CH28" s="143"/>
      <c r="CI28" s="143"/>
      <c r="CJ28" s="143"/>
      <c r="CK28" s="143"/>
      <c r="CL28" s="143"/>
      <c r="CM28" s="143"/>
      <c r="CN28" s="143"/>
      <c r="CO28" s="143"/>
      <c r="CP28" s="143"/>
      <c r="CQ28" s="143"/>
      <c r="CR28" s="143"/>
      <c r="CS28" s="143"/>
      <c r="CT28" s="143"/>
      <c r="CU28" s="143"/>
      <c r="CV28" s="143"/>
      <c r="CW28" s="143"/>
      <c r="CX28" s="143"/>
    </row>
    <row r="29" spans="1:123" ht="15.5" x14ac:dyDescent="0.35">
      <c r="CD29" s="143"/>
      <c r="CE29" s="143"/>
      <c r="CF29" s="143"/>
      <c r="CG29" s="143"/>
      <c r="CH29" s="143"/>
      <c r="CI29" s="143"/>
      <c r="CJ29" s="143"/>
      <c r="CK29" s="143"/>
      <c r="CL29" s="143"/>
      <c r="CM29" s="143"/>
      <c r="CN29" s="143"/>
      <c r="CO29" s="143"/>
      <c r="CP29" s="146"/>
      <c r="CQ29" s="143"/>
      <c r="CR29" s="143"/>
      <c r="CS29" s="143"/>
      <c r="CT29" s="143"/>
      <c r="CU29" s="143"/>
      <c r="CV29" s="143"/>
      <c r="CW29" s="143"/>
      <c r="CX29" s="143"/>
      <c r="CY29" s="143"/>
      <c r="CZ29" s="143"/>
      <c r="DA29" s="143"/>
    </row>
    <row r="30" spans="1:123" ht="15.5" x14ac:dyDescent="0.35">
      <c r="CD30" s="143"/>
      <c r="CE30" s="143"/>
      <c r="CF30" s="143"/>
      <c r="CG30" s="143"/>
      <c r="CH30" s="143"/>
      <c r="CI30" s="143"/>
      <c r="CJ30" s="143"/>
      <c r="CK30" s="143"/>
      <c r="CL30" s="143"/>
      <c r="CM30" s="143"/>
      <c r="CN30" s="143"/>
      <c r="CO30" s="143"/>
      <c r="CP30" s="146"/>
      <c r="CQ30" s="143"/>
      <c r="CR30" s="143"/>
      <c r="CS30" s="143"/>
      <c r="CT30" s="143"/>
      <c r="CU30" s="143"/>
      <c r="CV30" s="143"/>
      <c r="CW30" s="143"/>
      <c r="CX30" s="143"/>
      <c r="CY30" s="143"/>
      <c r="CZ30" s="143"/>
      <c r="DA30" s="143"/>
    </row>
    <row r="31" spans="1:123" ht="15.5" x14ac:dyDescent="0.35">
      <c r="CD31" s="143"/>
      <c r="CE31" s="143"/>
      <c r="CF31" s="143"/>
      <c r="CG31" s="143"/>
      <c r="CH31" s="143"/>
      <c r="CI31" s="143"/>
      <c r="CJ31" s="143"/>
      <c r="CK31" s="143"/>
      <c r="CL31" s="143"/>
      <c r="CM31" s="143"/>
      <c r="CN31" s="143"/>
      <c r="CO31" s="143"/>
      <c r="CP31" s="146"/>
      <c r="CQ31" s="143"/>
      <c r="CR31" s="143"/>
      <c r="CS31" s="143"/>
      <c r="CT31" s="143"/>
      <c r="CU31" s="143"/>
      <c r="CV31" s="143"/>
      <c r="CW31" s="143"/>
      <c r="CX31" s="143"/>
      <c r="CY31" s="143"/>
      <c r="CZ31" s="143"/>
      <c r="DA31" s="143"/>
    </row>
    <row r="32" spans="1:123" ht="15.5" x14ac:dyDescent="0.35">
      <c r="CP32" s="116"/>
      <c r="CQ32" s="116"/>
      <c r="CR32" s="116"/>
      <c r="CS32" s="116"/>
      <c r="CX32" s="143"/>
      <c r="CY32" s="143"/>
      <c r="CZ32" s="143"/>
      <c r="DA32" s="143"/>
    </row>
    <row r="33" spans="82:105" ht="15.5" x14ac:dyDescent="0.35">
      <c r="CD33" s="143"/>
      <c r="CE33" s="143"/>
      <c r="CF33" s="143"/>
      <c r="CG33" s="143"/>
      <c r="CH33" s="143"/>
      <c r="CI33" s="143"/>
      <c r="CJ33" s="143"/>
      <c r="CK33" s="143"/>
      <c r="CL33" s="143"/>
      <c r="CM33" s="143"/>
      <c r="CN33" s="143"/>
      <c r="CO33" s="143"/>
      <c r="CP33" s="116"/>
      <c r="CQ33" s="116"/>
      <c r="CR33" s="116"/>
      <c r="CS33" s="116"/>
      <c r="CT33" s="143"/>
      <c r="CU33" s="143"/>
      <c r="CV33" s="143"/>
      <c r="CW33" s="143"/>
      <c r="CX33" s="143"/>
      <c r="CY33" s="143"/>
      <c r="CZ33" s="143"/>
      <c r="DA33" s="143"/>
    </row>
    <row r="34" spans="82:105" x14ac:dyDescent="0.35">
      <c r="CD34" s="143"/>
      <c r="CE34" s="143"/>
      <c r="CF34" s="143"/>
      <c r="CG34" s="143"/>
      <c r="CH34" s="143"/>
      <c r="CI34" s="143"/>
      <c r="CJ34" s="143"/>
      <c r="CK34" s="143"/>
      <c r="CL34" s="143"/>
      <c r="CM34" s="143"/>
      <c r="CN34" s="143"/>
      <c r="CO34" s="143"/>
      <c r="CP34" s="143"/>
      <c r="CQ34" s="143"/>
      <c r="CR34" s="143"/>
      <c r="CS34" s="143"/>
      <c r="CT34" s="143"/>
      <c r="CU34" s="143"/>
      <c r="CV34" s="143"/>
      <c r="CW34" s="143"/>
      <c r="CX34" s="143"/>
      <c r="CY34" s="143"/>
      <c r="CZ34" s="143"/>
      <c r="DA34" s="143"/>
    </row>
    <row r="35" spans="82:105" x14ac:dyDescent="0.35">
      <c r="CD35" s="143"/>
      <c r="CE35" s="143"/>
      <c r="CF35" s="143"/>
      <c r="CG35" s="143"/>
      <c r="CH35" s="143"/>
      <c r="CI35" s="143"/>
      <c r="CJ35" s="143"/>
      <c r="CK35" s="143"/>
      <c r="CL35" s="143"/>
      <c r="CM35" s="143"/>
      <c r="CN35" s="143"/>
      <c r="CO35" s="143"/>
      <c r="CP35" s="143"/>
      <c r="CQ35" s="143"/>
      <c r="CR35" s="143"/>
      <c r="CS35" s="143"/>
      <c r="CT35" s="143"/>
      <c r="CU35" s="143"/>
      <c r="CV35" s="143"/>
      <c r="CW35" s="143"/>
      <c r="CX35" s="143"/>
      <c r="CY35" s="143"/>
      <c r="CZ35" s="143"/>
      <c r="DA35" s="143"/>
    </row>
    <row r="36" spans="82:105" x14ac:dyDescent="0.35">
      <c r="CD36" s="143"/>
      <c r="CE36" s="143"/>
      <c r="CF36" s="143"/>
      <c r="CG36" s="143"/>
      <c r="CH36" s="143"/>
      <c r="CI36" s="143"/>
      <c r="CJ36" s="143"/>
      <c r="CK36" s="143"/>
      <c r="CL36" s="143"/>
      <c r="CM36" s="143"/>
      <c r="CN36" s="143"/>
      <c r="CO36" s="143"/>
      <c r="CP36" s="143"/>
      <c r="CQ36" s="143"/>
      <c r="CR36" s="143"/>
      <c r="CS36" s="143"/>
      <c r="CT36" s="143"/>
      <c r="CU36" s="143"/>
      <c r="CV36" s="143"/>
      <c r="CW36" s="143"/>
      <c r="CX36" s="143"/>
    </row>
    <row r="37" spans="82:105" x14ac:dyDescent="0.35">
      <c r="CD37" s="143"/>
      <c r="CE37" s="143"/>
      <c r="CF37" s="143"/>
      <c r="CG37" s="143"/>
      <c r="CH37" s="143"/>
      <c r="CI37" s="143"/>
      <c r="CJ37" s="143"/>
      <c r="CK37" s="143"/>
      <c r="CL37" s="143"/>
      <c r="CM37" s="143"/>
      <c r="CN37" s="143"/>
      <c r="CO37" s="143"/>
      <c r="CP37" s="143"/>
      <c r="CQ37" s="143"/>
      <c r="CR37" s="143"/>
      <c r="CS37" s="143"/>
      <c r="CT37" s="143"/>
      <c r="CU37" s="143"/>
      <c r="CV37" s="143"/>
      <c r="CW37" s="143"/>
      <c r="CX37" s="143"/>
    </row>
    <row r="38" spans="82:105" x14ac:dyDescent="0.35">
      <c r="CD38" s="143"/>
      <c r="CE38" s="143"/>
      <c r="CF38" s="143"/>
      <c r="CG38" s="143"/>
      <c r="CH38" s="143"/>
      <c r="CI38" s="143"/>
      <c r="CJ38" s="143"/>
      <c r="CK38" s="143"/>
      <c r="CL38" s="143"/>
      <c r="CM38" s="143"/>
      <c r="CN38" s="143"/>
      <c r="CO38" s="143"/>
      <c r="CP38" s="143"/>
      <c r="CQ38" s="143"/>
      <c r="CR38" s="143"/>
      <c r="CS38" s="143"/>
      <c r="CT38" s="143"/>
      <c r="CU38" s="143"/>
      <c r="CV38" s="143"/>
      <c r="CW38" s="143"/>
      <c r="CX38" s="143"/>
    </row>
    <row r="39" spans="82:105" x14ac:dyDescent="0.35">
      <c r="CD39" s="143"/>
      <c r="CE39" s="143"/>
      <c r="CF39" s="143"/>
      <c r="CG39" s="143"/>
      <c r="CH39" s="143"/>
      <c r="CI39" s="143"/>
      <c r="CJ39" s="143"/>
      <c r="CK39" s="143"/>
      <c r="CL39" s="143"/>
      <c r="CM39" s="143"/>
      <c r="CN39" s="143"/>
      <c r="CO39" s="143"/>
      <c r="CP39" s="143"/>
      <c r="CQ39" s="143"/>
      <c r="CR39" s="143"/>
      <c r="CS39" s="143"/>
      <c r="CT39" s="143"/>
      <c r="CU39" s="143"/>
      <c r="CV39" s="143"/>
      <c r="CW39" s="143"/>
      <c r="CX39" s="143"/>
    </row>
    <row r="40" spans="82:105" x14ac:dyDescent="0.35">
      <c r="CD40" s="143"/>
      <c r="CE40" s="143"/>
      <c r="CF40" s="143"/>
      <c r="CG40" s="143"/>
      <c r="CH40" s="143"/>
      <c r="CI40" s="143"/>
      <c r="CJ40" s="143"/>
      <c r="CK40" s="143"/>
      <c r="CL40" s="143"/>
      <c r="CM40" s="143"/>
      <c r="CN40" s="143"/>
      <c r="CO40" s="143"/>
      <c r="CP40" s="143"/>
      <c r="CQ40" s="143"/>
      <c r="CR40" s="143"/>
      <c r="CS40" s="143"/>
      <c r="CT40" s="143"/>
      <c r="CU40" s="143"/>
      <c r="CV40" s="143"/>
      <c r="CW40" s="143"/>
      <c r="CX40" s="143"/>
    </row>
    <row r="41" spans="82:105" x14ac:dyDescent="0.35">
      <c r="CD41" s="143"/>
      <c r="CE41" s="143"/>
      <c r="CF41" s="143"/>
      <c r="CG41" s="143"/>
      <c r="CH41" s="143"/>
      <c r="CI41" s="143"/>
      <c r="CJ41" s="143"/>
      <c r="CK41" s="143"/>
      <c r="CL41" s="143"/>
      <c r="CM41" s="143"/>
      <c r="CN41" s="143"/>
      <c r="CO41" s="143"/>
      <c r="CP41" s="143"/>
      <c r="CQ41" s="143"/>
      <c r="CR41" s="143"/>
      <c r="CS41" s="143"/>
      <c r="CT41" s="143"/>
      <c r="CU41" s="143"/>
      <c r="CV41" s="143"/>
      <c r="CW41" s="143"/>
      <c r="CX41" s="143"/>
    </row>
    <row r="42" spans="82:105" x14ac:dyDescent="0.35">
      <c r="CD42" s="143"/>
      <c r="CE42" s="143"/>
      <c r="CF42" s="143"/>
      <c r="CG42" s="143"/>
      <c r="CH42" s="143"/>
      <c r="CI42" s="143"/>
      <c r="CJ42" s="143"/>
      <c r="CK42" s="143"/>
      <c r="CL42" s="143"/>
      <c r="CM42" s="143"/>
      <c r="CN42" s="143"/>
      <c r="CO42" s="143"/>
      <c r="CP42" s="143"/>
      <c r="CQ42" s="143"/>
      <c r="CR42" s="143"/>
      <c r="CS42" s="143"/>
      <c r="CT42" s="143"/>
      <c r="CU42" s="143"/>
      <c r="CV42" s="143"/>
      <c r="CW42" s="143"/>
      <c r="CX42" s="143"/>
    </row>
    <row r="43" spans="82:105" x14ac:dyDescent="0.35">
      <c r="CD43" s="143"/>
      <c r="CE43" s="143"/>
      <c r="CF43" s="143"/>
      <c r="CG43" s="143"/>
      <c r="CH43" s="143"/>
      <c r="CI43" s="143"/>
      <c r="CJ43" s="143"/>
      <c r="CK43" s="143"/>
      <c r="CL43" s="143"/>
      <c r="CM43" s="143"/>
      <c r="CN43" s="143"/>
      <c r="CO43" s="143"/>
      <c r="CP43" s="143"/>
      <c r="CQ43" s="143"/>
      <c r="CR43" s="143"/>
      <c r="CS43" s="143"/>
      <c r="CT43" s="143"/>
      <c r="CU43" s="143"/>
      <c r="CV43" s="143"/>
      <c r="CW43" s="143"/>
      <c r="CX43" s="143"/>
    </row>
    <row r="44" spans="82:105" x14ac:dyDescent="0.35">
      <c r="CD44" s="143"/>
      <c r="CE44" s="143"/>
      <c r="CF44" s="143"/>
      <c r="CG44" s="143"/>
      <c r="CH44" s="143"/>
      <c r="CI44" s="143"/>
      <c r="CJ44" s="143"/>
      <c r="CK44" s="143"/>
      <c r="CL44" s="143"/>
      <c r="CM44" s="143"/>
      <c r="CN44" s="143"/>
      <c r="CO44" s="143"/>
      <c r="CP44" s="143"/>
      <c r="CQ44" s="143"/>
      <c r="CR44" s="143"/>
      <c r="CS44" s="143"/>
      <c r="CT44" s="143"/>
      <c r="CU44" s="143"/>
      <c r="CV44" s="143"/>
      <c r="CW44" s="143"/>
      <c r="CX44" s="143"/>
    </row>
    <row r="45" spans="82:105" x14ac:dyDescent="0.35">
      <c r="CD45" s="143"/>
      <c r="CE45" s="143"/>
      <c r="CF45" s="143"/>
      <c r="CG45" s="143"/>
      <c r="CH45" s="143"/>
      <c r="CI45" s="143"/>
      <c r="CJ45" s="143"/>
      <c r="CK45" s="143"/>
      <c r="CL45" s="143"/>
      <c r="CM45" s="143"/>
      <c r="CN45" s="143"/>
      <c r="CO45" s="143"/>
      <c r="CP45" s="143"/>
      <c r="CQ45" s="143"/>
      <c r="CR45" s="143"/>
      <c r="CS45" s="143"/>
      <c r="CT45" s="143"/>
      <c r="CU45" s="143"/>
      <c r="CV45" s="143"/>
      <c r="CW45" s="143"/>
      <c r="CX45" s="143"/>
    </row>
    <row r="46" spans="82:105" x14ac:dyDescent="0.35">
      <c r="CD46" s="143"/>
      <c r="CE46" s="143"/>
      <c r="CF46" s="143"/>
      <c r="CG46" s="143"/>
      <c r="CH46" s="143"/>
      <c r="CI46" s="143"/>
      <c r="CJ46" s="143"/>
      <c r="CK46" s="143"/>
      <c r="CL46" s="143"/>
      <c r="CM46" s="143"/>
      <c r="CN46" s="143"/>
      <c r="CO46" s="143"/>
      <c r="CP46" s="143"/>
      <c r="CQ46" s="143"/>
      <c r="CR46" s="143"/>
      <c r="CS46" s="143"/>
      <c r="CT46" s="143"/>
      <c r="CU46" s="143"/>
      <c r="CV46" s="143"/>
      <c r="CW46" s="143"/>
      <c r="CX46" s="143"/>
    </row>
    <row r="47" spans="82:105" x14ac:dyDescent="0.35">
      <c r="CD47" s="143"/>
      <c r="CE47" s="143"/>
      <c r="CF47" s="143"/>
      <c r="CG47" s="143"/>
      <c r="CH47" s="143"/>
      <c r="CI47" s="143"/>
      <c r="CJ47" s="143"/>
      <c r="CK47" s="143"/>
      <c r="CL47" s="143"/>
      <c r="CM47" s="143"/>
      <c r="CN47" s="143"/>
      <c r="CO47" s="143"/>
      <c r="CP47" s="143"/>
      <c r="CQ47" s="143"/>
      <c r="CR47" s="143"/>
      <c r="CS47" s="143"/>
      <c r="CT47" s="143"/>
      <c r="CU47" s="143"/>
      <c r="CV47" s="143"/>
      <c r="CW47" s="143"/>
      <c r="CX47" s="143"/>
    </row>
    <row r="48" spans="82:105" x14ac:dyDescent="0.35">
      <c r="CD48" s="143"/>
      <c r="CE48" s="143"/>
      <c r="CF48" s="143"/>
      <c r="CG48" s="143"/>
      <c r="CH48" s="143"/>
      <c r="CI48" s="143"/>
      <c r="CJ48" s="143"/>
      <c r="CK48" s="143"/>
      <c r="CL48" s="143"/>
      <c r="CM48" s="143"/>
      <c r="CN48" s="143"/>
      <c r="CO48" s="143"/>
      <c r="CP48" s="143"/>
      <c r="CQ48" s="143"/>
      <c r="CR48" s="143"/>
      <c r="CS48" s="143"/>
      <c r="CT48" s="143"/>
      <c r="CU48" s="143"/>
      <c r="CV48" s="143"/>
      <c r="CW48" s="143"/>
      <c r="CX48" s="143"/>
    </row>
    <row r="49" spans="82:102" x14ac:dyDescent="0.35">
      <c r="CD49" s="143"/>
      <c r="CE49" s="143"/>
      <c r="CF49" s="143"/>
      <c r="CG49" s="143"/>
      <c r="CH49" s="143"/>
      <c r="CI49" s="143"/>
      <c r="CJ49" s="143"/>
      <c r="CK49" s="143"/>
      <c r="CL49" s="143"/>
      <c r="CM49" s="143"/>
      <c r="CN49" s="143"/>
      <c r="CO49" s="143"/>
      <c r="CP49" s="143"/>
      <c r="CQ49" s="143"/>
      <c r="CR49" s="143"/>
      <c r="CS49" s="143"/>
      <c r="CT49" s="143"/>
      <c r="CU49" s="143"/>
      <c r="CV49" s="143"/>
      <c r="CW49" s="143"/>
      <c r="CX49" s="143"/>
    </row>
    <row r="50" spans="82:102" x14ac:dyDescent="0.35">
      <c r="CD50" s="143"/>
      <c r="CE50" s="143"/>
      <c r="CF50" s="143"/>
      <c r="CG50" s="143"/>
      <c r="CH50" s="143"/>
      <c r="CI50" s="143"/>
      <c r="CJ50" s="143"/>
      <c r="CK50" s="143"/>
      <c r="CL50" s="143"/>
      <c r="CM50" s="143"/>
      <c r="CN50" s="143"/>
      <c r="CO50" s="143"/>
      <c r="CP50" s="143"/>
      <c r="CQ50" s="143"/>
      <c r="CR50" s="143"/>
      <c r="CS50" s="143"/>
      <c r="CT50" s="143"/>
      <c r="CU50" s="143"/>
      <c r="CV50" s="143"/>
      <c r="CW50" s="143"/>
      <c r="CX50" s="143"/>
    </row>
    <row r="51" spans="82:102" x14ac:dyDescent="0.35">
      <c r="CD51" s="143"/>
      <c r="CE51" s="143"/>
      <c r="CF51" s="143"/>
      <c r="CG51" s="143"/>
      <c r="CH51" s="143"/>
      <c r="CI51" s="143"/>
      <c r="CJ51" s="143"/>
      <c r="CK51" s="143"/>
      <c r="CL51" s="143"/>
      <c r="CM51" s="143"/>
      <c r="CN51" s="143"/>
      <c r="CO51" s="143"/>
      <c r="CP51" s="143"/>
      <c r="CQ51" s="143"/>
      <c r="CR51" s="143"/>
      <c r="CS51" s="143"/>
      <c r="CT51" s="143"/>
      <c r="CU51" s="143"/>
      <c r="CV51" s="143"/>
      <c r="CW51" s="143"/>
      <c r="CX51" s="143"/>
    </row>
    <row r="52" spans="82:102" x14ac:dyDescent="0.35">
      <c r="CD52" s="143"/>
      <c r="CE52" s="143"/>
      <c r="CF52" s="143"/>
      <c r="CG52" s="143"/>
      <c r="CH52" s="143"/>
      <c r="CI52" s="143"/>
      <c r="CJ52" s="143"/>
      <c r="CK52" s="143"/>
      <c r="CL52" s="143"/>
      <c r="CM52" s="143"/>
      <c r="CN52" s="143"/>
      <c r="CO52" s="143"/>
      <c r="CP52" s="143"/>
      <c r="CQ52" s="143"/>
      <c r="CR52" s="143"/>
      <c r="CS52" s="143"/>
      <c r="CT52" s="143"/>
      <c r="CU52" s="143"/>
      <c r="CV52" s="143"/>
      <c r="CW52" s="143"/>
      <c r="CX52" s="143"/>
    </row>
  </sheetData>
  <phoneticPr fontId="31" type="noConversion"/>
  <pageMargins left="0.74803149606299213" right="0.74803149606299213" top="0.98425196850393704" bottom="0.98425196850393704" header="0.51181102362204722" footer="0.51181102362204722"/>
  <pageSetup paperSize="9" orientation="landscape" horizontalDpi="300" r:id="rId1"/>
  <headerFooter alignWithMargins="0"/>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31730-A285-450F-BF68-F037DA2DE6CA}">
  <sheetPr codeName="Sheet5"/>
  <dimension ref="B1:O31"/>
  <sheetViews>
    <sheetView zoomScale="70" zoomScaleNormal="70" zoomScaleSheetLayoutView="100" workbookViewId="0">
      <selection activeCell="C4" sqref="C4"/>
    </sheetView>
  </sheetViews>
  <sheetFormatPr defaultRowHeight="12.5" x14ac:dyDescent="0.25"/>
  <cols>
    <col min="1" max="1" width="10" style="42" customWidth="1"/>
    <col min="2" max="2" width="17.81640625" style="42" bestFit="1" customWidth="1"/>
    <col min="3" max="3" width="8" style="42" bestFit="1" customWidth="1"/>
    <col min="4" max="5" width="11.54296875" style="42" bestFit="1" customWidth="1"/>
    <col min="6" max="8" width="12" style="42" bestFit="1" customWidth="1"/>
    <col min="9" max="29" width="13" style="42" bestFit="1" customWidth="1"/>
    <col min="30" max="256" width="8.7265625" style="42"/>
    <col min="257" max="257" width="10" style="42" customWidth="1"/>
    <col min="258" max="258" width="17.81640625" style="42" bestFit="1" customWidth="1"/>
    <col min="259" max="259" width="8" style="42" bestFit="1" customWidth="1"/>
    <col min="260" max="261" width="11.54296875" style="42" bestFit="1" customWidth="1"/>
    <col min="262" max="264" width="12" style="42" bestFit="1" customWidth="1"/>
    <col min="265" max="285" width="13" style="42" bestFit="1" customWidth="1"/>
    <col min="286" max="512" width="8.7265625" style="42"/>
    <col min="513" max="513" width="10" style="42" customWidth="1"/>
    <col min="514" max="514" width="17.81640625" style="42" bestFit="1" customWidth="1"/>
    <col min="515" max="515" width="8" style="42" bestFit="1" customWidth="1"/>
    <col min="516" max="517" width="11.54296875" style="42" bestFit="1" customWidth="1"/>
    <col min="518" max="520" width="12" style="42" bestFit="1" customWidth="1"/>
    <col min="521" max="541" width="13" style="42" bestFit="1" customWidth="1"/>
    <col min="542" max="768" width="8.7265625" style="42"/>
    <col min="769" max="769" width="10" style="42" customWidth="1"/>
    <col min="770" max="770" width="17.81640625" style="42" bestFit="1" customWidth="1"/>
    <col min="771" max="771" width="8" style="42" bestFit="1" customWidth="1"/>
    <col min="772" max="773" width="11.54296875" style="42" bestFit="1" customWidth="1"/>
    <col min="774" max="776" width="12" style="42" bestFit="1" customWidth="1"/>
    <col min="777" max="797" width="13" style="42" bestFit="1" customWidth="1"/>
    <col min="798" max="1024" width="8.7265625" style="42"/>
    <col min="1025" max="1025" width="10" style="42" customWidth="1"/>
    <col min="1026" max="1026" width="17.81640625" style="42" bestFit="1" customWidth="1"/>
    <col min="1027" max="1027" width="8" style="42" bestFit="1" customWidth="1"/>
    <col min="1028" max="1029" width="11.54296875" style="42" bestFit="1" customWidth="1"/>
    <col min="1030" max="1032" width="12" style="42" bestFit="1" customWidth="1"/>
    <col min="1033" max="1053" width="13" style="42" bestFit="1" customWidth="1"/>
    <col min="1054" max="1280" width="8.7265625" style="42"/>
    <col min="1281" max="1281" width="10" style="42" customWidth="1"/>
    <col min="1282" max="1282" width="17.81640625" style="42" bestFit="1" customWidth="1"/>
    <col min="1283" max="1283" width="8" style="42" bestFit="1" customWidth="1"/>
    <col min="1284" max="1285" width="11.54296875" style="42" bestFit="1" customWidth="1"/>
    <col min="1286" max="1288" width="12" style="42" bestFit="1" customWidth="1"/>
    <col min="1289" max="1309" width="13" style="42" bestFit="1" customWidth="1"/>
    <col min="1310" max="1536" width="8.7265625" style="42"/>
    <col min="1537" max="1537" width="10" style="42" customWidth="1"/>
    <col min="1538" max="1538" width="17.81640625" style="42" bestFit="1" customWidth="1"/>
    <col min="1539" max="1539" width="8" style="42" bestFit="1" customWidth="1"/>
    <col min="1540" max="1541" width="11.54296875" style="42" bestFit="1" customWidth="1"/>
    <col min="1542" max="1544" width="12" style="42" bestFit="1" customWidth="1"/>
    <col min="1545" max="1565" width="13" style="42" bestFit="1" customWidth="1"/>
    <col min="1566" max="1792" width="8.7265625" style="42"/>
    <col min="1793" max="1793" width="10" style="42" customWidth="1"/>
    <col min="1794" max="1794" width="17.81640625" style="42" bestFit="1" customWidth="1"/>
    <col min="1795" max="1795" width="8" style="42" bestFit="1" customWidth="1"/>
    <col min="1796" max="1797" width="11.54296875" style="42" bestFit="1" customWidth="1"/>
    <col min="1798" max="1800" width="12" style="42" bestFit="1" customWidth="1"/>
    <col min="1801" max="1821" width="13" style="42" bestFit="1" customWidth="1"/>
    <col min="1822" max="2048" width="8.7265625" style="42"/>
    <col min="2049" max="2049" width="10" style="42" customWidth="1"/>
    <col min="2050" max="2050" width="17.81640625" style="42" bestFit="1" customWidth="1"/>
    <col min="2051" max="2051" width="8" style="42" bestFit="1" customWidth="1"/>
    <col min="2052" max="2053" width="11.54296875" style="42" bestFit="1" customWidth="1"/>
    <col min="2054" max="2056" width="12" style="42" bestFit="1" customWidth="1"/>
    <col min="2057" max="2077" width="13" style="42" bestFit="1" customWidth="1"/>
    <col min="2078" max="2304" width="8.7265625" style="42"/>
    <col min="2305" max="2305" width="10" style="42" customWidth="1"/>
    <col min="2306" max="2306" width="17.81640625" style="42" bestFit="1" customWidth="1"/>
    <col min="2307" max="2307" width="8" style="42" bestFit="1" customWidth="1"/>
    <col min="2308" max="2309" width="11.54296875" style="42" bestFit="1" customWidth="1"/>
    <col min="2310" max="2312" width="12" style="42" bestFit="1" customWidth="1"/>
    <col min="2313" max="2333" width="13" style="42" bestFit="1" customWidth="1"/>
    <col min="2334" max="2560" width="8.7265625" style="42"/>
    <col min="2561" max="2561" width="10" style="42" customWidth="1"/>
    <col min="2562" max="2562" width="17.81640625" style="42" bestFit="1" customWidth="1"/>
    <col min="2563" max="2563" width="8" style="42" bestFit="1" customWidth="1"/>
    <col min="2564" max="2565" width="11.54296875" style="42" bestFit="1" customWidth="1"/>
    <col min="2566" max="2568" width="12" style="42" bestFit="1" customWidth="1"/>
    <col min="2569" max="2589" width="13" style="42" bestFit="1" customWidth="1"/>
    <col min="2590" max="2816" width="8.7265625" style="42"/>
    <col min="2817" max="2817" width="10" style="42" customWidth="1"/>
    <col min="2818" max="2818" width="17.81640625" style="42" bestFit="1" customWidth="1"/>
    <col min="2819" max="2819" width="8" style="42" bestFit="1" customWidth="1"/>
    <col min="2820" max="2821" width="11.54296875" style="42" bestFit="1" customWidth="1"/>
    <col min="2822" max="2824" width="12" style="42" bestFit="1" customWidth="1"/>
    <col min="2825" max="2845" width="13" style="42" bestFit="1" customWidth="1"/>
    <col min="2846" max="3072" width="8.7265625" style="42"/>
    <col min="3073" max="3073" width="10" style="42" customWidth="1"/>
    <col min="3074" max="3074" width="17.81640625" style="42" bestFit="1" customWidth="1"/>
    <col min="3075" max="3075" width="8" style="42" bestFit="1" customWidth="1"/>
    <col min="3076" max="3077" width="11.54296875" style="42" bestFit="1" customWidth="1"/>
    <col min="3078" max="3080" width="12" style="42" bestFit="1" customWidth="1"/>
    <col min="3081" max="3101" width="13" style="42" bestFit="1" customWidth="1"/>
    <col min="3102" max="3328" width="8.7265625" style="42"/>
    <col min="3329" max="3329" width="10" style="42" customWidth="1"/>
    <col min="3330" max="3330" width="17.81640625" style="42" bestFit="1" customWidth="1"/>
    <col min="3331" max="3331" width="8" style="42" bestFit="1" customWidth="1"/>
    <col min="3332" max="3333" width="11.54296875" style="42" bestFit="1" customWidth="1"/>
    <col min="3334" max="3336" width="12" style="42" bestFit="1" customWidth="1"/>
    <col min="3337" max="3357" width="13" style="42" bestFit="1" customWidth="1"/>
    <col min="3358" max="3584" width="8.7265625" style="42"/>
    <col min="3585" max="3585" width="10" style="42" customWidth="1"/>
    <col min="3586" max="3586" width="17.81640625" style="42" bestFit="1" customWidth="1"/>
    <col min="3587" max="3587" width="8" style="42" bestFit="1" customWidth="1"/>
    <col min="3588" max="3589" width="11.54296875" style="42" bestFit="1" customWidth="1"/>
    <col min="3590" max="3592" width="12" style="42" bestFit="1" customWidth="1"/>
    <col min="3593" max="3613" width="13" style="42" bestFit="1" customWidth="1"/>
    <col min="3614" max="3840" width="8.7265625" style="42"/>
    <col min="3841" max="3841" width="10" style="42" customWidth="1"/>
    <col min="3842" max="3842" width="17.81640625" style="42" bestFit="1" customWidth="1"/>
    <col min="3843" max="3843" width="8" style="42" bestFit="1" customWidth="1"/>
    <col min="3844" max="3845" width="11.54296875" style="42" bestFit="1" customWidth="1"/>
    <col min="3846" max="3848" width="12" style="42" bestFit="1" customWidth="1"/>
    <col min="3849" max="3869" width="13" style="42" bestFit="1" customWidth="1"/>
    <col min="3870" max="4096" width="8.7265625" style="42"/>
    <col min="4097" max="4097" width="10" style="42" customWidth="1"/>
    <col min="4098" max="4098" width="17.81640625" style="42" bestFit="1" customWidth="1"/>
    <col min="4099" max="4099" width="8" style="42" bestFit="1" customWidth="1"/>
    <col min="4100" max="4101" width="11.54296875" style="42" bestFit="1" customWidth="1"/>
    <col min="4102" max="4104" width="12" style="42" bestFit="1" customWidth="1"/>
    <col min="4105" max="4125" width="13" style="42" bestFit="1" customWidth="1"/>
    <col min="4126" max="4352" width="8.7265625" style="42"/>
    <col min="4353" max="4353" width="10" style="42" customWidth="1"/>
    <col min="4354" max="4354" width="17.81640625" style="42" bestFit="1" customWidth="1"/>
    <col min="4355" max="4355" width="8" style="42" bestFit="1" customWidth="1"/>
    <col min="4356" max="4357" width="11.54296875" style="42" bestFit="1" customWidth="1"/>
    <col min="4358" max="4360" width="12" style="42" bestFit="1" customWidth="1"/>
    <col min="4361" max="4381" width="13" style="42" bestFit="1" customWidth="1"/>
    <col min="4382" max="4608" width="8.7265625" style="42"/>
    <col min="4609" max="4609" width="10" style="42" customWidth="1"/>
    <col min="4610" max="4610" width="17.81640625" style="42" bestFit="1" customWidth="1"/>
    <col min="4611" max="4611" width="8" style="42" bestFit="1" customWidth="1"/>
    <col min="4612" max="4613" width="11.54296875" style="42" bestFit="1" customWidth="1"/>
    <col min="4614" max="4616" width="12" style="42" bestFit="1" customWidth="1"/>
    <col min="4617" max="4637" width="13" style="42" bestFit="1" customWidth="1"/>
    <col min="4638" max="4864" width="8.7265625" style="42"/>
    <col min="4865" max="4865" width="10" style="42" customWidth="1"/>
    <col min="4866" max="4866" width="17.81640625" style="42" bestFit="1" customWidth="1"/>
    <col min="4867" max="4867" width="8" style="42" bestFit="1" customWidth="1"/>
    <col min="4868" max="4869" width="11.54296875" style="42" bestFit="1" customWidth="1"/>
    <col min="4870" max="4872" width="12" style="42" bestFit="1" customWidth="1"/>
    <col min="4873" max="4893" width="13" style="42" bestFit="1" customWidth="1"/>
    <col min="4894" max="5120" width="8.7265625" style="42"/>
    <col min="5121" max="5121" width="10" style="42" customWidth="1"/>
    <col min="5122" max="5122" width="17.81640625" style="42" bestFit="1" customWidth="1"/>
    <col min="5123" max="5123" width="8" style="42" bestFit="1" customWidth="1"/>
    <col min="5124" max="5125" width="11.54296875" style="42" bestFit="1" customWidth="1"/>
    <col min="5126" max="5128" width="12" style="42" bestFit="1" customWidth="1"/>
    <col min="5129" max="5149" width="13" style="42" bestFit="1" customWidth="1"/>
    <col min="5150" max="5376" width="8.7265625" style="42"/>
    <col min="5377" max="5377" width="10" style="42" customWidth="1"/>
    <col min="5378" max="5378" width="17.81640625" style="42" bestFit="1" customWidth="1"/>
    <col min="5379" max="5379" width="8" style="42" bestFit="1" customWidth="1"/>
    <col min="5380" max="5381" width="11.54296875" style="42" bestFit="1" customWidth="1"/>
    <col min="5382" max="5384" width="12" style="42" bestFit="1" customWidth="1"/>
    <col min="5385" max="5405" width="13" style="42" bestFit="1" customWidth="1"/>
    <col min="5406" max="5632" width="8.7265625" style="42"/>
    <col min="5633" max="5633" width="10" style="42" customWidth="1"/>
    <col min="5634" max="5634" width="17.81640625" style="42" bestFit="1" customWidth="1"/>
    <col min="5635" max="5635" width="8" style="42" bestFit="1" customWidth="1"/>
    <col min="5636" max="5637" width="11.54296875" style="42" bestFit="1" customWidth="1"/>
    <col min="5638" max="5640" width="12" style="42" bestFit="1" customWidth="1"/>
    <col min="5641" max="5661" width="13" style="42" bestFit="1" customWidth="1"/>
    <col min="5662" max="5888" width="8.7265625" style="42"/>
    <col min="5889" max="5889" width="10" style="42" customWidth="1"/>
    <col min="5890" max="5890" width="17.81640625" style="42" bestFit="1" customWidth="1"/>
    <col min="5891" max="5891" width="8" style="42" bestFit="1" customWidth="1"/>
    <col min="5892" max="5893" width="11.54296875" style="42" bestFit="1" customWidth="1"/>
    <col min="5894" max="5896" width="12" style="42" bestFit="1" customWidth="1"/>
    <col min="5897" max="5917" width="13" style="42" bestFit="1" customWidth="1"/>
    <col min="5918" max="6144" width="8.7265625" style="42"/>
    <col min="6145" max="6145" width="10" style="42" customWidth="1"/>
    <col min="6146" max="6146" width="17.81640625" style="42" bestFit="1" customWidth="1"/>
    <col min="6147" max="6147" width="8" style="42" bestFit="1" customWidth="1"/>
    <col min="6148" max="6149" width="11.54296875" style="42" bestFit="1" customWidth="1"/>
    <col min="6150" max="6152" width="12" style="42" bestFit="1" customWidth="1"/>
    <col min="6153" max="6173" width="13" style="42" bestFit="1" customWidth="1"/>
    <col min="6174" max="6400" width="8.7265625" style="42"/>
    <col min="6401" max="6401" width="10" style="42" customWidth="1"/>
    <col min="6402" max="6402" width="17.81640625" style="42" bestFit="1" customWidth="1"/>
    <col min="6403" max="6403" width="8" style="42" bestFit="1" customWidth="1"/>
    <col min="6404" max="6405" width="11.54296875" style="42" bestFit="1" customWidth="1"/>
    <col min="6406" max="6408" width="12" style="42" bestFit="1" customWidth="1"/>
    <col min="6409" max="6429" width="13" style="42" bestFit="1" customWidth="1"/>
    <col min="6430" max="6656" width="8.7265625" style="42"/>
    <col min="6657" max="6657" width="10" style="42" customWidth="1"/>
    <col min="6658" max="6658" width="17.81640625" style="42" bestFit="1" customWidth="1"/>
    <col min="6659" max="6659" width="8" style="42" bestFit="1" customWidth="1"/>
    <col min="6660" max="6661" width="11.54296875" style="42" bestFit="1" customWidth="1"/>
    <col min="6662" max="6664" width="12" style="42" bestFit="1" customWidth="1"/>
    <col min="6665" max="6685" width="13" style="42" bestFit="1" customWidth="1"/>
    <col min="6686" max="6912" width="8.7265625" style="42"/>
    <col min="6913" max="6913" width="10" style="42" customWidth="1"/>
    <col min="6914" max="6914" width="17.81640625" style="42" bestFit="1" customWidth="1"/>
    <col min="6915" max="6915" width="8" style="42" bestFit="1" customWidth="1"/>
    <col min="6916" max="6917" width="11.54296875" style="42" bestFit="1" customWidth="1"/>
    <col min="6918" max="6920" width="12" style="42" bestFit="1" customWidth="1"/>
    <col min="6921" max="6941" width="13" style="42" bestFit="1" customWidth="1"/>
    <col min="6942" max="7168" width="8.7265625" style="42"/>
    <col min="7169" max="7169" width="10" style="42" customWidth="1"/>
    <col min="7170" max="7170" width="17.81640625" style="42" bestFit="1" customWidth="1"/>
    <col min="7171" max="7171" width="8" style="42" bestFit="1" customWidth="1"/>
    <col min="7172" max="7173" width="11.54296875" style="42" bestFit="1" customWidth="1"/>
    <col min="7174" max="7176" width="12" style="42" bestFit="1" customWidth="1"/>
    <col min="7177" max="7197" width="13" style="42" bestFit="1" customWidth="1"/>
    <col min="7198" max="7424" width="8.7265625" style="42"/>
    <col min="7425" max="7425" width="10" style="42" customWidth="1"/>
    <col min="7426" max="7426" width="17.81640625" style="42" bestFit="1" customWidth="1"/>
    <col min="7427" max="7427" width="8" style="42" bestFit="1" customWidth="1"/>
    <col min="7428" max="7429" width="11.54296875" style="42" bestFit="1" customWidth="1"/>
    <col min="7430" max="7432" width="12" style="42" bestFit="1" customWidth="1"/>
    <col min="7433" max="7453" width="13" style="42" bestFit="1" customWidth="1"/>
    <col min="7454" max="7680" width="8.7265625" style="42"/>
    <col min="7681" max="7681" width="10" style="42" customWidth="1"/>
    <col min="7682" max="7682" width="17.81640625" style="42" bestFit="1" customWidth="1"/>
    <col min="7683" max="7683" width="8" style="42" bestFit="1" customWidth="1"/>
    <col min="7684" max="7685" width="11.54296875" style="42" bestFit="1" customWidth="1"/>
    <col min="7686" max="7688" width="12" style="42" bestFit="1" customWidth="1"/>
    <col min="7689" max="7709" width="13" style="42" bestFit="1" customWidth="1"/>
    <col min="7710" max="7936" width="8.7265625" style="42"/>
    <col min="7937" max="7937" width="10" style="42" customWidth="1"/>
    <col min="7938" max="7938" width="17.81640625" style="42" bestFit="1" customWidth="1"/>
    <col min="7939" max="7939" width="8" style="42" bestFit="1" customWidth="1"/>
    <col min="7940" max="7941" width="11.54296875" style="42" bestFit="1" customWidth="1"/>
    <col min="7942" max="7944" width="12" style="42" bestFit="1" customWidth="1"/>
    <col min="7945" max="7965" width="13" style="42" bestFit="1" customWidth="1"/>
    <col min="7966" max="8192" width="8.7265625" style="42"/>
    <col min="8193" max="8193" width="10" style="42" customWidth="1"/>
    <col min="8194" max="8194" width="17.81640625" style="42" bestFit="1" customWidth="1"/>
    <col min="8195" max="8195" width="8" style="42" bestFit="1" customWidth="1"/>
    <col min="8196" max="8197" width="11.54296875" style="42" bestFit="1" customWidth="1"/>
    <col min="8198" max="8200" width="12" style="42" bestFit="1" customWidth="1"/>
    <col min="8201" max="8221" width="13" style="42" bestFit="1" customWidth="1"/>
    <col min="8222" max="8448" width="8.7265625" style="42"/>
    <col min="8449" max="8449" width="10" style="42" customWidth="1"/>
    <col min="8450" max="8450" width="17.81640625" style="42" bestFit="1" customWidth="1"/>
    <col min="8451" max="8451" width="8" style="42" bestFit="1" customWidth="1"/>
    <col min="8452" max="8453" width="11.54296875" style="42" bestFit="1" customWidth="1"/>
    <col min="8454" max="8456" width="12" style="42" bestFit="1" customWidth="1"/>
    <col min="8457" max="8477" width="13" style="42" bestFit="1" customWidth="1"/>
    <col min="8478" max="8704" width="8.7265625" style="42"/>
    <col min="8705" max="8705" width="10" style="42" customWidth="1"/>
    <col min="8706" max="8706" width="17.81640625" style="42" bestFit="1" customWidth="1"/>
    <col min="8707" max="8707" width="8" style="42" bestFit="1" customWidth="1"/>
    <col min="8708" max="8709" width="11.54296875" style="42" bestFit="1" customWidth="1"/>
    <col min="8710" max="8712" width="12" style="42" bestFit="1" customWidth="1"/>
    <col min="8713" max="8733" width="13" style="42" bestFit="1" customWidth="1"/>
    <col min="8734" max="8960" width="8.7265625" style="42"/>
    <col min="8961" max="8961" width="10" style="42" customWidth="1"/>
    <col min="8962" max="8962" width="17.81640625" style="42" bestFit="1" customWidth="1"/>
    <col min="8963" max="8963" width="8" style="42" bestFit="1" customWidth="1"/>
    <col min="8964" max="8965" width="11.54296875" style="42" bestFit="1" customWidth="1"/>
    <col min="8966" max="8968" width="12" style="42" bestFit="1" customWidth="1"/>
    <col min="8969" max="8989" width="13" style="42" bestFit="1" customWidth="1"/>
    <col min="8990" max="9216" width="8.7265625" style="42"/>
    <col min="9217" max="9217" width="10" style="42" customWidth="1"/>
    <col min="9218" max="9218" width="17.81640625" style="42" bestFit="1" customWidth="1"/>
    <col min="9219" max="9219" width="8" style="42" bestFit="1" customWidth="1"/>
    <col min="9220" max="9221" width="11.54296875" style="42" bestFit="1" customWidth="1"/>
    <col min="9222" max="9224" width="12" style="42" bestFit="1" customWidth="1"/>
    <col min="9225" max="9245" width="13" style="42" bestFit="1" customWidth="1"/>
    <col min="9246" max="9472" width="8.7265625" style="42"/>
    <col min="9473" max="9473" width="10" style="42" customWidth="1"/>
    <col min="9474" max="9474" width="17.81640625" style="42" bestFit="1" customWidth="1"/>
    <col min="9475" max="9475" width="8" style="42" bestFit="1" customWidth="1"/>
    <col min="9476" max="9477" width="11.54296875" style="42" bestFit="1" customWidth="1"/>
    <col min="9478" max="9480" width="12" style="42" bestFit="1" customWidth="1"/>
    <col min="9481" max="9501" width="13" style="42" bestFit="1" customWidth="1"/>
    <col min="9502" max="9728" width="8.7265625" style="42"/>
    <col min="9729" max="9729" width="10" style="42" customWidth="1"/>
    <col min="9730" max="9730" width="17.81640625" style="42" bestFit="1" customWidth="1"/>
    <col min="9731" max="9731" width="8" style="42" bestFit="1" customWidth="1"/>
    <col min="9732" max="9733" width="11.54296875" style="42" bestFit="1" customWidth="1"/>
    <col min="9734" max="9736" width="12" style="42" bestFit="1" customWidth="1"/>
    <col min="9737" max="9757" width="13" style="42" bestFit="1" customWidth="1"/>
    <col min="9758" max="9984" width="8.7265625" style="42"/>
    <col min="9985" max="9985" width="10" style="42" customWidth="1"/>
    <col min="9986" max="9986" width="17.81640625" style="42" bestFit="1" customWidth="1"/>
    <col min="9987" max="9987" width="8" style="42" bestFit="1" customWidth="1"/>
    <col min="9988" max="9989" width="11.54296875" style="42" bestFit="1" customWidth="1"/>
    <col min="9990" max="9992" width="12" style="42" bestFit="1" customWidth="1"/>
    <col min="9993" max="10013" width="13" style="42" bestFit="1" customWidth="1"/>
    <col min="10014" max="10240" width="8.7265625" style="42"/>
    <col min="10241" max="10241" width="10" style="42" customWidth="1"/>
    <col min="10242" max="10242" width="17.81640625" style="42" bestFit="1" customWidth="1"/>
    <col min="10243" max="10243" width="8" style="42" bestFit="1" customWidth="1"/>
    <col min="10244" max="10245" width="11.54296875" style="42" bestFit="1" customWidth="1"/>
    <col min="10246" max="10248" width="12" style="42" bestFit="1" customWidth="1"/>
    <col min="10249" max="10269" width="13" style="42" bestFit="1" customWidth="1"/>
    <col min="10270" max="10496" width="8.7265625" style="42"/>
    <col min="10497" max="10497" width="10" style="42" customWidth="1"/>
    <col min="10498" max="10498" width="17.81640625" style="42" bestFit="1" customWidth="1"/>
    <col min="10499" max="10499" width="8" style="42" bestFit="1" customWidth="1"/>
    <col min="10500" max="10501" width="11.54296875" style="42" bestFit="1" customWidth="1"/>
    <col min="10502" max="10504" width="12" style="42" bestFit="1" customWidth="1"/>
    <col min="10505" max="10525" width="13" style="42" bestFit="1" customWidth="1"/>
    <col min="10526" max="10752" width="8.7265625" style="42"/>
    <col min="10753" max="10753" width="10" style="42" customWidth="1"/>
    <col min="10754" max="10754" width="17.81640625" style="42" bestFit="1" customWidth="1"/>
    <col min="10755" max="10755" width="8" style="42" bestFit="1" customWidth="1"/>
    <col min="10756" max="10757" width="11.54296875" style="42" bestFit="1" customWidth="1"/>
    <col min="10758" max="10760" width="12" style="42" bestFit="1" customWidth="1"/>
    <col min="10761" max="10781" width="13" style="42" bestFit="1" customWidth="1"/>
    <col min="10782" max="11008" width="8.7265625" style="42"/>
    <col min="11009" max="11009" width="10" style="42" customWidth="1"/>
    <col min="11010" max="11010" width="17.81640625" style="42" bestFit="1" customWidth="1"/>
    <col min="11011" max="11011" width="8" style="42" bestFit="1" customWidth="1"/>
    <col min="11012" max="11013" width="11.54296875" style="42" bestFit="1" customWidth="1"/>
    <col min="11014" max="11016" width="12" style="42" bestFit="1" customWidth="1"/>
    <col min="11017" max="11037" width="13" style="42" bestFit="1" customWidth="1"/>
    <col min="11038" max="11264" width="8.7265625" style="42"/>
    <col min="11265" max="11265" width="10" style="42" customWidth="1"/>
    <col min="11266" max="11266" width="17.81640625" style="42" bestFit="1" customWidth="1"/>
    <col min="11267" max="11267" width="8" style="42" bestFit="1" customWidth="1"/>
    <col min="11268" max="11269" width="11.54296875" style="42" bestFit="1" customWidth="1"/>
    <col min="11270" max="11272" width="12" style="42" bestFit="1" customWidth="1"/>
    <col min="11273" max="11293" width="13" style="42" bestFit="1" customWidth="1"/>
    <col min="11294" max="11520" width="8.7265625" style="42"/>
    <col min="11521" max="11521" width="10" style="42" customWidth="1"/>
    <col min="11522" max="11522" width="17.81640625" style="42" bestFit="1" customWidth="1"/>
    <col min="11523" max="11523" width="8" style="42" bestFit="1" customWidth="1"/>
    <col min="11524" max="11525" width="11.54296875" style="42" bestFit="1" customWidth="1"/>
    <col min="11526" max="11528" width="12" style="42" bestFit="1" customWidth="1"/>
    <col min="11529" max="11549" width="13" style="42" bestFit="1" customWidth="1"/>
    <col min="11550" max="11776" width="8.7265625" style="42"/>
    <col min="11777" max="11777" width="10" style="42" customWidth="1"/>
    <col min="11778" max="11778" width="17.81640625" style="42" bestFit="1" customWidth="1"/>
    <col min="11779" max="11779" width="8" style="42" bestFit="1" customWidth="1"/>
    <col min="11780" max="11781" width="11.54296875" style="42" bestFit="1" customWidth="1"/>
    <col min="11782" max="11784" width="12" style="42" bestFit="1" customWidth="1"/>
    <col min="11785" max="11805" width="13" style="42" bestFit="1" customWidth="1"/>
    <col min="11806" max="12032" width="8.7265625" style="42"/>
    <col min="12033" max="12033" width="10" style="42" customWidth="1"/>
    <col min="12034" max="12034" width="17.81640625" style="42" bestFit="1" customWidth="1"/>
    <col min="12035" max="12035" width="8" style="42" bestFit="1" customWidth="1"/>
    <col min="12036" max="12037" width="11.54296875" style="42" bestFit="1" customWidth="1"/>
    <col min="12038" max="12040" width="12" style="42" bestFit="1" customWidth="1"/>
    <col min="12041" max="12061" width="13" style="42" bestFit="1" customWidth="1"/>
    <col min="12062" max="12288" width="8.7265625" style="42"/>
    <col min="12289" max="12289" width="10" style="42" customWidth="1"/>
    <col min="12290" max="12290" width="17.81640625" style="42" bestFit="1" customWidth="1"/>
    <col min="12291" max="12291" width="8" style="42" bestFit="1" customWidth="1"/>
    <col min="12292" max="12293" width="11.54296875" style="42" bestFit="1" customWidth="1"/>
    <col min="12294" max="12296" width="12" style="42" bestFit="1" customWidth="1"/>
    <col min="12297" max="12317" width="13" style="42" bestFit="1" customWidth="1"/>
    <col min="12318" max="12544" width="8.7265625" style="42"/>
    <col min="12545" max="12545" width="10" style="42" customWidth="1"/>
    <col min="12546" max="12546" width="17.81640625" style="42" bestFit="1" customWidth="1"/>
    <col min="12547" max="12547" width="8" style="42" bestFit="1" customWidth="1"/>
    <col min="12548" max="12549" width="11.54296875" style="42" bestFit="1" customWidth="1"/>
    <col min="12550" max="12552" width="12" style="42" bestFit="1" customWidth="1"/>
    <col min="12553" max="12573" width="13" style="42" bestFit="1" customWidth="1"/>
    <col min="12574" max="12800" width="8.7265625" style="42"/>
    <col min="12801" max="12801" width="10" style="42" customWidth="1"/>
    <col min="12802" max="12802" width="17.81640625" style="42" bestFit="1" customWidth="1"/>
    <col min="12803" max="12803" width="8" style="42" bestFit="1" customWidth="1"/>
    <col min="12804" max="12805" width="11.54296875" style="42" bestFit="1" customWidth="1"/>
    <col min="12806" max="12808" width="12" style="42" bestFit="1" customWidth="1"/>
    <col min="12809" max="12829" width="13" style="42" bestFit="1" customWidth="1"/>
    <col min="12830" max="13056" width="8.7265625" style="42"/>
    <col min="13057" max="13057" width="10" style="42" customWidth="1"/>
    <col min="13058" max="13058" width="17.81640625" style="42" bestFit="1" customWidth="1"/>
    <col min="13059" max="13059" width="8" style="42" bestFit="1" customWidth="1"/>
    <col min="13060" max="13061" width="11.54296875" style="42" bestFit="1" customWidth="1"/>
    <col min="13062" max="13064" width="12" style="42" bestFit="1" customWidth="1"/>
    <col min="13065" max="13085" width="13" style="42" bestFit="1" customWidth="1"/>
    <col min="13086" max="13312" width="8.7265625" style="42"/>
    <col min="13313" max="13313" width="10" style="42" customWidth="1"/>
    <col min="13314" max="13314" width="17.81640625" style="42" bestFit="1" customWidth="1"/>
    <col min="13315" max="13315" width="8" style="42" bestFit="1" customWidth="1"/>
    <col min="13316" max="13317" width="11.54296875" style="42" bestFit="1" customWidth="1"/>
    <col min="13318" max="13320" width="12" style="42" bestFit="1" customWidth="1"/>
    <col min="13321" max="13341" width="13" style="42" bestFit="1" customWidth="1"/>
    <col min="13342" max="13568" width="8.7265625" style="42"/>
    <col min="13569" max="13569" width="10" style="42" customWidth="1"/>
    <col min="13570" max="13570" width="17.81640625" style="42" bestFit="1" customWidth="1"/>
    <col min="13571" max="13571" width="8" style="42" bestFit="1" customWidth="1"/>
    <col min="13572" max="13573" width="11.54296875" style="42" bestFit="1" customWidth="1"/>
    <col min="13574" max="13576" width="12" style="42" bestFit="1" customWidth="1"/>
    <col min="13577" max="13597" width="13" style="42" bestFit="1" customWidth="1"/>
    <col min="13598" max="13824" width="8.7265625" style="42"/>
    <col min="13825" max="13825" width="10" style="42" customWidth="1"/>
    <col min="13826" max="13826" width="17.81640625" style="42" bestFit="1" customWidth="1"/>
    <col min="13827" max="13827" width="8" style="42" bestFit="1" customWidth="1"/>
    <col min="13828" max="13829" width="11.54296875" style="42" bestFit="1" customWidth="1"/>
    <col min="13830" max="13832" width="12" style="42" bestFit="1" customWidth="1"/>
    <col min="13833" max="13853" width="13" style="42" bestFit="1" customWidth="1"/>
    <col min="13854" max="14080" width="8.7265625" style="42"/>
    <col min="14081" max="14081" width="10" style="42" customWidth="1"/>
    <col min="14082" max="14082" width="17.81640625" style="42" bestFit="1" customWidth="1"/>
    <col min="14083" max="14083" width="8" style="42" bestFit="1" customWidth="1"/>
    <col min="14084" max="14085" width="11.54296875" style="42" bestFit="1" customWidth="1"/>
    <col min="14086" max="14088" width="12" style="42" bestFit="1" customWidth="1"/>
    <col min="14089" max="14109" width="13" style="42" bestFit="1" customWidth="1"/>
    <col min="14110" max="14336" width="8.7265625" style="42"/>
    <col min="14337" max="14337" width="10" style="42" customWidth="1"/>
    <col min="14338" max="14338" width="17.81640625" style="42" bestFit="1" customWidth="1"/>
    <col min="14339" max="14339" width="8" style="42" bestFit="1" customWidth="1"/>
    <col min="14340" max="14341" width="11.54296875" style="42" bestFit="1" customWidth="1"/>
    <col min="14342" max="14344" width="12" style="42" bestFit="1" customWidth="1"/>
    <col min="14345" max="14365" width="13" style="42" bestFit="1" customWidth="1"/>
    <col min="14366" max="14592" width="8.7265625" style="42"/>
    <col min="14593" max="14593" width="10" style="42" customWidth="1"/>
    <col min="14594" max="14594" width="17.81640625" style="42" bestFit="1" customWidth="1"/>
    <col min="14595" max="14595" width="8" style="42" bestFit="1" customWidth="1"/>
    <col min="14596" max="14597" width="11.54296875" style="42" bestFit="1" customWidth="1"/>
    <col min="14598" max="14600" width="12" style="42" bestFit="1" customWidth="1"/>
    <col min="14601" max="14621" width="13" style="42" bestFit="1" customWidth="1"/>
    <col min="14622" max="14848" width="8.7265625" style="42"/>
    <col min="14849" max="14849" width="10" style="42" customWidth="1"/>
    <col min="14850" max="14850" width="17.81640625" style="42" bestFit="1" customWidth="1"/>
    <col min="14851" max="14851" width="8" style="42" bestFit="1" customWidth="1"/>
    <col min="14852" max="14853" width="11.54296875" style="42" bestFit="1" customWidth="1"/>
    <col min="14854" max="14856" width="12" style="42" bestFit="1" customWidth="1"/>
    <col min="14857" max="14877" width="13" style="42" bestFit="1" customWidth="1"/>
    <col min="14878" max="15104" width="8.7265625" style="42"/>
    <col min="15105" max="15105" width="10" style="42" customWidth="1"/>
    <col min="15106" max="15106" width="17.81640625" style="42" bestFit="1" customWidth="1"/>
    <col min="15107" max="15107" width="8" style="42" bestFit="1" customWidth="1"/>
    <col min="15108" max="15109" width="11.54296875" style="42" bestFit="1" customWidth="1"/>
    <col min="15110" max="15112" width="12" style="42" bestFit="1" customWidth="1"/>
    <col min="15113" max="15133" width="13" style="42" bestFit="1" customWidth="1"/>
    <col min="15134" max="15360" width="8.7265625" style="42"/>
    <col min="15361" max="15361" width="10" style="42" customWidth="1"/>
    <col min="15362" max="15362" width="17.81640625" style="42" bestFit="1" customWidth="1"/>
    <col min="15363" max="15363" width="8" style="42" bestFit="1" customWidth="1"/>
    <col min="15364" max="15365" width="11.54296875" style="42" bestFit="1" customWidth="1"/>
    <col min="15366" max="15368" width="12" style="42" bestFit="1" customWidth="1"/>
    <col min="15369" max="15389" width="13" style="42" bestFit="1" customWidth="1"/>
    <col min="15390" max="15616" width="8.7265625" style="42"/>
    <col min="15617" max="15617" width="10" style="42" customWidth="1"/>
    <col min="15618" max="15618" width="17.81640625" style="42" bestFit="1" customWidth="1"/>
    <col min="15619" max="15619" width="8" style="42" bestFit="1" customWidth="1"/>
    <col min="15620" max="15621" width="11.54296875" style="42" bestFit="1" customWidth="1"/>
    <col min="15622" max="15624" width="12" style="42" bestFit="1" customWidth="1"/>
    <col min="15625" max="15645" width="13" style="42" bestFit="1" customWidth="1"/>
    <col min="15646" max="15872" width="8.7265625" style="42"/>
    <col min="15873" max="15873" width="10" style="42" customWidth="1"/>
    <col min="15874" max="15874" width="17.81640625" style="42" bestFit="1" customWidth="1"/>
    <col min="15875" max="15875" width="8" style="42" bestFit="1" customWidth="1"/>
    <col min="15876" max="15877" width="11.54296875" style="42" bestFit="1" customWidth="1"/>
    <col min="15878" max="15880" width="12" style="42" bestFit="1" customWidth="1"/>
    <col min="15881" max="15901" width="13" style="42" bestFit="1" customWidth="1"/>
    <col min="15902" max="16128" width="8.7265625" style="42"/>
    <col min="16129" max="16129" width="10" style="42" customWidth="1"/>
    <col min="16130" max="16130" width="17.81640625" style="42" bestFit="1" customWidth="1"/>
    <col min="16131" max="16131" width="8" style="42" bestFit="1" customWidth="1"/>
    <col min="16132" max="16133" width="11.54296875" style="42" bestFit="1" customWidth="1"/>
    <col min="16134" max="16136" width="12" style="42" bestFit="1" customWidth="1"/>
    <col min="16137" max="16157" width="13" style="42" bestFit="1" customWidth="1"/>
    <col min="16158" max="16384" width="8.7265625" style="42"/>
  </cols>
  <sheetData>
    <row r="1" spans="2:15" ht="13" thickBot="1" x14ac:dyDescent="0.3"/>
    <row r="2" spans="2:15" ht="13" x14ac:dyDescent="0.3">
      <c r="B2" s="43" t="s">
        <v>37</v>
      </c>
      <c r="C2" s="44" t="s">
        <v>38</v>
      </c>
    </row>
    <row r="3" spans="2:15" ht="13" thickBot="1" x14ac:dyDescent="0.3">
      <c r="B3" s="45">
        <v>2025</v>
      </c>
      <c r="C3" s="46">
        <v>1</v>
      </c>
      <c r="D3" s="42" t="s">
        <v>39</v>
      </c>
      <c r="G3" s="42" t="s">
        <v>40</v>
      </c>
    </row>
    <row r="5" spans="2:15" x14ac:dyDescent="0.25">
      <c r="D5" s="42">
        <f>ROUNDDOWN(($B$3*4+$C$3)/4,0)-1998</f>
        <v>27</v>
      </c>
      <c r="E5" s="42">
        <f>$D$5+1</f>
        <v>28</v>
      </c>
      <c r="G5" s="42">
        <f>($B$3*4)+$C$3-7999</f>
        <v>102</v>
      </c>
      <c r="H5" s="42">
        <f>G5+1</f>
        <v>103</v>
      </c>
      <c r="I5" s="42">
        <f t="shared" ref="I5:N5" si="0">H5+1</f>
        <v>104</v>
      </c>
      <c r="J5" s="42">
        <f t="shared" si="0"/>
        <v>105</v>
      </c>
      <c r="K5" s="42">
        <f>J5+1</f>
        <v>106</v>
      </c>
      <c r="L5" s="42">
        <f t="shared" si="0"/>
        <v>107</v>
      </c>
      <c r="M5" s="42">
        <f>L5+1</f>
        <v>108</v>
      </c>
      <c r="N5" s="42">
        <f t="shared" si="0"/>
        <v>109</v>
      </c>
      <c r="O5" s="42">
        <f>N5+1</f>
        <v>110</v>
      </c>
    </row>
    <row r="6" spans="2:15" x14ac:dyDescent="0.25">
      <c r="F6" s="42">
        <v>2</v>
      </c>
      <c r="G6" s="42" t="str">
        <f>$G$3&amp;"r"&amp;$F6&amp;"c"&amp;G$5</f>
        <v>Quarter!r2c102</v>
      </c>
      <c r="H6" s="42" t="str">
        <f>$G$3&amp;"r"&amp;$F6&amp;"c"&amp;H$5</f>
        <v>Quarter!r2c103</v>
      </c>
      <c r="I6" s="42" t="str">
        <f t="shared" ref="I6:O20" si="1">$G$3&amp;"r"&amp;$F6&amp;"c"&amp;I$5</f>
        <v>Quarter!r2c104</v>
      </c>
      <c r="J6" s="42" t="str">
        <f t="shared" si="1"/>
        <v>Quarter!r2c105</v>
      </c>
      <c r="K6" s="42" t="str">
        <f t="shared" si="1"/>
        <v>Quarter!r2c106</v>
      </c>
      <c r="L6" s="42" t="str">
        <f t="shared" si="1"/>
        <v>Quarter!r2c107</v>
      </c>
      <c r="M6" s="42" t="str">
        <f t="shared" si="1"/>
        <v>Quarter!r2c108</v>
      </c>
      <c r="N6" s="42" t="str">
        <f>$G$3&amp;"r"&amp;$F6&amp;"c"&amp;N$5</f>
        <v>Quarter!r2c109</v>
      </c>
      <c r="O6" s="42" t="str">
        <f>$G$3&amp;"r"&amp;$F6&amp;"c"&amp;O$5</f>
        <v>Quarter!r2c110</v>
      </c>
    </row>
    <row r="7" spans="2:15" x14ac:dyDescent="0.25">
      <c r="C7" s="42">
        <v>3</v>
      </c>
      <c r="D7" s="42" t="str">
        <f>$D$3&amp;"r"&amp;$C7&amp;"c"&amp;D$5</f>
        <v>Annual!r3c27</v>
      </c>
      <c r="E7" s="42" t="str">
        <f>$D$3&amp;"r"&amp;$C7&amp;"c"&amp;E$5</f>
        <v>Annual!r3c28</v>
      </c>
      <c r="F7" s="42">
        <v>3</v>
      </c>
      <c r="G7" s="42" t="str">
        <f>$G$3&amp;"r"&amp;$F7&amp;"c"&amp;G$5</f>
        <v>Quarter!r3c102</v>
      </c>
      <c r="H7" s="42" t="str">
        <f>$G$3&amp;"r"&amp;$F7&amp;"c"&amp;H$5</f>
        <v>Quarter!r3c103</v>
      </c>
      <c r="I7" s="42" t="str">
        <f t="shared" si="1"/>
        <v>Quarter!r3c104</v>
      </c>
      <c r="J7" s="42" t="str">
        <f t="shared" si="1"/>
        <v>Quarter!r3c105</v>
      </c>
      <c r="K7" s="42" t="str">
        <f t="shared" si="1"/>
        <v>Quarter!r3c106</v>
      </c>
      <c r="L7" s="42" t="str">
        <f t="shared" si="1"/>
        <v>Quarter!r3c107</v>
      </c>
      <c r="M7" s="42" t="str">
        <f t="shared" si="1"/>
        <v>Quarter!r3c108</v>
      </c>
      <c r="N7" s="42" t="str">
        <f>$G$3&amp;"r"&amp;$F7&amp;"c"&amp;N$5</f>
        <v>Quarter!r3c109</v>
      </c>
      <c r="O7" s="42" t="str">
        <f>$G$3&amp;"r"&amp;$F7&amp;"c"&amp;O$5</f>
        <v>Quarter!r3c110</v>
      </c>
    </row>
    <row r="8" spans="2:15" x14ac:dyDescent="0.25">
      <c r="C8" s="42">
        <f>C7+1</f>
        <v>4</v>
      </c>
    </row>
    <row r="9" spans="2:15" ht="13.5" x14ac:dyDescent="0.35">
      <c r="B9" s="47" t="s">
        <v>41</v>
      </c>
      <c r="C9" s="42">
        <f t="shared" ref="C9:C31" si="2">C8+1</f>
        <v>5</v>
      </c>
    </row>
    <row r="10" spans="2:15" ht="13.5" x14ac:dyDescent="0.35">
      <c r="B10" s="48" t="s">
        <v>42</v>
      </c>
      <c r="C10" s="42">
        <f t="shared" si="2"/>
        <v>6</v>
      </c>
      <c r="D10" s="42" t="str">
        <f t="shared" ref="D10:E25" si="3">$D$3&amp;"r"&amp;$C10&amp;"c"&amp;D$5</f>
        <v>Annual!r6c27</v>
      </c>
      <c r="E10" s="42" t="str">
        <f t="shared" si="3"/>
        <v>Annual!r6c28</v>
      </c>
      <c r="F10" s="42">
        <v>6</v>
      </c>
      <c r="G10" s="42" t="str">
        <f t="shared" ref="G10:H20" si="4">$G$3&amp;"r"&amp;$F10&amp;"c"&amp;G$5</f>
        <v>Quarter!r6c102</v>
      </c>
      <c r="H10" s="42" t="str">
        <f t="shared" si="4"/>
        <v>Quarter!r6c103</v>
      </c>
      <c r="I10" s="42" t="str">
        <f t="shared" si="1"/>
        <v>Quarter!r6c104</v>
      </c>
      <c r="J10" s="42" t="str">
        <f t="shared" si="1"/>
        <v>Quarter!r6c105</v>
      </c>
      <c r="K10" s="42" t="str">
        <f t="shared" si="1"/>
        <v>Quarter!r6c106</v>
      </c>
      <c r="L10" s="42" t="str">
        <f t="shared" si="1"/>
        <v>Quarter!r6c107</v>
      </c>
      <c r="M10" s="42" t="str">
        <f t="shared" si="1"/>
        <v>Quarter!r6c108</v>
      </c>
      <c r="N10" s="42" t="str">
        <f t="shared" si="1"/>
        <v>Quarter!r6c109</v>
      </c>
      <c r="O10" s="42" t="str">
        <f t="shared" si="1"/>
        <v>Quarter!r6c110</v>
      </c>
    </row>
    <row r="11" spans="2:15" ht="13.5" x14ac:dyDescent="0.35">
      <c r="B11" s="49" t="s">
        <v>43</v>
      </c>
      <c r="C11" s="42">
        <f t="shared" si="2"/>
        <v>7</v>
      </c>
      <c r="D11" s="42" t="str">
        <f t="shared" si="3"/>
        <v>Annual!r7c27</v>
      </c>
      <c r="E11" s="42" t="str">
        <f t="shared" si="3"/>
        <v>Annual!r7c28</v>
      </c>
      <c r="F11" s="42">
        <v>7</v>
      </c>
      <c r="G11" s="42" t="str">
        <f t="shared" si="4"/>
        <v>Quarter!r7c102</v>
      </c>
      <c r="H11" s="42" t="str">
        <f t="shared" si="4"/>
        <v>Quarter!r7c103</v>
      </c>
      <c r="I11" s="42" t="str">
        <f t="shared" si="1"/>
        <v>Quarter!r7c104</v>
      </c>
      <c r="J11" s="42" t="str">
        <f t="shared" si="1"/>
        <v>Quarter!r7c105</v>
      </c>
      <c r="K11" s="42" t="str">
        <f t="shared" si="1"/>
        <v>Quarter!r7c106</v>
      </c>
      <c r="L11" s="42" t="str">
        <f t="shared" si="1"/>
        <v>Quarter!r7c107</v>
      </c>
      <c r="M11" s="42" t="str">
        <f t="shared" si="1"/>
        <v>Quarter!r7c108</v>
      </c>
      <c r="N11" s="42" t="str">
        <f t="shared" si="1"/>
        <v>Quarter!r7c109</v>
      </c>
      <c r="O11" s="42" t="str">
        <f t="shared" si="1"/>
        <v>Quarter!r7c110</v>
      </c>
    </row>
    <row r="12" spans="2:15" ht="13.5" x14ac:dyDescent="0.35">
      <c r="B12" s="49" t="s">
        <v>44</v>
      </c>
      <c r="C12" s="42">
        <f t="shared" si="2"/>
        <v>8</v>
      </c>
      <c r="D12" s="42" t="str">
        <f t="shared" si="3"/>
        <v>Annual!r8c27</v>
      </c>
      <c r="E12" s="42" t="str">
        <f t="shared" si="3"/>
        <v>Annual!r8c28</v>
      </c>
      <c r="F12" s="42">
        <v>8</v>
      </c>
      <c r="G12" s="42" t="str">
        <f t="shared" si="4"/>
        <v>Quarter!r8c102</v>
      </c>
      <c r="H12" s="42" t="str">
        <f t="shared" si="4"/>
        <v>Quarter!r8c103</v>
      </c>
      <c r="I12" s="42" t="str">
        <f t="shared" si="1"/>
        <v>Quarter!r8c104</v>
      </c>
      <c r="J12" s="42" t="str">
        <f t="shared" si="1"/>
        <v>Quarter!r8c105</v>
      </c>
      <c r="K12" s="42" t="str">
        <f t="shared" si="1"/>
        <v>Quarter!r8c106</v>
      </c>
      <c r="L12" s="42" t="str">
        <f t="shared" si="1"/>
        <v>Quarter!r8c107</v>
      </c>
      <c r="M12" s="42" t="str">
        <f t="shared" si="1"/>
        <v>Quarter!r8c108</v>
      </c>
      <c r="N12" s="42" t="str">
        <f t="shared" si="1"/>
        <v>Quarter!r8c109</v>
      </c>
      <c r="O12" s="42" t="str">
        <f t="shared" si="1"/>
        <v>Quarter!r8c110</v>
      </c>
    </row>
    <row r="13" spans="2:15" ht="13.5" x14ac:dyDescent="0.35">
      <c r="B13" s="49" t="s">
        <v>45</v>
      </c>
      <c r="C13" s="42">
        <f t="shared" si="2"/>
        <v>9</v>
      </c>
      <c r="D13" s="42" t="str">
        <f t="shared" si="3"/>
        <v>Annual!r9c27</v>
      </c>
      <c r="E13" s="42" t="str">
        <f t="shared" si="3"/>
        <v>Annual!r9c28</v>
      </c>
      <c r="F13" s="42">
        <v>9</v>
      </c>
      <c r="G13" s="42" t="str">
        <f t="shared" si="4"/>
        <v>Quarter!r9c102</v>
      </c>
      <c r="H13" s="42" t="str">
        <f t="shared" si="4"/>
        <v>Quarter!r9c103</v>
      </c>
      <c r="I13" s="42" t="str">
        <f t="shared" si="1"/>
        <v>Quarter!r9c104</v>
      </c>
      <c r="J13" s="42" t="str">
        <f t="shared" si="1"/>
        <v>Quarter!r9c105</v>
      </c>
      <c r="K13" s="42" t="str">
        <f t="shared" si="1"/>
        <v>Quarter!r9c106</v>
      </c>
      <c r="L13" s="42" t="str">
        <f t="shared" si="1"/>
        <v>Quarter!r9c107</v>
      </c>
      <c r="M13" s="42" t="str">
        <f t="shared" si="1"/>
        <v>Quarter!r9c108</v>
      </c>
      <c r="N13" s="42" t="str">
        <f t="shared" si="1"/>
        <v>Quarter!r9c109</v>
      </c>
      <c r="O13" s="42" t="str">
        <f t="shared" si="1"/>
        <v>Quarter!r9c110</v>
      </c>
    </row>
    <row r="14" spans="2:15" ht="13.5" x14ac:dyDescent="0.35">
      <c r="B14" s="48" t="s">
        <v>46</v>
      </c>
      <c r="C14" s="42">
        <f t="shared" si="2"/>
        <v>10</v>
      </c>
      <c r="D14" s="42" t="str">
        <f t="shared" si="3"/>
        <v>Annual!r10c27</v>
      </c>
      <c r="E14" s="42" t="str">
        <f t="shared" si="3"/>
        <v>Annual!r10c28</v>
      </c>
      <c r="F14" s="42">
        <v>10</v>
      </c>
      <c r="G14" s="42" t="str">
        <f t="shared" si="4"/>
        <v>Quarter!r10c102</v>
      </c>
      <c r="H14" s="42" t="str">
        <f t="shared" si="4"/>
        <v>Quarter!r10c103</v>
      </c>
      <c r="I14" s="42" t="str">
        <f t="shared" si="1"/>
        <v>Quarter!r10c104</v>
      </c>
      <c r="J14" s="42" t="str">
        <f t="shared" si="1"/>
        <v>Quarter!r10c105</v>
      </c>
      <c r="K14" s="42" t="str">
        <f t="shared" si="1"/>
        <v>Quarter!r10c106</v>
      </c>
      <c r="L14" s="42" t="str">
        <f t="shared" si="1"/>
        <v>Quarter!r10c107</v>
      </c>
      <c r="M14" s="42" t="str">
        <f t="shared" si="1"/>
        <v>Quarter!r10c108</v>
      </c>
      <c r="N14" s="42" t="str">
        <f t="shared" si="1"/>
        <v>Quarter!r10c109</v>
      </c>
      <c r="O14" s="42" t="str">
        <f t="shared" si="1"/>
        <v>Quarter!r10c110</v>
      </c>
    </row>
    <row r="15" spans="2:15" ht="13.5" x14ac:dyDescent="0.35">
      <c r="B15" s="48" t="s">
        <v>47</v>
      </c>
      <c r="C15" s="42">
        <f t="shared" si="2"/>
        <v>11</v>
      </c>
      <c r="D15" s="42" t="str">
        <f t="shared" si="3"/>
        <v>Annual!r11c27</v>
      </c>
      <c r="E15" s="42" t="str">
        <f t="shared" si="3"/>
        <v>Annual!r11c28</v>
      </c>
      <c r="F15" s="42">
        <v>11</v>
      </c>
      <c r="G15" s="42" t="str">
        <f t="shared" si="4"/>
        <v>Quarter!r11c102</v>
      </c>
      <c r="H15" s="42" t="str">
        <f t="shared" si="4"/>
        <v>Quarter!r11c103</v>
      </c>
      <c r="I15" s="42" t="str">
        <f t="shared" si="1"/>
        <v>Quarter!r11c104</v>
      </c>
      <c r="J15" s="42" t="str">
        <f t="shared" si="1"/>
        <v>Quarter!r11c105</v>
      </c>
      <c r="K15" s="42" t="str">
        <f t="shared" si="1"/>
        <v>Quarter!r11c106</v>
      </c>
      <c r="L15" s="42" t="str">
        <f t="shared" si="1"/>
        <v>Quarter!r11c107</v>
      </c>
      <c r="M15" s="42" t="str">
        <f t="shared" si="1"/>
        <v>Quarter!r11c108</v>
      </c>
      <c r="N15" s="42" t="str">
        <f t="shared" si="1"/>
        <v>Quarter!r11c109</v>
      </c>
      <c r="O15" s="42" t="str">
        <f t="shared" si="1"/>
        <v>Quarter!r11c110</v>
      </c>
    </row>
    <row r="16" spans="2:15" ht="13.5" x14ac:dyDescent="0.35">
      <c r="B16" s="48" t="s">
        <v>48</v>
      </c>
      <c r="C16" s="42">
        <f t="shared" si="2"/>
        <v>12</v>
      </c>
      <c r="D16" s="42" t="str">
        <f t="shared" si="3"/>
        <v>Annual!r12c27</v>
      </c>
      <c r="E16" s="42" t="str">
        <f t="shared" si="3"/>
        <v>Annual!r12c28</v>
      </c>
      <c r="F16" s="42">
        <v>12</v>
      </c>
      <c r="G16" s="42" t="str">
        <f t="shared" si="4"/>
        <v>Quarter!r12c102</v>
      </c>
      <c r="H16" s="42" t="str">
        <f t="shared" si="4"/>
        <v>Quarter!r12c103</v>
      </c>
      <c r="I16" s="42" t="str">
        <f t="shared" si="1"/>
        <v>Quarter!r12c104</v>
      </c>
      <c r="J16" s="42" t="str">
        <f t="shared" si="1"/>
        <v>Quarter!r12c105</v>
      </c>
      <c r="K16" s="42" t="str">
        <f t="shared" si="1"/>
        <v>Quarter!r12c106</v>
      </c>
      <c r="L16" s="42" t="str">
        <f t="shared" si="1"/>
        <v>Quarter!r12c107</v>
      </c>
      <c r="M16" s="42" t="str">
        <f t="shared" si="1"/>
        <v>Quarter!r12c108</v>
      </c>
      <c r="N16" s="42" t="str">
        <f t="shared" si="1"/>
        <v>Quarter!r12c109</v>
      </c>
      <c r="O16" s="42" t="str">
        <f t="shared" si="1"/>
        <v>Quarter!r12c110</v>
      </c>
    </row>
    <row r="17" spans="2:15" ht="13.5" x14ac:dyDescent="0.35">
      <c r="B17" s="50" t="s">
        <v>49</v>
      </c>
      <c r="C17" s="42">
        <f t="shared" si="2"/>
        <v>13</v>
      </c>
      <c r="D17" s="42" t="str">
        <f t="shared" si="3"/>
        <v>Annual!r13c27</v>
      </c>
      <c r="E17" s="42" t="str">
        <f t="shared" si="3"/>
        <v>Annual!r13c28</v>
      </c>
      <c r="F17" s="42">
        <v>13</v>
      </c>
      <c r="G17" s="42" t="str">
        <f t="shared" si="4"/>
        <v>Quarter!r13c102</v>
      </c>
      <c r="H17" s="42" t="str">
        <f t="shared" si="4"/>
        <v>Quarter!r13c103</v>
      </c>
      <c r="I17" s="42" t="str">
        <f t="shared" si="1"/>
        <v>Quarter!r13c104</v>
      </c>
      <c r="J17" s="42" t="str">
        <f t="shared" si="1"/>
        <v>Quarter!r13c105</v>
      </c>
      <c r="K17" s="42" t="str">
        <f t="shared" si="1"/>
        <v>Quarter!r13c106</v>
      </c>
      <c r="L17" s="42" t="str">
        <f t="shared" si="1"/>
        <v>Quarter!r13c107</v>
      </c>
      <c r="M17" s="42" t="str">
        <f t="shared" si="1"/>
        <v>Quarter!r13c108</v>
      </c>
      <c r="N17" s="42" t="str">
        <f t="shared" si="1"/>
        <v>Quarter!r13c109</v>
      </c>
      <c r="O17" s="42" t="str">
        <f t="shared" si="1"/>
        <v>Quarter!r13c110</v>
      </c>
    </row>
    <row r="18" spans="2:15" ht="13.5" x14ac:dyDescent="0.35">
      <c r="B18" s="47" t="s">
        <v>50</v>
      </c>
      <c r="C18" s="42">
        <f t="shared" si="2"/>
        <v>14</v>
      </c>
      <c r="D18" s="42" t="str">
        <f t="shared" si="3"/>
        <v>Annual!r14c27</v>
      </c>
      <c r="E18" s="42" t="str">
        <f t="shared" si="3"/>
        <v>Annual!r14c28</v>
      </c>
      <c r="F18" s="42">
        <v>14</v>
      </c>
      <c r="G18" s="42" t="str">
        <f t="shared" si="4"/>
        <v>Quarter!r14c102</v>
      </c>
      <c r="H18" s="42" t="str">
        <f t="shared" si="4"/>
        <v>Quarter!r14c103</v>
      </c>
      <c r="I18" s="42" t="str">
        <f t="shared" si="1"/>
        <v>Quarter!r14c104</v>
      </c>
      <c r="J18" s="42" t="str">
        <f t="shared" si="1"/>
        <v>Quarter!r14c105</v>
      </c>
      <c r="K18" s="42" t="str">
        <f t="shared" si="1"/>
        <v>Quarter!r14c106</v>
      </c>
      <c r="L18" s="42" t="str">
        <f t="shared" si="1"/>
        <v>Quarter!r14c107</v>
      </c>
      <c r="M18" s="42" t="str">
        <f t="shared" si="1"/>
        <v>Quarter!r14c108</v>
      </c>
      <c r="N18" s="42" t="str">
        <f t="shared" si="1"/>
        <v>Quarter!r14c109</v>
      </c>
      <c r="O18" s="42" t="str">
        <f t="shared" si="1"/>
        <v>Quarter!r14c110</v>
      </c>
    </row>
    <row r="19" spans="2:15" ht="13.5" x14ac:dyDescent="0.35">
      <c r="B19" s="50" t="s">
        <v>51</v>
      </c>
      <c r="C19" s="42">
        <f t="shared" si="2"/>
        <v>15</v>
      </c>
      <c r="D19" s="42" t="str">
        <f t="shared" si="3"/>
        <v>Annual!r15c27</v>
      </c>
      <c r="E19" s="42" t="str">
        <f t="shared" si="3"/>
        <v>Annual!r15c28</v>
      </c>
      <c r="F19" s="42">
        <v>15</v>
      </c>
      <c r="G19" s="42" t="str">
        <f t="shared" si="4"/>
        <v>Quarter!r15c102</v>
      </c>
      <c r="H19" s="42" t="str">
        <f t="shared" si="4"/>
        <v>Quarter!r15c103</v>
      </c>
      <c r="I19" s="42" t="str">
        <f t="shared" si="1"/>
        <v>Quarter!r15c104</v>
      </c>
      <c r="J19" s="42" t="str">
        <f t="shared" si="1"/>
        <v>Quarter!r15c105</v>
      </c>
      <c r="K19" s="42" t="str">
        <f t="shared" si="1"/>
        <v>Quarter!r15c106</v>
      </c>
      <c r="L19" s="42" t="str">
        <f t="shared" si="1"/>
        <v>Quarter!r15c107</v>
      </c>
      <c r="M19" s="42" t="str">
        <f t="shared" si="1"/>
        <v>Quarter!r15c108</v>
      </c>
      <c r="N19" s="42" t="str">
        <f t="shared" si="1"/>
        <v>Quarter!r15c109</v>
      </c>
      <c r="O19" s="42" t="str">
        <f t="shared" si="1"/>
        <v>Quarter!r15c110</v>
      </c>
    </row>
    <row r="20" spans="2:15" ht="13.5" x14ac:dyDescent="0.35">
      <c r="B20" s="47" t="s">
        <v>52</v>
      </c>
      <c r="C20" s="42">
        <f t="shared" si="2"/>
        <v>16</v>
      </c>
      <c r="D20" s="42" t="str">
        <f t="shared" si="3"/>
        <v>Annual!r16c27</v>
      </c>
      <c r="E20" s="42" t="str">
        <f t="shared" si="3"/>
        <v>Annual!r16c28</v>
      </c>
      <c r="F20" s="42">
        <v>16</v>
      </c>
      <c r="G20" s="42" t="str">
        <f t="shared" si="4"/>
        <v>Quarter!r16c102</v>
      </c>
      <c r="H20" s="42" t="str">
        <f t="shared" si="4"/>
        <v>Quarter!r16c103</v>
      </c>
      <c r="I20" s="42" t="str">
        <f t="shared" si="1"/>
        <v>Quarter!r16c104</v>
      </c>
      <c r="J20" s="42" t="str">
        <f t="shared" si="1"/>
        <v>Quarter!r16c105</v>
      </c>
      <c r="K20" s="42" t="str">
        <f t="shared" si="1"/>
        <v>Quarter!r16c106</v>
      </c>
      <c r="L20" s="42" t="str">
        <f t="shared" si="1"/>
        <v>Quarter!r16c107</v>
      </c>
      <c r="M20" s="42" t="str">
        <f t="shared" si="1"/>
        <v>Quarter!r16c108</v>
      </c>
      <c r="N20" s="42" t="str">
        <f t="shared" si="1"/>
        <v>Quarter!r16c109</v>
      </c>
      <c r="O20" s="42" t="str">
        <f t="shared" si="1"/>
        <v>Quarter!r16c110</v>
      </c>
    </row>
    <row r="21" spans="2:15" ht="13.5" x14ac:dyDescent="0.35">
      <c r="B21" s="51"/>
      <c r="C21" s="42">
        <f t="shared" si="2"/>
        <v>17</v>
      </c>
      <c r="D21" s="42" t="str">
        <f t="shared" si="3"/>
        <v>Annual!r17c27</v>
      </c>
      <c r="E21" s="42" t="str">
        <f t="shared" si="3"/>
        <v>Annual!r17c28</v>
      </c>
    </row>
    <row r="22" spans="2:15" ht="13.5" x14ac:dyDescent="0.35">
      <c r="B22" s="47" t="s">
        <v>53</v>
      </c>
      <c r="C22" s="42">
        <f t="shared" si="2"/>
        <v>18</v>
      </c>
      <c r="D22" s="42" t="str">
        <f t="shared" si="3"/>
        <v>Annual!r18c27</v>
      </c>
      <c r="E22" s="42" t="str">
        <f t="shared" si="3"/>
        <v>Annual!r18c28</v>
      </c>
      <c r="G22" s="42" t="str">
        <f t="shared" ref="G22:O31" si="5">$G$3&amp;"r"&amp;$F22&amp;"c"&amp;G$5</f>
        <v>Quarter!rc102</v>
      </c>
      <c r="H22" s="42" t="str">
        <f t="shared" si="5"/>
        <v>Quarter!rc103</v>
      </c>
      <c r="I22" s="42" t="str">
        <f t="shared" si="5"/>
        <v>Quarter!rc104</v>
      </c>
      <c r="J22" s="42" t="str">
        <f t="shared" si="5"/>
        <v>Quarter!rc105</v>
      </c>
      <c r="K22" s="42" t="str">
        <f t="shared" si="5"/>
        <v>Quarter!rc106</v>
      </c>
      <c r="L22" s="42" t="str">
        <f t="shared" si="5"/>
        <v>Quarter!rc107</v>
      </c>
      <c r="M22" s="42" t="str">
        <f t="shared" si="5"/>
        <v>Quarter!rc108</v>
      </c>
      <c r="N22" s="42" t="str">
        <f t="shared" si="5"/>
        <v>Quarter!rc109</v>
      </c>
      <c r="O22" s="42" t="str">
        <f t="shared" si="5"/>
        <v>Quarter!rc110</v>
      </c>
    </row>
    <row r="23" spans="2:15" ht="13.5" x14ac:dyDescent="0.35">
      <c r="B23" s="50" t="s">
        <v>54</v>
      </c>
      <c r="C23" s="42">
        <v>17</v>
      </c>
      <c r="D23" s="42" t="str">
        <f t="shared" si="3"/>
        <v>Annual!r17c27</v>
      </c>
      <c r="E23" s="42" t="str">
        <f t="shared" si="3"/>
        <v>Annual!r17c28</v>
      </c>
      <c r="F23" s="42">
        <v>17</v>
      </c>
      <c r="G23" s="42" t="str">
        <f t="shared" si="5"/>
        <v>Quarter!r17c102</v>
      </c>
      <c r="H23" s="42" t="str">
        <f t="shared" si="5"/>
        <v>Quarter!r17c103</v>
      </c>
      <c r="I23" s="42" t="str">
        <f t="shared" si="5"/>
        <v>Quarter!r17c104</v>
      </c>
      <c r="J23" s="42" t="str">
        <f t="shared" si="5"/>
        <v>Quarter!r17c105</v>
      </c>
      <c r="K23" s="42" t="str">
        <f t="shared" si="5"/>
        <v>Quarter!r17c106</v>
      </c>
      <c r="L23" s="42" t="str">
        <f t="shared" si="5"/>
        <v>Quarter!r17c107</v>
      </c>
      <c r="M23" s="42" t="str">
        <f t="shared" si="5"/>
        <v>Quarter!r17c108</v>
      </c>
      <c r="N23" s="42" t="str">
        <f t="shared" si="5"/>
        <v>Quarter!r17c109</v>
      </c>
      <c r="O23" s="42" t="str">
        <f t="shared" si="5"/>
        <v>Quarter!r17c110</v>
      </c>
    </row>
    <row r="24" spans="2:15" ht="13.5" x14ac:dyDescent="0.35">
      <c r="B24" s="50" t="s">
        <v>55</v>
      </c>
      <c r="C24" s="42">
        <f t="shared" si="2"/>
        <v>18</v>
      </c>
      <c r="D24" s="42" t="str">
        <f t="shared" si="3"/>
        <v>Annual!r18c27</v>
      </c>
      <c r="E24" s="42" t="str">
        <f t="shared" si="3"/>
        <v>Annual!r18c28</v>
      </c>
      <c r="F24" s="42">
        <v>18</v>
      </c>
      <c r="G24" s="42" t="str">
        <f t="shared" si="5"/>
        <v>Quarter!r18c102</v>
      </c>
      <c r="H24" s="42" t="str">
        <f t="shared" si="5"/>
        <v>Quarter!r18c103</v>
      </c>
      <c r="I24" s="42" t="str">
        <f t="shared" si="5"/>
        <v>Quarter!r18c104</v>
      </c>
      <c r="J24" s="42" t="str">
        <f t="shared" si="5"/>
        <v>Quarter!r18c105</v>
      </c>
      <c r="K24" s="42" t="str">
        <f t="shared" si="5"/>
        <v>Quarter!r18c106</v>
      </c>
      <c r="L24" s="42" t="str">
        <f t="shared" si="5"/>
        <v>Quarter!r18c107</v>
      </c>
      <c r="M24" s="42" t="str">
        <f t="shared" si="5"/>
        <v>Quarter!r18c108</v>
      </c>
      <c r="N24" s="42" t="str">
        <f t="shared" si="5"/>
        <v>Quarter!r18c109</v>
      </c>
      <c r="O24" s="42" t="str">
        <f t="shared" si="5"/>
        <v>Quarter!r18c110</v>
      </c>
    </row>
    <row r="25" spans="2:15" ht="13.5" x14ac:dyDescent="0.35">
      <c r="B25" s="47" t="s">
        <v>56</v>
      </c>
      <c r="C25" s="42">
        <f t="shared" si="2"/>
        <v>19</v>
      </c>
      <c r="D25" s="42" t="str">
        <f t="shared" si="3"/>
        <v>Annual!r19c27</v>
      </c>
      <c r="E25" s="42" t="str">
        <f t="shared" si="3"/>
        <v>Annual!r19c28</v>
      </c>
      <c r="F25" s="42">
        <v>19</v>
      </c>
      <c r="G25" s="42" t="str">
        <f t="shared" si="5"/>
        <v>Quarter!r19c102</v>
      </c>
      <c r="H25" s="42" t="str">
        <f t="shared" si="5"/>
        <v>Quarter!r19c103</v>
      </c>
      <c r="I25" s="42" t="str">
        <f t="shared" si="5"/>
        <v>Quarter!r19c104</v>
      </c>
      <c r="J25" s="42" t="str">
        <f t="shared" si="5"/>
        <v>Quarter!r19c105</v>
      </c>
      <c r="K25" s="42" t="str">
        <f t="shared" si="5"/>
        <v>Quarter!r19c106</v>
      </c>
      <c r="L25" s="42" t="str">
        <f t="shared" si="5"/>
        <v>Quarter!r19c107</v>
      </c>
      <c r="M25" s="42" t="str">
        <f t="shared" si="5"/>
        <v>Quarter!r19c108</v>
      </c>
      <c r="N25" s="42" t="str">
        <f t="shared" si="5"/>
        <v>Quarter!r19c109</v>
      </c>
      <c r="O25" s="42" t="str">
        <f t="shared" si="5"/>
        <v>Quarter!r19c110</v>
      </c>
    </row>
    <row r="26" spans="2:15" ht="13.5" x14ac:dyDescent="0.35">
      <c r="B26" s="48" t="s">
        <v>57</v>
      </c>
      <c r="C26" s="42">
        <f t="shared" si="2"/>
        <v>20</v>
      </c>
      <c r="D26" s="42" t="str">
        <f t="shared" ref="D26:E31" si="6">$D$3&amp;"r"&amp;$C26&amp;"c"&amp;D$5</f>
        <v>Annual!r20c27</v>
      </c>
      <c r="E26" s="42" t="str">
        <f t="shared" si="6"/>
        <v>Annual!r20c28</v>
      </c>
      <c r="F26" s="42">
        <v>20</v>
      </c>
      <c r="G26" s="42" t="str">
        <f t="shared" si="5"/>
        <v>Quarter!r20c102</v>
      </c>
      <c r="H26" s="42" t="str">
        <f t="shared" si="5"/>
        <v>Quarter!r20c103</v>
      </c>
      <c r="I26" s="42" t="str">
        <f t="shared" si="5"/>
        <v>Quarter!r20c104</v>
      </c>
      <c r="J26" s="42" t="str">
        <f t="shared" si="5"/>
        <v>Quarter!r20c105</v>
      </c>
      <c r="K26" s="42" t="str">
        <f t="shared" si="5"/>
        <v>Quarter!r20c106</v>
      </c>
      <c r="L26" s="42" t="str">
        <f t="shared" si="5"/>
        <v>Quarter!r20c107</v>
      </c>
      <c r="M26" s="42" t="str">
        <f t="shared" si="5"/>
        <v>Quarter!r20c108</v>
      </c>
      <c r="N26" s="42" t="str">
        <f t="shared" si="5"/>
        <v>Quarter!r20c109</v>
      </c>
      <c r="O26" s="42" t="str">
        <f t="shared" si="5"/>
        <v>Quarter!r20c110</v>
      </c>
    </row>
    <row r="27" spans="2:15" ht="13.5" x14ac:dyDescent="0.35">
      <c r="B27" s="48" t="s">
        <v>58</v>
      </c>
      <c r="C27" s="42">
        <f t="shared" si="2"/>
        <v>21</v>
      </c>
      <c r="D27" s="42" t="str">
        <f t="shared" si="6"/>
        <v>Annual!r21c27</v>
      </c>
      <c r="E27" s="42" t="str">
        <f t="shared" si="6"/>
        <v>Annual!r21c28</v>
      </c>
      <c r="F27" s="42">
        <v>21</v>
      </c>
      <c r="G27" s="42" t="str">
        <f t="shared" si="5"/>
        <v>Quarter!r21c102</v>
      </c>
      <c r="H27" s="42" t="str">
        <f t="shared" si="5"/>
        <v>Quarter!r21c103</v>
      </c>
      <c r="I27" s="42" t="str">
        <f t="shared" si="5"/>
        <v>Quarter!r21c104</v>
      </c>
      <c r="J27" s="42" t="str">
        <f t="shared" si="5"/>
        <v>Quarter!r21c105</v>
      </c>
      <c r="K27" s="42" t="str">
        <f>$G$3&amp;"r"&amp;$F27&amp;"c"&amp;K$5</f>
        <v>Quarter!r21c106</v>
      </c>
      <c r="L27" s="42" t="str">
        <f t="shared" si="5"/>
        <v>Quarter!r21c107</v>
      </c>
      <c r="M27" s="42" t="str">
        <f t="shared" si="5"/>
        <v>Quarter!r21c108</v>
      </c>
      <c r="N27" s="42" t="str">
        <f t="shared" si="5"/>
        <v>Quarter!r21c109</v>
      </c>
      <c r="O27" s="42" t="str">
        <f t="shared" si="5"/>
        <v>Quarter!r21c110</v>
      </c>
    </row>
    <row r="28" spans="2:15" ht="13.5" x14ac:dyDescent="0.35">
      <c r="B28" s="52" t="s">
        <v>59</v>
      </c>
      <c r="C28" s="42">
        <f t="shared" si="2"/>
        <v>22</v>
      </c>
      <c r="D28" s="42" t="str">
        <f t="shared" si="6"/>
        <v>Annual!r22c27</v>
      </c>
      <c r="E28" s="42" t="str">
        <f t="shared" si="6"/>
        <v>Annual!r22c28</v>
      </c>
      <c r="F28" s="42">
        <v>22</v>
      </c>
      <c r="G28" s="42" t="str">
        <f t="shared" si="5"/>
        <v>Quarter!r22c102</v>
      </c>
      <c r="H28" s="42" t="str">
        <f t="shared" si="5"/>
        <v>Quarter!r22c103</v>
      </c>
      <c r="I28" s="42" t="str">
        <f t="shared" si="5"/>
        <v>Quarter!r22c104</v>
      </c>
      <c r="J28" s="42" t="str">
        <f t="shared" si="5"/>
        <v>Quarter!r22c105</v>
      </c>
      <c r="K28" s="42" t="str">
        <f t="shared" si="5"/>
        <v>Quarter!r22c106</v>
      </c>
      <c r="L28" s="42" t="str">
        <f t="shared" si="5"/>
        <v>Quarter!r22c107</v>
      </c>
      <c r="M28" s="42" t="str">
        <f t="shared" si="5"/>
        <v>Quarter!r22c108</v>
      </c>
      <c r="N28" s="42" t="str">
        <f t="shared" si="5"/>
        <v>Quarter!r22c109</v>
      </c>
      <c r="O28" s="42" t="str">
        <f t="shared" si="5"/>
        <v>Quarter!r22c110</v>
      </c>
    </row>
    <row r="29" spans="2:15" ht="13.5" x14ac:dyDescent="0.35">
      <c r="B29" s="48" t="s">
        <v>60</v>
      </c>
      <c r="C29" s="42">
        <f t="shared" si="2"/>
        <v>23</v>
      </c>
      <c r="D29" s="42" t="str">
        <f t="shared" si="6"/>
        <v>Annual!r23c27</v>
      </c>
      <c r="E29" s="42" t="str">
        <f t="shared" si="6"/>
        <v>Annual!r23c28</v>
      </c>
      <c r="F29" s="42">
        <v>23</v>
      </c>
      <c r="G29" s="42" t="str">
        <f t="shared" si="5"/>
        <v>Quarter!r23c102</v>
      </c>
      <c r="H29" s="42" t="str">
        <f t="shared" si="5"/>
        <v>Quarter!r23c103</v>
      </c>
      <c r="I29" s="42" t="str">
        <f t="shared" si="5"/>
        <v>Quarter!r23c104</v>
      </c>
      <c r="J29" s="42" t="str">
        <f t="shared" si="5"/>
        <v>Quarter!r23c105</v>
      </c>
      <c r="K29" s="42" t="str">
        <f t="shared" si="5"/>
        <v>Quarter!r23c106</v>
      </c>
      <c r="L29" s="42" t="str">
        <f t="shared" si="5"/>
        <v>Quarter!r23c107</v>
      </c>
      <c r="M29" s="42" t="str">
        <f t="shared" si="5"/>
        <v>Quarter!r23c108</v>
      </c>
      <c r="N29" s="42" t="str">
        <f t="shared" si="5"/>
        <v>Quarter!r23c109</v>
      </c>
      <c r="O29" s="42" t="str">
        <f t="shared" si="5"/>
        <v>Quarter!r23c110</v>
      </c>
    </row>
    <row r="30" spans="2:15" ht="13.5" x14ac:dyDescent="0.35">
      <c r="B30" s="52" t="s">
        <v>61</v>
      </c>
      <c r="C30" s="42">
        <f t="shared" si="2"/>
        <v>24</v>
      </c>
      <c r="D30" s="42" t="str">
        <f t="shared" si="6"/>
        <v>Annual!r24c27</v>
      </c>
      <c r="E30" s="42" t="str">
        <f t="shared" si="6"/>
        <v>Annual!r24c28</v>
      </c>
      <c r="F30" s="42">
        <v>24</v>
      </c>
      <c r="G30" s="42" t="str">
        <f t="shared" si="5"/>
        <v>Quarter!r24c102</v>
      </c>
      <c r="H30" s="42" t="str">
        <f t="shared" si="5"/>
        <v>Quarter!r24c103</v>
      </c>
      <c r="I30" s="42" t="str">
        <f t="shared" si="5"/>
        <v>Quarter!r24c104</v>
      </c>
      <c r="J30" s="42" t="str">
        <f t="shared" si="5"/>
        <v>Quarter!r24c105</v>
      </c>
      <c r="K30" s="42" t="str">
        <f t="shared" si="5"/>
        <v>Quarter!r24c106</v>
      </c>
      <c r="L30" s="42" t="str">
        <f t="shared" si="5"/>
        <v>Quarter!r24c107</v>
      </c>
      <c r="M30" s="42" t="str">
        <f t="shared" si="5"/>
        <v>Quarter!r24c108</v>
      </c>
      <c r="N30" s="42" t="str">
        <f t="shared" si="5"/>
        <v>Quarter!r24c109</v>
      </c>
      <c r="O30" s="42" t="str">
        <f t="shared" si="5"/>
        <v>Quarter!r24c110</v>
      </c>
    </row>
    <row r="31" spans="2:15" ht="13.5" x14ac:dyDescent="0.35">
      <c r="B31" s="48" t="s">
        <v>62</v>
      </c>
      <c r="C31" s="42">
        <f t="shared" si="2"/>
        <v>25</v>
      </c>
      <c r="D31" s="42" t="str">
        <f t="shared" si="6"/>
        <v>Annual!r25c27</v>
      </c>
      <c r="E31" s="42" t="str">
        <f t="shared" si="6"/>
        <v>Annual!r25c28</v>
      </c>
      <c r="F31" s="42">
        <v>25</v>
      </c>
      <c r="G31" s="42" t="str">
        <f t="shared" si="5"/>
        <v>Quarter!r25c102</v>
      </c>
      <c r="H31" s="42" t="str">
        <f t="shared" si="5"/>
        <v>Quarter!r25c103</v>
      </c>
      <c r="I31" s="42" t="str">
        <f t="shared" si="5"/>
        <v>Quarter!r25c104</v>
      </c>
      <c r="J31" s="42" t="str">
        <f t="shared" si="5"/>
        <v>Quarter!r25c105</v>
      </c>
      <c r="K31" s="42" t="str">
        <f t="shared" si="5"/>
        <v>Quarter!r25c106</v>
      </c>
      <c r="L31" s="42" t="str">
        <f t="shared" si="5"/>
        <v>Quarter!r25c107</v>
      </c>
      <c r="M31" s="42" t="str">
        <f t="shared" si="5"/>
        <v>Quarter!r25c108</v>
      </c>
      <c r="N31" s="42" t="str">
        <f t="shared" si="5"/>
        <v>Quarter!r25c109</v>
      </c>
      <c r="O31" s="42" t="str">
        <f t="shared" si="5"/>
        <v>Quarter!r25c110</v>
      </c>
    </row>
  </sheetData>
  <pageMargins left="0.75" right="0.75" top="1" bottom="1" header="0.5" footer="0.5"/>
  <pageSetup paperSize="9" orientation="portrait" r:id="rId1"/>
  <headerFooter alignWithMargins="0"/>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Cover Sheet</vt:lpstr>
      <vt:lpstr>Contents</vt:lpstr>
      <vt:lpstr>Notes</vt:lpstr>
      <vt:lpstr>Commentary</vt:lpstr>
      <vt:lpstr>Main Table</vt:lpstr>
      <vt:lpstr>Annual</vt:lpstr>
      <vt:lpstr>Quarter</vt:lpstr>
      <vt:lpstr>Calculation</vt:lpstr>
      <vt:lpstr>Annual!Print_Area</vt:lpstr>
      <vt:lpstr>Commentary!Print_Area</vt:lpstr>
      <vt:lpstr>'Main Table'!Print_Area</vt:lpstr>
      <vt:lpstr>Quarter!Print_Area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consumption of electricity</dc:title>
  <dc:creator>energy.stats@beis.gov.uk</dc:creator>
  <cp:keywords>electricity, supply, consumption</cp:keywords>
  <cp:lastModifiedBy>Harris, Kevin (Energy Security)</cp:lastModifiedBy>
  <dcterms:created xsi:type="dcterms:W3CDTF">2021-09-28T10:21:10Z</dcterms:created>
  <dcterms:modified xsi:type="dcterms:W3CDTF">2025-07-30T08:40:08Z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2021-09-29T15:50:48Z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f51fa295-1058-4204-b42f-982ef700bbf4</vt:lpwstr>
  </property>
  <property fmtid="{D5CDD505-2E9C-101B-9397-08002B2CF9AE}" pid="8" name="MSIP_Label_ba62f585-b40f-4ab9-bafe-39150f03d124_ContentBits">
    <vt:lpwstr>0</vt:lpwstr>
  </property>
</Properties>
</file>