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1C0A28B4-9A45-45DE-A0C4-FE1241025501}" xr6:coauthVersionLast="47" xr6:coauthVersionMax="47" xr10:uidLastSave="{00000000-0000-0000-0000-000000000000}"/>
  <bookViews>
    <workbookView xWindow="28905" yWindow="-1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327" i="35" l="1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F326" i="32"/>
  <c r="AG326" i="32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B327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AG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G327" i="35" l="1"/>
  <c r="AG327" i="34"/>
  <c r="AF327" i="30"/>
  <c r="AF327" i="31"/>
  <c r="AG326" i="35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2" i="20" l="1"/>
  <c r="C24" i="20"/>
  <c r="C33" i="20"/>
  <c r="C19" i="20"/>
  <c r="C34" i="20"/>
  <c r="C15" i="20"/>
  <c r="C13" i="20"/>
  <c r="C12" i="20"/>
  <c r="C26" i="20"/>
  <c r="C14" i="20"/>
  <c r="C31" i="20"/>
  <c r="C17" i="20"/>
  <c r="C30" i="20"/>
  <c r="C23" i="20"/>
  <c r="C25" i="20"/>
  <c r="C27" i="20"/>
  <c r="C32" i="20"/>
  <c r="C22" i="20"/>
  <c r="C21" i="20"/>
  <c r="C20" i="20"/>
  <c r="C16" i="20"/>
  <c r="C10" i="20"/>
  <c r="C9" i="20"/>
  <c r="C18" i="20"/>
  <c r="C28" i="20"/>
  <c r="C7" i="20"/>
  <c r="C11" i="20"/>
  <c r="C29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0" i="20" l="1"/>
  <c r="H30" i="20"/>
  <c r="H22" i="20"/>
  <c r="H27" i="20"/>
  <c r="H23" i="20"/>
  <c r="H16" i="20"/>
  <c r="H31" i="20"/>
  <c r="H10" i="20"/>
  <c r="H33" i="20"/>
  <c r="H28" i="20"/>
  <c r="H24" i="20"/>
  <c r="H19" i="20"/>
  <c r="H13" i="20"/>
  <c r="H11" i="20"/>
  <c r="H21" i="20"/>
  <c r="H18" i="20"/>
  <c r="H14" i="20"/>
  <c r="H15" i="20"/>
  <c r="H8" i="20"/>
  <c r="H26" i="20"/>
  <c r="H7" i="20"/>
  <c r="H32" i="20"/>
  <c r="H29" i="20"/>
  <c r="H25" i="20"/>
  <c r="H34" i="20"/>
  <c r="H9" i="20"/>
  <c r="H1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<sst xmlns="http://schemas.openxmlformats.org/spreadsheetml/2006/main" count="2485" uniqueCount="128">
  <si>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</si>
  <si>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</si>
  <si>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</si>
  <si>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</si>
  <si>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</si>
  <si>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</si>
  <si>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</si>
  <si>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</si>
  <si>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</si>
  <si>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</si>
  <si>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</si>
  <si>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</si>
  <si>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</si>
  <si>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</si>
  <si>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</si>
  <si>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</si>
  <si>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</si>
  <si>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</si>
  <si>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</si>
  <si>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</si>
  <si>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</si>
  <si>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</si>
  <si>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</si>
  <si>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</si>
  <si>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</si>
  <si>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</si>
  <si>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</si>
  <si>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</si>
  <si>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</si>
  <si>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</si>
  <si>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</si>
  <si>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</si>
  <si>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</si>
  <si>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</si>
  <si>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</si>
  <si>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</si>
  <si>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</si>
  <si>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</si>
  <si>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</si>
  <si>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</si>
  <si>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</si>
  <si>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</si>
  <si>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</si>
  <si>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</si>
  <si>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</si>
  <si>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</si>
  <si>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</si>
  <si>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</si>
  <si>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</si>
  <si>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</si>
  <si>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</si>
  <si>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</si>
  <si>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</si>
  <si>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</si>
  <si>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</si>
  <si>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</si>
  <si>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</si>
  <si>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</si>
  <si>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</si>
  <si>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</si>
  <si>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</si>
  <si>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</si>
  <si>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</si>
  <si>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</si>
  <si>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</si>
  <si>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</si>
  <si>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</si>
  <si>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</si>
  <si>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</si>
  <si>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</si>
  <si>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</si>
  <si>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</si>
  <si>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</si>
  <si>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</si>
  <si>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</si>
  <si>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</si>
  <si>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</si>
  <si>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</si>
  <si>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</si>
  <si>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</si>
  <si>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</si>
  <si>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</si>
  <si>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</si>
  <si>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</si>
  <si>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</si>
  <si>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</si>
  <si>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</si>
  <si>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</si>
  <si>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</si>
  <si>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</si>
  <si>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</si>
  <si>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</si>
  <si>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</si>
  <si>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</si>
  <si>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</si>
  <si>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</si>
  <si>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</si>
  <si>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</si>
  <si>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</si>
  <si>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</si>
  <si>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</si>
  <si>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</si>
  <si>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</si>
  <si>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</si>
  <si>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</si>
  <si>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</si>
  <si>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</si>
  <si>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</si>
  <si>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</si>
  <si>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</si>
  <si>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</si>
  <si>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</si>
  <si>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</si>
  <si>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</si>
  <si>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</si>
  <si>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</si>
  <si>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</si>
  <si>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</si>
  <si>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</si>
  <si>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</si>
  <si>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</si>
  <si>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</si>
  <si>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</si>
  <si>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</si>
  <si>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</si>
  <si>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31/07/2025</t>
    </r>
  </si>
  <si>
    <r>
      <t>Next update:</t>
    </r>
    <r>
      <rPr>
        <sz val="11"/>
        <rFont val="Arial"/>
        <family val="2"/>
      </rPr>
      <t xml:space="preserve"> 28/08/2025</t>
    </r>
  </si>
  <si>
    <r>
      <t>Data period:</t>
    </r>
    <r>
      <rPr>
        <sz val="11"/>
        <rFont val="Arial"/>
        <family val="2"/>
      </rPr>
      <t xml:space="preserve"> New data for June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</si>
</sst>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June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Germany</c:v>
                </c:pt>
                <c:pt idx="4">
                  <c:v>Greece</c:v>
                </c:pt>
                <c:pt idx="5">
                  <c:v>France</c:v>
                </c:pt>
                <c:pt idx="6">
                  <c:v>Italy</c:v>
                </c:pt>
                <c:pt idx="7">
                  <c:v>Portugal</c:v>
                </c:pt>
                <c:pt idx="8">
                  <c:v>Ireland</c:v>
                </c:pt>
                <c:pt idx="9">
                  <c:v>Belgium</c:v>
                </c:pt>
                <c:pt idx="10">
                  <c:v>Estonia</c:v>
                </c:pt>
                <c:pt idx="11">
                  <c:v>UK</c:v>
                </c:pt>
                <c:pt idx="12">
                  <c:v>Latvia</c:v>
                </c:pt>
                <c:pt idx="13">
                  <c:v>Austria</c:v>
                </c:pt>
                <c:pt idx="14">
                  <c:v>Slovakia</c:v>
                </c:pt>
                <c:pt idx="15">
                  <c:v>Croatia</c:v>
                </c:pt>
                <c:pt idx="16">
                  <c:v>Hungary</c:v>
                </c:pt>
                <c:pt idx="17">
                  <c:v>Spain</c:v>
                </c:pt>
                <c:pt idx="18">
                  <c:v>Luxembourg</c:v>
                </c:pt>
                <c:pt idx="19">
                  <c:v>Slovenia</c:v>
                </c:pt>
                <c:pt idx="20">
                  <c:v>Sweden</c:v>
                </c:pt>
                <c:pt idx="21">
                  <c:v>Romania</c:v>
                </c:pt>
                <c:pt idx="22">
                  <c:v>Lithuania</c:v>
                </c:pt>
                <c:pt idx="23">
                  <c:v>Czech Republic</c:v>
                </c:pt>
                <c:pt idx="24">
                  <c:v>Poland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74.45</c:v>
                </c:pt>
                <c:pt idx="1">
                  <c:v>66.31</c:v>
                </c:pt>
                <c:pt idx="2">
                  <c:v>64.959999999999994</c:v>
                </c:pt>
                <c:pt idx="3">
                  <c:v>58.3</c:v>
                </c:pt>
                <c:pt idx="4">
                  <c:v>58.63</c:v>
                </c:pt>
                <c:pt idx="5">
                  <c:v>62.39</c:v>
                </c:pt>
                <c:pt idx="6">
                  <c:v>57.65</c:v>
                </c:pt>
                <c:pt idx="7">
                  <c:v>63.17</c:v>
                </c:pt>
                <c:pt idx="8">
                  <c:v>56.47</c:v>
                </c:pt>
                <c:pt idx="9">
                  <c:v>60.23</c:v>
                </c:pt>
                <c:pt idx="10">
                  <c:v>62.95</c:v>
                </c:pt>
                <c:pt idx="11">
                  <c:v>56.606477652071419</c:v>
                </c:pt>
                <c:pt idx="12">
                  <c:v>56.63</c:v>
                </c:pt>
                <c:pt idx="13">
                  <c:v>55.42</c:v>
                </c:pt>
                <c:pt idx="14">
                  <c:v>56.34</c:v>
                </c:pt>
                <c:pt idx="15">
                  <c:v>56.63</c:v>
                </c:pt>
                <c:pt idx="16">
                  <c:v>63.74</c:v>
                </c:pt>
                <c:pt idx="17">
                  <c:v>62.72</c:v>
                </c:pt>
                <c:pt idx="18">
                  <c:v>58.49</c:v>
                </c:pt>
                <c:pt idx="19">
                  <c:v>50.47</c:v>
                </c:pt>
                <c:pt idx="20">
                  <c:v>58.77</c:v>
                </c:pt>
                <c:pt idx="21">
                  <c:v>58.88</c:v>
                </c:pt>
                <c:pt idx="22">
                  <c:v>54.92</c:v>
                </c:pt>
                <c:pt idx="23">
                  <c:v>52.27</c:v>
                </c:pt>
                <c:pt idx="24">
                  <c:v>56.75</c:v>
                </c:pt>
                <c:pt idx="25">
                  <c:v>49.9</c:v>
                </c:pt>
                <c:pt idx="26">
                  <c:v>58.32</c:v>
                </c:pt>
                <c:pt idx="27">
                  <c:v>53.68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Germany</c:v>
                </c:pt>
                <c:pt idx="4">
                  <c:v>Greece</c:v>
                </c:pt>
                <c:pt idx="5">
                  <c:v>France</c:v>
                </c:pt>
                <c:pt idx="6">
                  <c:v>Italy</c:v>
                </c:pt>
                <c:pt idx="7">
                  <c:v>Portugal</c:v>
                </c:pt>
                <c:pt idx="8">
                  <c:v>Ireland</c:v>
                </c:pt>
                <c:pt idx="9">
                  <c:v>Belgium</c:v>
                </c:pt>
                <c:pt idx="10">
                  <c:v>Estonia</c:v>
                </c:pt>
                <c:pt idx="11">
                  <c:v>UK</c:v>
                </c:pt>
                <c:pt idx="12">
                  <c:v>Latvia</c:v>
                </c:pt>
                <c:pt idx="13">
                  <c:v>Austria</c:v>
                </c:pt>
                <c:pt idx="14">
                  <c:v>Slovakia</c:v>
                </c:pt>
                <c:pt idx="15">
                  <c:v>Croatia</c:v>
                </c:pt>
                <c:pt idx="16">
                  <c:v>Hungary</c:v>
                </c:pt>
                <c:pt idx="17">
                  <c:v>Spain</c:v>
                </c:pt>
                <c:pt idx="18">
                  <c:v>Luxembourg</c:v>
                </c:pt>
                <c:pt idx="19">
                  <c:v>Slovenia</c:v>
                </c:pt>
                <c:pt idx="20">
                  <c:v>Sweden</c:v>
                </c:pt>
                <c:pt idx="21">
                  <c:v>Romania</c:v>
                </c:pt>
                <c:pt idx="22">
                  <c:v>Lithuania</c:v>
                </c:pt>
                <c:pt idx="23">
                  <c:v>Czech Republic</c:v>
                </c:pt>
                <c:pt idx="24">
                  <c:v>Poland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94.36999999999999</c:v>
                </c:pt>
                <c:pt idx="1">
                  <c:v>96.03</c:v>
                </c:pt>
                <c:pt idx="2">
                  <c:v>91.850000000000009</c:v>
                </c:pt>
                <c:pt idx="3">
                  <c:v>90.08</c:v>
                </c:pt>
                <c:pt idx="4">
                  <c:v>89.580000000000013</c:v>
                </c:pt>
                <c:pt idx="5">
                  <c:v>83.13000000000001</c:v>
                </c:pt>
                <c:pt idx="6">
                  <c:v>86.769999999999982</c:v>
                </c:pt>
                <c:pt idx="7">
                  <c:v>80.95</c:v>
                </c:pt>
                <c:pt idx="8">
                  <c:v>87.199999999999989</c:v>
                </c:pt>
                <c:pt idx="9">
                  <c:v>74.47</c:v>
                </c:pt>
                <c:pt idx="10">
                  <c:v>70.11</c:v>
                </c:pt>
                <c:pt idx="11">
                  <c:v>74.861295530414282</c:v>
                </c:pt>
                <c:pt idx="12">
                  <c:v>73.890000000000015</c:v>
                </c:pt>
                <c:pt idx="13">
                  <c:v>73.719999999999985</c:v>
                </c:pt>
                <c:pt idx="14">
                  <c:v>70.929999999999993</c:v>
                </c:pt>
                <c:pt idx="15">
                  <c:v>68.680000000000007</c:v>
                </c:pt>
                <c:pt idx="16">
                  <c:v>60.85</c:v>
                </c:pt>
                <c:pt idx="17">
                  <c:v>61.86</c:v>
                </c:pt>
                <c:pt idx="18">
                  <c:v>65.63</c:v>
                </c:pt>
                <c:pt idx="19">
                  <c:v>73.06</c:v>
                </c:pt>
                <c:pt idx="20">
                  <c:v>64.299999999999983</c:v>
                </c:pt>
                <c:pt idx="21">
                  <c:v>62.169999999999995</c:v>
                </c:pt>
                <c:pt idx="22">
                  <c:v>64.38</c:v>
                </c:pt>
                <c:pt idx="23">
                  <c:v>64.349999999999994</c:v>
                </c:pt>
                <c:pt idx="24">
                  <c:v>57.53</c:v>
                </c:pt>
                <c:pt idx="25">
                  <c:v>64.169999999999987</c:v>
                </c:pt>
                <c:pt idx="26">
                  <c:v>55.63</c:v>
                </c:pt>
                <c:pt idx="27">
                  <c:v>47.82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June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Belgium</c:v>
                </c:pt>
                <c:pt idx="3">
                  <c:v>Netherlands</c:v>
                </c:pt>
                <c:pt idx="4">
                  <c:v>Ireland</c:v>
                </c:pt>
                <c:pt idx="5">
                  <c:v>UK</c:v>
                </c:pt>
                <c:pt idx="6">
                  <c:v>Italy</c:v>
                </c:pt>
                <c:pt idx="7">
                  <c:v>Germany</c:v>
                </c:pt>
                <c:pt idx="8">
                  <c:v>France</c:v>
                </c:pt>
                <c:pt idx="9">
                  <c:v>Portugal</c:v>
                </c:pt>
                <c:pt idx="10">
                  <c:v>Austria</c:v>
                </c:pt>
                <c:pt idx="11">
                  <c:v>Greece</c:v>
                </c:pt>
                <c:pt idx="12">
                  <c:v>Latvia</c:v>
                </c:pt>
                <c:pt idx="13">
                  <c:v>Sweden</c:v>
                </c:pt>
                <c:pt idx="14">
                  <c:v>Hungary</c:v>
                </c:pt>
                <c:pt idx="15">
                  <c:v>Slovenia</c:v>
                </c:pt>
                <c:pt idx="16">
                  <c:v>Romania</c:v>
                </c:pt>
                <c:pt idx="17">
                  <c:v>Lithuania</c:v>
                </c:pt>
                <c:pt idx="18">
                  <c:v>Croatia</c:v>
                </c:pt>
                <c:pt idx="19">
                  <c:v>Estonia</c:v>
                </c:pt>
                <c:pt idx="20">
                  <c:v>Slovakia</c:v>
                </c:pt>
                <c:pt idx="21">
                  <c:v>Luxembourg</c:v>
                </c:pt>
                <c:pt idx="22">
                  <c:v>Cyprus</c:v>
                </c:pt>
                <c:pt idx="23">
                  <c:v>Spain</c:v>
                </c:pt>
                <c:pt idx="24">
                  <c:v>Poland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70.37</c:v>
                </c:pt>
                <c:pt idx="1">
                  <c:v>73.930000000000007</c:v>
                </c:pt>
                <c:pt idx="2">
                  <c:v>65.400000000000006</c:v>
                </c:pt>
                <c:pt idx="3">
                  <c:v>71.31</c:v>
                </c:pt>
                <c:pt idx="4">
                  <c:v>61.35</c:v>
                </c:pt>
                <c:pt idx="5">
                  <c:v>61.61291166666669</c:v>
                </c:pt>
                <c:pt idx="6">
                  <c:v>57.37</c:v>
                </c:pt>
                <c:pt idx="7">
                  <c:v>61.26</c:v>
                </c:pt>
                <c:pt idx="8">
                  <c:v>58.61</c:v>
                </c:pt>
                <c:pt idx="9">
                  <c:v>63.33</c:v>
                </c:pt>
                <c:pt idx="10">
                  <c:v>60.73</c:v>
                </c:pt>
                <c:pt idx="11">
                  <c:v>65.959999999999994</c:v>
                </c:pt>
                <c:pt idx="12">
                  <c:v>60.15</c:v>
                </c:pt>
                <c:pt idx="13">
                  <c:v>66.95</c:v>
                </c:pt>
                <c:pt idx="14">
                  <c:v>65.650000000000006</c:v>
                </c:pt>
                <c:pt idx="15">
                  <c:v>53.17</c:v>
                </c:pt>
                <c:pt idx="16">
                  <c:v>63.07</c:v>
                </c:pt>
                <c:pt idx="17">
                  <c:v>55.9</c:v>
                </c:pt>
                <c:pt idx="18">
                  <c:v>62.13</c:v>
                </c:pt>
                <c:pt idx="19">
                  <c:v>67.86</c:v>
                </c:pt>
                <c:pt idx="20">
                  <c:v>61.71</c:v>
                </c:pt>
                <c:pt idx="21">
                  <c:v>62.76</c:v>
                </c:pt>
                <c:pt idx="22">
                  <c:v>64.52</c:v>
                </c:pt>
                <c:pt idx="23">
                  <c:v>63.73</c:v>
                </c:pt>
                <c:pt idx="24">
                  <c:v>58.61</c:v>
                </c:pt>
                <c:pt idx="25">
                  <c:v>58.45</c:v>
                </c:pt>
                <c:pt idx="26">
                  <c:v>47.08</c:v>
                </c:pt>
                <c:pt idx="27">
                  <c:v>55.57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Belgium</c:v>
                </c:pt>
                <c:pt idx="3">
                  <c:v>Netherlands</c:v>
                </c:pt>
                <c:pt idx="4">
                  <c:v>Ireland</c:v>
                </c:pt>
                <c:pt idx="5">
                  <c:v>UK</c:v>
                </c:pt>
                <c:pt idx="6">
                  <c:v>Italy</c:v>
                </c:pt>
                <c:pt idx="7">
                  <c:v>Germany</c:v>
                </c:pt>
                <c:pt idx="8">
                  <c:v>France</c:v>
                </c:pt>
                <c:pt idx="9">
                  <c:v>Portugal</c:v>
                </c:pt>
                <c:pt idx="10">
                  <c:v>Austria</c:v>
                </c:pt>
                <c:pt idx="11">
                  <c:v>Greece</c:v>
                </c:pt>
                <c:pt idx="12">
                  <c:v>Latvia</c:v>
                </c:pt>
                <c:pt idx="13">
                  <c:v>Sweden</c:v>
                </c:pt>
                <c:pt idx="14">
                  <c:v>Hungary</c:v>
                </c:pt>
                <c:pt idx="15">
                  <c:v>Slovenia</c:v>
                </c:pt>
                <c:pt idx="16">
                  <c:v>Romania</c:v>
                </c:pt>
                <c:pt idx="17">
                  <c:v>Lithuania</c:v>
                </c:pt>
                <c:pt idx="18">
                  <c:v>Croatia</c:v>
                </c:pt>
                <c:pt idx="19">
                  <c:v>Estonia</c:v>
                </c:pt>
                <c:pt idx="20">
                  <c:v>Slovakia</c:v>
                </c:pt>
                <c:pt idx="21">
                  <c:v>Luxembourg</c:v>
                </c:pt>
                <c:pt idx="22">
                  <c:v>Cyprus</c:v>
                </c:pt>
                <c:pt idx="23">
                  <c:v>Spain</c:v>
                </c:pt>
                <c:pt idx="24">
                  <c:v>Poland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77.789999999999992</c:v>
                </c:pt>
                <c:pt idx="1">
                  <c:v>71.639999999999986</c:v>
                </c:pt>
                <c:pt idx="2">
                  <c:v>75.549999999999983</c:v>
                </c:pt>
                <c:pt idx="3">
                  <c:v>68.97999999999999</c:v>
                </c:pt>
                <c:pt idx="4">
                  <c:v>78.569999999999993</c:v>
                </c:pt>
                <c:pt idx="5">
                  <c:v>75.862582333333336</c:v>
                </c:pt>
                <c:pt idx="6">
                  <c:v>78.299999999999983</c:v>
                </c:pt>
                <c:pt idx="7">
                  <c:v>73.16</c:v>
                </c:pt>
                <c:pt idx="8">
                  <c:v>73.95</c:v>
                </c:pt>
                <c:pt idx="9">
                  <c:v>67.339999999999989</c:v>
                </c:pt>
                <c:pt idx="10">
                  <c:v>67.47</c:v>
                </c:pt>
                <c:pt idx="11">
                  <c:v>60.63000000000001</c:v>
                </c:pt>
                <c:pt idx="12">
                  <c:v>65.849999999999994</c:v>
                </c:pt>
                <c:pt idx="13">
                  <c:v>58.289999999999992</c:v>
                </c:pt>
                <c:pt idx="14">
                  <c:v>58.669999999999987</c:v>
                </c:pt>
                <c:pt idx="15">
                  <c:v>71.069999999999993</c:v>
                </c:pt>
                <c:pt idx="16">
                  <c:v>58.71</c:v>
                </c:pt>
                <c:pt idx="17">
                  <c:v>65.259999999999991</c:v>
                </c:pt>
                <c:pt idx="18">
                  <c:v>58.749999999999993</c:v>
                </c:pt>
                <c:pt idx="19">
                  <c:v>51.570000000000007</c:v>
                </c:pt>
                <c:pt idx="20">
                  <c:v>56.87</c:v>
                </c:pt>
                <c:pt idx="21">
                  <c:v>55.74</c:v>
                </c:pt>
                <c:pt idx="22">
                  <c:v>53.870000000000005</c:v>
                </c:pt>
                <c:pt idx="23">
                  <c:v>52.420000000000009</c:v>
                </c:pt>
                <c:pt idx="24">
                  <c:v>54.629999999999995</c:v>
                </c:pt>
                <c:pt idx="25">
                  <c:v>53.64</c:v>
                </c:pt>
                <c:pt idx="26">
                  <c:v>55.92</c:v>
                </c:pt>
                <c:pt idx="27">
                  <c:v>44.860000000000007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0.13336</cdr:x>
      <cdr:y>0.57018</cdr:y>
    </cdr:from>
    <cdr:to>
      <cdr:x>0.17987</cdr:x>
      <cdr:y>0.59082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39143" y="3330492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0.12569</cdr:x>
      <cdr:y>0.74066</cdr:y>
    </cdr:from>
    <cdr:to>
      <cdr:x>0.17317</cdr:x>
      <cdr:y>0.76172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0892" y="4298698"/>
          <a:ext cx="264766" cy="122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6" totalsRowShown="0" headerRowDxfId="279" dataDxfId="278">
  <autoFilter ref="A8:AG326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6" totalsRowShown="0" headerRowDxfId="244" dataDxfId="243">
  <autoFilter ref="A8:AG326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7" totalsRowShown="0" headerRowDxfId="209" dataDxfId="208">
  <autoFilter ref="A9:AG327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7" totalsRowShown="0" headerRowDxfId="174" dataDxfId="173">
  <autoFilter ref="A9:AG327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6" totalsRowShown="0" headerRowDxfId="139" dataDxfId="138" headerRowCellStyle="Normal 2 3" dataCellStyle="Normal 2 3">
  <autoFilter ref="A8:AG326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6" totalsRowShown="0" headerRowDxfId="104" dataDxfId="103" headerRowCellStyle="Normal 2 3" dataCellStyle="Normal 2 3">
  <autoFilter ref="A8:AG326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7" totalsRowShown="0" headerRowDxfId="69" dataDxfId="68">
  <autoFilter ref="A9:AG327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7" totalsRowShown="0" headerRowDxfId="34" dataDxfId="33">
  <autoFilter ref="A9:AG327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117</v>
      </c>
    </row>
    <row r="24" spans="1:23" ht="15.95" customHeight="1" x14ac:dyDescent="0.2">
      <c r="A24" s="116" t="s">
        <v>101</v>
      </c>
    </row>
    <row r="25" spans="1:23" ht="15.95" customHeight="1" x14ac:dyDescent="0.2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7"/>
  <sheetViews>
    <sheetView showGridLines="0" zoomScaleNormal="100" workbookViewId="0">
      <pane ySplit="9" topLeftCell="A323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27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2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x14ac:dyDescent="0.2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x14ac:dyDescent="0.2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x14ac:dyDescent="0.2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x14ac:dyDescent="0.2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x14ac:dyDescent="0.2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x14ac:dyDescent="0.2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x14ac:dyDescent="0.2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 t="shared" ref="AF321:AF326" si="31">RANK(R321,D321:R321,1)</f>
        <v>13</v>
      </c>
      <c r="AG321" s="45">
        <f t="shared" ref="AG321:AG326" si="32">RANK(R321,D321:AE321,1)</f>
        <v>20</v>
      </c>
    </row>
    <row r="322" spans="1:33" x14ac:dyDescent="0.2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 t="shared" si="31"/>
        <v>13</v>
      </c>
      <c r="AG322" s="45">
        <f t="shared" si="32"/>
        <v>20</v>
      </c>
    </row>
    <row r="323" spans="1:33" x14ac:dyDescent="0.2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 t="shared" si="31"/>
        <v>13</v>
      </c>
      <c r="AG323" s="45">
        <f t="shared" si="32"/>
        <v>20</v>
      </c>
    </row>
    <row r="324" spans="1:33" x14ac:dyDescent="0.2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 t="shared" si="31"/>
        <v>10</v>
      </c>
      <c r="AG324" s="45">
        <f t="shared" si="32"/>
        <v>17</v>
      </c>
    </row>
    <row r="325" spans="1:33" x14ac:dyDescent="0.2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 t="shared" si="31"/>
        <v>10</v>
      </c>
      <c r="AG325" s="45">
        <f t="shared" si="32"/>
        <v>16</v>
      </c>
    </row>
    <row r="326" spans="1:33" x14ac:dyDescent="0.2">
      <c r="A326" s="91">
        <v>2025</v>
      </c>
      <c r="B326" s="24">
        <f t="shared" si="14"/>
        <v>45778</v>
      </c>
      <c r="C326" s="46" t="s">
        <v>14</v>
      </c>
      <c r="D326" s="48">
        <f>('5.2.1 (tax amount)'!D326/'5.2.1 (incl tax)'!D325)*100</f>
        <v>53.635995135792456</v>
      </c>
      <c r="E326" s="48">
        <f>('5.2.1 (tax amount)'!E326/'5.2.1 (incl tax)'!E325)*100</f>
        <v>54.6831141970749</v>
      </c>
      <c r="F326" s="48">
        <f>('5.2.1 (tax amount)'!F326/'5.2.1 (incl tax)'!F325)*100</f>
        <v>54.079003864319453</v>
      </c>
      <c r="G326" s="48">
        <f>('5.2.1 (tax amount)'!G326/'5.2.1 (incl tax)'!G325)*100</f>
        <v>49.174413764395716</v>
      </c>
      <c r="H326" s="48">
        <f>('5.2.1 (tax amount)'!H326/'5.2.1 (incl tax)'!H325)*100</f>
        <v>56.4166150030998</v>
      </c>
      <c r="I326" s="48">
        <f>('5.2.1 (tax amount)'!I326/'5.2.1 (incl tax)'!I325)*100</f>
        <v>55.018331805682848</v>
      </c>
      <c r="J326" s="48">
        <f>('5.2.1 (tax amount)'!J326/'5.2.1 (incl tax)'!J325)*100</f>
        <v>48.379234706312459</v>
      </c>
      <c r="K326" s="48">
        <f>('5.2.1 (tax amount)'!K326/'5.2.1 (incl tax)'!K325)*100</f>
        <v>55.762905762905767</v>
      </c>
      <c r="L326" s="48">
        <f>('5.2.1 (tax amount)'!L326/'5.2.1 (incl tax)'!L325)*100</f>
        <v>57.143931984049345</v>
      </c>
      <c r="M326" s="48">
        <f>('5.2.1 (tax amount)'!M326/'5.2.1 (incl tax)'!M325)*100</f>
        <v>48.172024019780999</v>
      </c>
      <c r="N326" s="48">
        <f>('5.2.1 (tax amount)'!N326/'5.2.1 (incl tax)'!N325)*100</f>
        <v>50.324942108015236</v>
      </c>
      <c r="O326" s="48">
        <f>('5.2.1 (tax amount)'!O326/'5.2.1 (incl tax)'!O325)*100</f>
        <v>52.232319241406557</v>
      </c>
      <c r="P326" s="48">
        <f>('5.2.1 (tax amount)'!P326/'5.2.1 (incl tax)'!P325)*100</f>
        <v>45.09343763581051</v>
      </c>
      <c r="Q326" s="48">
        <f>('5.2.1 (tax amount)'!Q326/'5.2.1 (incl tax)'!Q325)*100</f>
        <v>47.742313814191171</v>
      </c>
      <c r="R326" s="48">
        <f>('5.2.1 (tax amount)'!R326/'5.2.1 (incl tax)'!R325)*100</f>
        <v>54.740745852971173</v>
      </c>
      <c r="S326" s="25">
        <f>('5.2.1 (tax amount)'!S326/'5.2.1 (incl tax)'!S325)*100</f>
        <v>47.686401293190542</v>
      </c>
      <c r="T326" s="25">
        <f>('5.2.1 (tax amount)'!T326/'5.2.1 (incl tax)'!T325)*100</f>
        <v>56.516280237716586</v>
      </c>
      <c r="U326" s="25">
        <f>('5.2.1 (tax amount)'!U326/'5.2.1 (incl tax)'!U325)*100</f>
        <v>46.569540911400978</v>
      </c>
      <c r="V326" s="25">
        <f>('5.2.1 (tax amount)'!V326/'5.2.1 (incl tax)'!V325)*100</f>
        <v>57.347996001090621</v>
      </c>
      <c r="W326" s="25">
        <f>('5.2.1 (tax amount)'!W326/'5.2.1 (incl tax)'!W325)*100</f>
        <v>59.525248165731561</v>
      </c>
      <c r="X326" s="25">
        <f>('5.2.1 (tax amount)'!X326/'5.2.1 (incl tax)'!X325)*100</f>
        <v>49.034557056434906</v>
      </c>
      <c r="Y326" s="25">
        <f>('5.2.1 (tax amount)'!Y326/'5.2.1 (incl tax)'!Y325)*100</f>
        <v>59.521671700269351</v>
      </c>
      <c r="Z326" s="25">
        <f>('5.2.1 (tax amount)'!Z326/'5.2.1 (incl tax)'!Z325)*100</f>
        <v>53.697749196141473</v>
      </c>
      <c r="AA326" s="25">
        <f>('5.2.1 (tax amount)'!AA326/'5.2.1 (incl tax)'!AA325)*100</f>
        <v>62.288967412642315</v>
      </c>
      <c r="AB326" s="25">
        <f>('5.2.1 (tax amount)'!AB326/'5.2.1 (incl tax)'!AB325)*100</f>
        <v>49.680207433016427</v>
      </c>
      <c r="AC326" s="25">
        <f>('5.2.1 (tax amount)'!AC326/'5.2.1 (incl tax)'!AC325)*100</f>
        <v>51.787564766839388</v>
      </c>
      <c r="AD326" s="25">
        <f>('5.2.1 (tax amount)'!AD326/'5.2.1 (incl tax)'!AD325)*100</f>
        <v>59.728274801332994</v>
      </c>
      <c r="AE326" s="25">
        <f>('5.2.1 (tax amount)'!AE326/'5.2.1 (incl tax)'!AE325)*100</f>
        <v>58.438921377517858</v>
      </c>
      <c r="AF326" s="45">
        <f t="shared" si="31"/>
        <v>11</v>
      </c>
      <c r="AG326" s="45">
        <f t="shared" si="32"/>
        <v>17</v>
      </c>
    </row>
    <row r="327" spans="1:33" x14ac:dyDescent="0.2">
      <c r="A327" s="91">
        <v>2025</v>
      </c>
      <c r="B327" s="24">
        <f t="shared" si="14"/>
        <v>45809</v>
      </c>
      <c r="C327" s="46" t="s">
        <v>17</v>
      </c>
      <c r="D327" s="48">
        <f>('5.2.1 (tax amount)'!D327/'5.2.1 (incl tax)'!D326)*100</f>
        <v>52.628705148205931</v>
      </c>
      <c r="E327" s="48">
        <f>('5.2.1 (tax amount)'!E327/'5.2.1 (incl tax)'!E326)*100</f>
        <v>53.600567577155012</v>
      </c>
      <c r="F327" s="48">
        <f>('5.2.1 (tax amount)'!F327/'5.2.1 (incl tax)'!F326)*100</f>
        <v>52.504049676025907</v>
      </c>
      <c r="G327" s="48">
        <f>('5.2.1 (tax amount)'!G327/'5.2.1 (incl tax)'!G326)*100</f>
        <v>49.213436834512599</v>
      </c>
      <c r="H327" s="48">
        <f>('5.2.1 (tax amount)'!H327/'5.2.1 (incl tax)'!H326)*100</f>
        <v>55.786059143029576</v>
      </c>
      <c r="I327" s="48">
        <f>('5.2.1 (tax amount)'!I327/'5.2.1 (incl tax)'!I326)*100</f>
        <v>54.426424639190593</v>
      </c>
      <c r="J327" s="48">
        <f>('5.2.1 (tax amount)'!J327/'5.2.1 (incl tax)'!J326)*100</f>
        <v>47.894778418516474</v>
      </c>
      <c r="K327" s="48">
        <f>('5.2.1 (tax amount)'!K327/'5.2.1 (incl tax)'!K326)*100</f>
        <v>56.153516295025732</v>
      </c>
      <c r="L327" s="48">
        <f>('5.2.1 (tax amount)'!L327/'5.2.1 (incl tax)'!L326)*100</f>
        <v>57.71356969116237</v>
      </c>
      <c r="M327" s="48">
        <f>('5.2.1 (tax amount)'!M327/'5.2.1 (incl tax)'!M326)*100</f>
        <v>47.037974683544306</v>
      </c>
      <c r="N327" s="48">
        <f>('5.2.1 (tax amount)'!N327/'5.2.1 (incl tax)'!N326)*100</f>
        <v>49.169577304155673</v>
      </c>
      <c r="O327" s="48">
        <f>('5.2.1 (tax amount)'!O327/'5.2.1 (incl tax)'!O326)*100</f>
        <v>51.534399632662428</v>
      </c>
      <c r="P327" s="48">
        <f>('5.2.1 (tax amount)'!P327/'5.2.1 (incl tax)'!P326)*100</f>
        <v>45.131295738269486</v>
      </c>
      <c r="Q327" s="48">
        <f>('5.2.1 (tax amount)'!Q327/'5.2.1 (incl tax)'!Q326)*100</f>
        <v>46.542638134781214</v>
      </c>
      <c r="R327" s="48">
        <f>('5.2.1 (tax amount)'!R327/'5.2.1 (incl tax)'!R326)*100</f>
        <v>55.18262209942182</v>
      </c>
      <c r="S327" s="25">
        <f>('5.2.1 (tax amount)'!S327/'5.2.1 (incl tax)'!S326)*100</f>
        <v>47.615254406053964</v>
      </c>
      <c r="T327" s="25">
        <f>('5.2.1 (tax amount)'!T327/'5.2.1 (incl tax)'!T326)*100</f>
        <v>56.816677696889485</v>
      </c>
      <c r="U327" s="25">
        <f>('5.2.1 (tax amount)'!U327/'5.2.1 (incl tax)'!U326)*100</f>
        <v>46.988765943069517</v>
      </c>
      <c r="V327" s="25">
        <f>('5.2.1 (tax amount)'!V327/'5.2.1 (incl tax)'!V326)*100</f>
        <v>57.409224730127576</v>
      </c>
      <c r="W327" s="25">
        <f>('5.2.1 (tax amount)'!W327/'5.2.1 (incl tax)'!W326)*100</f>
        <v>58.703843255463454</v>
      </c>
      <c r="X327" s="25">
        <f>('5.2.1 (tax amount)'!X327/'5.2.1 (incl tax)'!X326)*100</f>
        <v>48.946267696267697</v>
      </c>
      <c r="Y327" s="25">
        <f>('5.2.1 (tax amount)'!Y327/'5.2.1 (incl tax)'!Y326)*100</f>
        <v>58.642857142857153</v>
      </c>
      <c r="Z327" s="25">
        <f>('5.2.1 (tax amount)'!Z327/'5.2.1 (incl tax)'!Z326)*100</f>
        <v>53.136348629910856</v>
      </c>
      <c r="AA327" s="25">
        <f>('5.2.1 (tax amount)'!AA327/'5.2.1 (incl tax)'!AA326)*100</f>
        <v>62.300970873786397</v>
      </c>
      <c r="AB327" s="25">
        <f>('5.2.1 (tax amount)'!AB327/'5.2.1 (incl tax)'!AB326)*100</f>
        <v>50.803602967149416</v>
      </c>
      <c r="AC327" s="25">
        <f>('5.2.1 (tax amount)'!AC327/'5.2.1 (incl tax)'!AC326)*100</f>
        <v>51.051075710297255</v>
      </c>
      <c r="AD327" s="25">
        <f>('5.2.1 (tax amount)'!AD327/'5.2.1 (incl tax)'!AD326)*100</f>
        <v>59.816157868105911</v>
      </c>
      <c r="AE327" s="25">
        <f>('5.2.1 (tax amount)'!AE327/'5.2.1 (incl tax)'!AE326)*100</f>
        <v>58.8055376690277</v>
      </c>
      <c r="AF327" s="45">
        <f>RANK(R327,D327:R327,1)</f>
        <v>12</v>
      </c>
      <c r="AG327" s="45">
        <f>RANK(R327,D327:AE327,1)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102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103</v>
      </c>
    </row>
    <row r="13" spans="1:1" ht="15" x14ac:dyDescent="0.2">
      <c r="A13" s="15" t="s">
        <v>72</v>
      </c>
    </row>
    <row r="14" spans="1:1" ht="15" x14ac:dyDescent="0.2">
      <c r="A14" s="135" t="s">
        <v>104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I12" sqref="I12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v>74.45</v>
      </c>
      <c r="C7" s="10">
        <f t="shared" ref="C7:C34" si="0">D7-B7</f>
        <v>94.36999999999999</v>
      </c>
      <c r="D7" s="134">
        <v>168.82</v>
      </c>
      <c r="E7" s="8"/>
      <c r="F7" s="49" t="s">
        <v>2</v>
      </c>
      <c r="G7" s="9">
        <v>70.37</v>
      </c>
      <c r="H7" s="10">
        <f t="shared" ref="H7:H34" si="1">I7-G7</f>
        <v>77.789999999999992</v>
      </c>
      <c r="I7" s="9">
        <v>148.16</v>
      </c>
    </row>
    <row r="8" spans="1:9" ht="12.95" customHeight="1" x14ac:dyDescent="0.2">
      <c r="A8" s="49" t="s">
        <v>10</v>
      </c>
      <c r="B8" s="9">
        <v>66.31</v>
      </c>
      <c r="C8" s="10">
        <f t="shared" si="0"/>
        <v>96.03</v>
      </c>
      <c r="D8" s="134">
        <v>162.34</v>
      </c>
      <c r="E8" s="8"/>
      <c r="F8" s="50" t="s">
        <v>3</v>
      </c>
      <c r="G8" s="9">
        <v>73.930000000000007</v>
      </c>
      <c r="H8" s="10">
        <f t="shared" si="1"/>
        <v>71.639999999999986</v>
      </c>
      <c r="I8" s="9">
        <v>145.57</v>
      </c>
    </row>
    <row r="9" spans="1:9" x14ac:dyDescent="0.2">
      <c r="A9" s="49" t="s">
        <v>3</v>
      </c>
      <c r="B9" s="9">
        <v>64.959999999999994</v>
      </c>
      <c r="C9" s="10">
        <f t="shared" si="0"/>
        <v>91.850000000000009</v>
      </c>
      <c r="D9" s="134">
        <v>156.81</v>
      </c>
      <c r="E9" s="8"/>
      <c r="F9" s="49" t="s">
        <v>1</v>
      </c>
      <c r="G9" s="9">
        <v>65.400000000000006</v>
      </c>
      <c r="H9" s="10">
        <f t="shared" si="1"/>
        <v>75.549999999999983</v>
      </c>
      <c r="I9" s="9">
        <v>140.94999999999999</v>
      </c>
    </row>
    <row r="10" spans="1:9" x14ac:dyDescent="0.2">
      <c r="A10" s="49" t="s">
        <v>5</v>
      </c>
      <c r="B10" s="9">
        <v>58.3</v>
      </c>
      <c r="C10" s="10">
        <f t="shared" si="0"/>
        <v>90.08</v>
      </c>
      <c r="D10" s="134">
        <v>148.38</v>
      </c>
      <c r="E10" s="8"/>
      <c r="F10" s="50" t="s">
        <v>10</v>
      </c>
      <c r="G10" s="9">
        <v>71.31</v>
      </c>
      <c r="H10" s="10">
        <f t="shared" si="1"/>
        <v>68.97999999999999</v>
      </c>
      <c r="I10" s="9">
        <v>140.29</v>
      </c>
    </row>
    <row r="11" spans="1:9" x14ac:dyDescent="0.2">
      <c r="A11" s="49" t="s">
        <v>6</v>
      </c>
      <c r="B11" s="9">
        <v>58.63</v>
      </c>
      <c r="C11" s="10">
        <f t="shared" si="0"/>
        <v>89.580000000000013</v>
      </c>
      <c r="D11" s="134">
        <v>148.21</v>
      </c>
      <c r="E11" s="8"/>
      <c r="F11" s="49" t="s">
        <v>7</v>
      </c>
      <c r="G11" s="9">
        <v>61.35</v>
      </c>
      <c r="H11" s="10">
        <f t="shared" si="1"/>
        <v>78.569999999999993</v>
      </c>
      <c r="I11" s="9">
        <v>139.91999999999999</v>
      </c>
    </row>
    <row r="12" spans="1:9" x14ac:dyDescent="0.2">
      <c r="A12" s="49" t="s">
        <v>4</v>
      </c>
      <c r="B12" s="9">
        <v>62.39</v>
      </c>
      <c r="C12" s="10">
        <f t="shared" si="0"/>
        <v>83.13000000000001</v>
      </c>
      <c r="D12" s="134">
        <v>145.52000000000001</v>
      </c>
      <c r="E12" s="8"/>
      <c r="F12" s="50" t="s">
        <v>112</v>
      </c>
      <c r="G12" s="9">
        <v>61.61291166666669</v>
      </c>
      <c r="H12" s="10">
        <f t="shared" si="1"/>
        <v>75.862582333333336</v>
      </c>
      <c r="I12" s="9">
        <v>137.47549400000003</v>
      </c>
    </row>
    <row r="13" spans="1:9" x14ac:dyDescent="0.2">
      <c r="A13" s="49" t="s">
        <v>8</v>
      </c>
      <c r="B13" s="9">
        <v>57.65</v>
      </c>
      <c r="C13" s="10">
        <f t="shared" si="0"/>
        <v>86.769999999999982</v>
      </c>
      <c r="D13" s="134">
        <v>144.41999999999999</v>
      </c>
      <c r="E13" s="8"/>
      <c r="F13" s="50" t="s">
        <v>8</v>
      </c>
      <c r="G13" s="9">
        <v>57.37</v>
      </c>
      <c r="H13" s="10">
        <f t="shared" si="1"/>
        <v>78.299999999999983</v>
      </c>
      <c r="I13" s="9">
        <v>135.66999999999999</v>
      </c>
    </row>
    <row r="14" spans="1:9" x14ac:dyDescent="0.2">
      <c r="A14" s="50" t="s">
        <v>11</v>
      </c>
      <c r="B14" s="9">
        <v>63.17</v>
      </c>
      <c r="C14" s="10">
        <f t="shared" si="0"/>
        <v>80.95</v>
      </c>
      <c r="D14" s="134">
        <v>144.12</v>
      </c>
      <c r="E14" s="8"/>
      <c r="F14" s="49" t="s">
        <v>5</v>
      </c>
      <c r="G14" s="9">
        <v>61.26</v>
      </c>
      <c r="H14" s="10">
        <f t="shared" si="1"/>
        <v>73.16</v>
      </c>
      <c r="I14" s="9">
        <v>134.41999999999999</v>
      </c>
    </row>
    <row r="15" spans="1:9" ht="12.95" customHeight="1" x14ac:dyDescent="0.2">
      <c r="A15" s="50" t="s">
        <v>7</v>
      </c>
      <c r="B15" s="9">
        <v>56.47</v>
      </c>
      <c r="C15" s="10">
        <f t="shared" si="0"/>
        <v>87.199999999999989</v>
      </c>
      <c r="D15" s="134">
        <v>143.66999999999999</v>
      </c>
      <c r="E15" s="8"/>
      <c r="F15" s="49" t="s">
        <v>4</v>
      </c>
      <c r="G15" s="9">
        <v>58.61</v>
      </c>
      <c r="H15" s="10">
        <f t="shared" si="1"/>
        <v>73.95</v>
      </c>
      <c r="I15" s="9">
        <v>132.56</v>
      </c>
    </row>
    <row r="16" spans="1:9" x14ac:dyDescent="0.2">
      <c r="A16" s="50" t="s">
        <v>1</v>
      </c>
      <c r="B16" s="9">
        <v>60.23</v>
      </c>
      <c r="C16" s="10">
        <f t="shared" si="0"/>
        <v>74.47</v>
      </c>
      <c r="D16" s="134">
        <v>134.69999999999999</v>
      </c>
      <c r="E16" s="8"/>
      <c r="F16" s="49" t="s">
        <v>11</v>
      </c>
      <c r="G16" s="9">
        <v>63.33</v>
      </c>
      <c r="H16" s="10">
        <f t="shared" si="1"/>
        <v>67.339999999999989</v>
      </c>
      <c r="I16" s="9">
        <v>130.66999999999999</v>
      </c>
    </row>
    <row r="17" spans="1:9" x14ac:dyDescent="0.2">
      <c r="A17" s="50" t="s">
        <v>19</v>
      </c>
      <c r="B17" s="9">
        <v>62.95</v>
      </c>
      <c r="C17" s="10">
        <f t="shared" si="0"/>
        <v>70.11</v>
      </c>
      <c r="D17" s="134">
        <v>133.06</v>
      </c>
      <c r="E17" s="8"/>
      <c r="F17" s="49" t="s">
        <v>0</v>
      </c>
      <c r="G17" s="9">
        <v>60.73</v>
      </c>
      <c r="H17" s="10">
        <f t="shared" si="1"/>
        <v>67.47</v>
      </c>
      <c r="I17" s="9">
        <v>128.19999999999999</v>
      </c>
    </row>
    <row r="18" spans="1:9" x14ac:dyDescent="0.2">
      <c r="A18" s="49" t="s">
        <v>112</v>
      </c>
      <c r="B18" s="9">
        <v>56.606477652071419</v>
      </c>
      <c r="C18" s="10">
        <f t="shared" si="0"/>
        <v>74.861295530414282</v>
      </c>
      <c r="D18" s="134">
        <v>131.4677731824857</v>
      </c>
      <c r="E18" s="8"/>
      <c r="F18" s="50" t="s">
        <v>6</v>
      </c>
      <c r="G18" s="9">
        <v>65.959999999999994</v>
      </c>
      <c r="H18" s="10">
        <f t="shared" si="1"/>
        <v>60.63000000000001</v>
      </c>
      <c r="I18" s="9">
        <v>126.59</v>
      </c>
    </row>
    <row r="19" spans="1:9" x14ac:dyDescent="0.2">
      <c r="A19" s="50" t="s">
        <v>21</v>
      </c>
      <c r="B19" s="9">
        <v>56.63</v>
      </c>
      <c r="C19" s="10">
        <f t="shared" si="0"/>
        <v>73.890000000000015</v>
      </c>
      <c r="D19" s="134">
        <v>130.52000000000001</v>
      </c>
      <c r="E19" s="8"/>
      <c r="F19" s="49" t="s">
        <v>21</v>
      </c>
      <c r="G19" s="9">
        <v>60.15</v>
      </c>
      <c r="H19" s="10">
        <f t="shared" si="1"/>
        <v>65.849999999999994</v>
      </c>
      <c r="I19" s="9">
        <v>126</v>
      </c>
    </row>
    <row r="20" spans="1:9" x14ac:dyDescent="0.2">
      <c r="A20" s="49" t="s">
        <v>0</v>
      </c>
      <c r="B20" s="9">
        <v>55.42</v>
      </c>
      <c r="C20" s="10">
        <f t="shared" si="0"/>
        <v>73.719999999999985</v>
      </c>
      <c r="D20" s="134">
        <v>129.13999999999999</v>
      </c>
      <c r="E20" s="8"/>
      <c r="F20" s="50" t="s">
        <v>13</v>
      </c>
      <c r="G20" s="9">
        <v>66.95</v>
      </c>
      <c r="H20" s="10">
        <f t="shared" si="1"/>
        <v>58.289999999999992</v>
      </c>
      <c r="I20" s="9">
        <v>125.24</v>
      </c>
    </row>
    <row r="21" spans="1:9" ht="12.95" customHeight="1" x14ac:dyDescent="0.2">
      <c r="A21" s="49" t="s">
        <v>25</v>
      </c>
      <c r="B21" s="9">
        <v>56.34</v>
      </c>
      <c r="C21" s="10">
        <f t="shared" si="0"/>
        <v>70.929999999999993</v>
      </c>
      <c r="D21" s="134">
        <v>127.27</v>
      </c>
      <c r="E21" s="8"/>
      <c r="F21" s="50" t="s">
        <v>20</v>
      </c>
      <c r="G21" s="9">
        <v>65.650000000000006</v>
      </c>
      <c r="H21" s="10">
        <f t="shared" si="1"/>
        <v>58.669999999999987</v>
      </c>
      <c r="I21" s="9">
        <v>124.32</v>
      </c>
    </row>
    <row r="22" spans="1:9" x14ac:dyDescent="0.2">
      <c r="A22" s="49" t="s">
        <v>44</v>
      </c>
      <c r="B22" s="9">
        <v>56.63</v>
      </c>
      <c r="C22" s="10">
        <f t="shared" si="0"/>
        <v>68.680000000000007</v>
      </c>
      <c r="D22" s="134">
        <v>125.31</v>
      </c>
      <c r="E22" s="8"/>
      <c r="F22" s="49" t="s">
        <v>26</v>
      </c>
      <c r="G22" s="9">
        <v>53.17</v>
      </c>
      <c r="H22" s="10">
        <f t="shared" si="1"/>
        <v>71.069999999999993</v>
      </c>
      <c r="I22" s="9">
        <v>124.24</v>
      </c>
    </row>
    <row r="23" spans="1:9" x14ac:dyDescent="0.2">
      <c r="A23" s="50" t="s">
        <v>20</v>
      </c>
      <c r="B23" s="9">
        <v>63.74</v>
      </c>
      <c r="C23" s="10">
        <f t="shared" si="0"/>
        <v>60.85</v>
      </c>
      <c r="D23" s="134">
        <v>124.59</v>
      </c>
      <c r="E23" s="8"/>
      <c r="F23" s="49" t="s">
        <v>40</v>
      </c>
      <c r="G23" s="9">
        <v>63.07</v>
      </c>
      <c r="H23" s="10">
        <f t="shared" si="1"/>
        <v>58.71</v>
      </c>
      <c r="I23" s="9">
        <v>121.78</v>
      </c>
    </row>
    <row r="24" spans="1:9" x14ac:dyDescent="0.2">
      <c r="A24" s="49" t="s">
        <v>12</v>
      </c>
      <c r="B24" s="9">
        <v>62.72</v>
      </c>
      <c r="C24" s="10">
        <f t="shared" si="0"/>
        <v>61.86</v>
      </c>
      <c r="D24" s="134">
        <v>124.58</v>
      </c>
      <c r="E24" s="8"/>
      <c r="F24" s="50" t="s">
        <v>22</v>
      </c>
      <c r="G24" s="9">
        <v>55.9</v>
      </c>
      <c r="H24" s="10">
        <f t="shared" si="1"/>
        <v>65.259999999999991</v>
      </c>
      <c r="I24" s="9">
        <v>121.16</v>
      </c>
    </row>
    <row r="25" spans="1:9" x14ac:dyDescent="0.2">
      <c r="A25" s="50" t="s">
        <v>9</v>
      </c>
      <c r="B25" s="9">
        <v>58.49</v>
      </c>
      <c r="C25" s="10">
        <f t="shared" si="0"/>
        <v>65.63</v>
      </c>
      <c r="D25" s="134">
        <v>124.12</v>
      </c>
      <c r="E25" s="8"/>
      <c r="F25" s="49" t="s">
        <v>44</v>
      </c>
      <c r="G25" s="9">
        <v>62.13</v>
      </c>
      <c r="H25" s="10">
        <f t="shared" si="1"/>
        <v>58.749999999999993</v>
      </c>
      <c r="I25" s="9">
        <v>120.88</v>
      </c>
    </row>
    <row r="26" spans="1:9" x14ac:dyDescent="0.2">
      <c r="A26" s="49" t="s">
        <v>26</v>
      </c>
      <c r="B26" s="9">
        <v>50.47</v>
      </c>
      <c r="C26" s="10">
        <f t="shared" si="0"/>
        <v>73.06</v>
      </c>
      <c r="D26" s="134">
        <v>123.53</v>
      </c>
      <c r="E26" s="8"/>
      <c r="F26" s="49" t="s">
        <v>19</v>
      </c>
      <c r="G26" s="9">
        <v>67.86</v>
      </c>
      <c r="H26" s="10">
        <f t="shared" si="1"/>
        <v>51.570000000000007</v>
      </c>
      <c r="I26" s="9">
        <v>119.43</v>
      </c>
    </row>
    <row r="27" spans="1:9" x14ac:dyDescent="0.2">
      <c r="A27" s="49" t="s">
        <v>13</v>
      </c>
      <c r="B27" s="9">
        <v>58.77</v>
      </c>
      <c r="C27" s="10">
        <f t="shared" si="0"/>
        <v>64.299999999999983</v>
      </c>
      <c r="D27" s="134">
        <v>123.07</v>
      </c>
      <c r="E27" s="8"/>
      <c r="F27" s="49" t="s">
        <v>25</v>
      </c>
      <c r="G27" s="9">
        <v>61.71</v>
      </c>
      <c r="H27" s="10">
        <f t="shared" si="1"/>
        <v>56.87</v>
      </c>
      <c r="I27" s="9">
        <v>118.58</v>
      </c>
    </row>
    <row r="28" spans="1:9" x14ac:dyDescent="0.2">
      <c r="A28" s="49" t="s">
        <v>40</v>
      </c>
      <c r="B28" s="9">
        <v>58.88</v>
      </c>
      <c r="C28" s="10">
        <f t="shared" si="0"/>
        <v>62.169999999999995</v>
      </c>
      <c r="D28" s="134">
        <v>121.05</v>
      </c>
      <c r="E28" s="8"/>
      <c r="F28" s="49" t="s">
        <v>9</v>
      </c>
      <c r="G28" s="9">
        <v>62.76</v>
      </c>
      <c r="H28" s="10">
        <f t="shared" si="1"/>
        <v>55.74</v>
      </c>
      <c r="I28" s="9">
        <v>118.5</v>
      </c>
    </row>
    <row r="29" spans="1:9" x14ac:dyDescent="0.2">
      <c r="A29" s="49" t="s">
        <v>22</v>
      </c>
      <c r="B29" s="9">
        <v>54.92</v>
      </c>
      <c r="C29" s="10">
        <f t="shared" si="0"/>
        <v>64.38</v>
      </c>
      <c r="D29" s="134">
        <v>119.3</v>
      </c>
      <c r="E29" s="8"/>
      <c r="F29" s="50" t="s">
        <v>18</v>
      </c>
      <c r="G29" s="9">
        <v>64.52</v>
      </c>
      <c r="H29" s="10">
        <f t="shared" si="1"/>
        <v>53.870000000000005</v>
      </c>
      <c r="I29" s="9">
        <v>118.39</v>
      </c>
    </row>
    <row r="30" spans="1:9" x14ac:dyDescent="0.2">
      <c r="A30" s="50" t="s">
        <v>114</v>
      </c>
      <c r="B30" s="9">
        <v>52.27</v>
      </c>
      <c r="C30" s="10">
        <f t="shared" si="0"/>
        <v>64.349999999999994</v>
      </c>
      <c r="D30" s="134">
        <v>116.62</v>
      </c>
      <c r="E30" s="8"/>
      <c r="F30" s="49" t="s">
        <v>12</v>
      </c>
      <c r="G30" s="9">
        <v>63.73</v>
      </c>
      <c r="H30" s="10">
        <f t="shared" si="1"/>
        <v>52.420000000000009</v>
      </c>
      <c r="I30" s="9">
        <v>116.15</v>
      </c>
    </row>
    <row r="31" spans="1:9" x14ac:dyDescent="0.2">
      <c r="A31" s="50" t="s">
        <v>24</v>
      </c>
      <c r="B31" s="9">
        <v>56.75</v>
      </c>
      <c r="C31" s="10">
        <f t="shared" si="0"/>
        <v>57.53</v>
      </c>
      <c r="D31" s="134">
        <v>114.28</v>
      </c>
      <c r="E31" s="8"/>
      <c r="F31" s="49" t="s">
        <v>24</v>
      </c>
      <c r="G31" s="9">
        <v>58.61</v>
      </c>
      <c r="H31" s="10">
        <f t="shared" si="1"/>
        <v>54.629999999999995</v>
      </c>
      <c r="I31" s="9">
        <v>113.24</v>
      </c>
    </row>
    <row r="32" spans="1:9" x14ac:dyDescent="0.2">
      <c r="A32" s="50" t="s">
        <v>23</v>
      </c>
      <c r="B32" s="9">
        <v>49.9</v>
      </c>
      <c r="C32" s="10">
        <f t="shared" si="0"/>
        <v>64.169999999999987</v>
      </c>
      <c r="D32" s="134">
        <v>114.07</v>
      </c>
      <c r="E32" s="8"/>
      <c r="F32" s="50" t="s">
        <v>114</v>
      </c>
      <c r="G32" s="9">
        <v>58.45</v>
      </c>
      <c r="H32" s="10">
        <f t="shared" si="1"/>
        <v>53.64</v>
      </c>
      <c r="I32" s="9">
        <v>112.09</v>
      </c>
    </row>
    <row r="33" spans="1:9" x14ac:dyDescent="0.2">
      <c r="A33" s="50" t="s">
        <v>18</v>
      </c>
      <c r="B33" s="9">
        <v>58.32</v>
      </c>
      <c r="C33" s="10">
        <f t="shared" si="0"/>
        <v>55.63</v>
      </c>
      <c r="D33" s="134">
        <v>113.95</v>
      </c>
      <c r="E33" s="8"/>
      <c r="F33" s="50" t="s">
        <v>23</v>
      </c>
      <c r="G33" s="9">
        <v>47.08</v>
      </c>
      <c r="H33" s="10">
        <f t="shared" si="1"/>
        <v>55.92</v>
      </c>
      <c r="I33" s="9">
        <v>103</v>
      </c>
    </row>
    <row r="34" spans="1:9" x14ac:dyDescent="0.2">
      <c r="A34" s="49" t="s">
        <v>39</v>
      </c>
      <c r="B34" s="9">
        <v>53.68</v>
      </c>
      <c r="C34" s="10">
        <f t="shared" si="0"/>
        <v>47.82</v>
      </c>
      <c r="D34" s="134">
        <v>101.5</v>
      </c>
      <c r="E34" s="8"/>
      <c r="F34" s="49" t="s">
        <v>39</v>
      </c>
      <c r="G34" s="9">
        <v>55.57</v>
      </c>
      <c r="H34" s="10">
        <f t="shared" si="1"/>
        <v>44.860000000000007</v>
      </c>
      <c r="I34" s="9">
        <v>100.43</v>
      </c>
    </row>
  </sheetData>
  <autoFilter ref="F6:I34" xr:uid="{00000000-0001-0000-0900-000000000000}">
    <sortState xmlns:xlrd2="http://schemas.microsoft.com/office/spreadsheetml/2017/richdata2" ref="F7:I34">
      <sortCondition descending="1" ref="I7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6"/>
  <sheetViews>
    <sheetView showGridLines="0" zoomScaleNormal="100" workbookViewId="0">
      <pane ySplit="8" topLeftCell="A321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26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>RANK(R322,D322:R322,1)</f>
        <v>5</v>
      </c>
      <c r="AG322" s="45">
        <f>RANK(R322,D322:AE322,1)</f>
        <v>13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>RANK(R323,D323:R323,1)</f>
        <v>9</v>
      </c>
      <c r="AG323" s="45">
        <f>RANK(R323,D323:AE323,1)</f>
        <v>18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>RANK(R324,D324:R324,1)</f>
        <v>8</v>
      </c>
      <c r="AG324" s="45">
        <f>RANK(R324,D324:AE324,1)</f>
        <v>15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51.93</v>
      </c>
      <c r="E325" s="48">
        <v>57.46</v>
      </c>
      <c r="F325" s="48">
        <v>70.02</v>
      </c>
      <c r="G325" s="48">
        <v>57.32</v>
      </c>
      <c r="H325" s="48">
        <v>60.04</v>
      </c>
      <c r="I325" s="48">
        <v>56.95</v>
      </c>
      <c r="J325" s="48">
        <v>55.68</v>
      </c>
      <c r="K325" s="48">
        <v>56.32</v>
      </c>
      <c r="L325" s="48">
        <v>55.28</v>
      </c>
      <c r="M325" s="48">
        <v>56.12</v>
      </c>
      <c r="N325" s="48">
        <v>62.59</v>
      </c>
      <c r="O325" s="48">
        <v>60.63</v>
      </c>
      <c r="P325" s="48">
        <v>61.43</v>
      </c>
      <c r="Q325" s="48">
        <v>54.71</v>
      </c>
      <c r="R325" s="48">
        <v>57.310877587828529</v>
      </c>
      <c r="S325" s="48">
        <v>52.61</v>
      </c>
      <c r="T325" s="48">
        <v>54.4</v>
      </c>
      <c r="U325" s="48">
        <v>57.51</v>
      </c>
      <c r="V325" s="48">
        <v>51.16</v>
      </c>
      <c r="W325" s="48">
        <v>60.37</v>
      </c>
      <c r="X325" s="48">
        <v>61.09</v>
      </c>
      <c r="Y325" s="48">
        <v>55.31</v>
      </c>
      <c r="Z325" s="48">
        <v>53.35</v>
      </c>
      <c r="AA325" s="48">
        <v>49.36</v>
      </c>
      <c r="AB325" s="48">
        <v>57.58</v>
      </c>
      <c r="AC325" s="48">
        <v>54.23</v>
      </c>
      <c r="AD325" s="48">
        <v>54.63</v>
      </c>
      <c r="AE325" s="48">
        <v>48.49</v>
      </c>
      <c r="AF325" s="45">
        <f>RANK(R325,D325:R325,1)</f>
        <v>8</v>
      </c>
      <c r="AG325" s="45">
        <f>RANK(R325,D325:AE325,1)</f>
        <v>17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48">
        <v>55.42</v>
      </c>
      <c r="E326" s="48">
        <v>60.23</v>
      </c>
      <c r="F326" s="48">
        <v>74.45</v>
      </c>
      <c r="G326" s="48">
        <v>64.959999999999994</v>
      </c>
      <c r="H326" s="48">
        <v>62.39</v>
      </c>
      <c r="I326" s="48">
        <v>58.3</v>
      </c>
      <c r="J326" s="48">
        <v>58.63</v>
      </c>
      <c r="K326" s="48">
        <v>56.47</v>
      </c>
      <c r="L326" s="48">
        <v>57.65</v>
      </c>
      <c r="M326" s="48">
        <v>58.49</v>
      </c>
      <c r="N326" s="48">
        <v>66.31</v>
      </c>
      <c r="O326" s="48">
        <v>63.17</v>
      </c>
      <c r="P326" s="48">
        <v>62.72</v>
      </c>
      <c r="Q326" s="48">
        <v>58.77</v>
      </c>
      <c r="R326" s="48">
        <v>56.606477652071419</v>
      </c>
      <c r="S326" s="48">
        <v>53.68</v>
      </c>
      <c r="T326" s="48">
        <v>56.63</v>
      </c>
      <c r="U326" s="48">
        <v>58.32</v>
      </c>
      <c r="V326" s="48">
        <v>52.27</v>
      </c>
      <c r="W326" s="48">
        <v>62.95</v>
      </c>
      <c r="X326" s="48">
        <v>63.74</v>
      </c>
      <c r="Y326" s="48">
        <v>56.63</v>
      </c>
      <c r="Z326" s="48">
        <v>54.92</v>
      </c>
      <c r="AA326" s="48">
        <v>49.9</v>
      </c>
      <c r="AB326" s="48">
        <v>56.75</v>
      </c>
      <c r="AC326" s="48">
        <v>58.88</v>
      </c>
      <c r="AD326" s="48">
        <v>56.34</v>
      </c>
      <c r="AE326" s="48">
        <v>50.47</v>
      </c>
      <c r="AF326" s="45">
        <f>RANK(R326,D326:R326,1)</f>
        <v>3</v>
      </c>
      <c r="AG326" s="45">
        <f>RANK(R326,D326:AE326,1)</f>
        <v>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7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26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>RANK(R322,D322:R322,1)</f>
        <v>6</v>
      </c>
      <c r="AG322" s="45">
        <f>RANK(R322,D322:AE322,1)</f>
        <v>19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>RANK(R323,D323:R323,1)</f>
        <v>6</v>
      </c>
      <c r="AG323" s="45">
        <f>RANK(R323,D323:AE323,1)</f>
        <v>19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>RANK(R324,D324:R324,1)</f>
        <v>6</v>
      </c>
      <c r="AG324" s="140">
        <f>RANK(R324,D324:AE324,1)</f>
        <v>17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124.27</v>
      </c>
      <c r="E325" s="48">
        <v>130.66</v>
      </c>
      <c r="F325" s="48">
        <v>162.43</v>
      </c>
      <c r="G325" s="48">
        <v>146.5</v>
      </c>
      <c r="H325" s="48">
        <v>141.91999999999999</v>
      </c>
      <c r="I325" s="48">
        <v>145.91</v>
      </c>
      <c r="J325" s="48">
        <v>143.72</v>
      </c>
      <c r="K325" s="48">
        <v>142.68</v>
      </c>
      <c r="L325" s="48">
        <v>142.26</v>
      </c>
      <c r="M325" s="48">
        <v>120.74</v>
      </c>
      <c r="N325" s="48">
        <v>156.94</v>
      </c>
      <c r="O325" s="48">
        <v>140.27000000000001</v>
      </c>
      <c r="P325" s="48">
        <v>122.48</v>
      </c>
      <c r="Q325" s="48">
        <v>117.79</v>
      </c>
      <c r="R325" s="48">
        <v>132.31305310539423</v>
      </c>
      <c r="S325" s="48">
        <v>99.81</v>
      </c>
      <c r="T325" s="48">
        <v>121.92</v>
      </c>
      <c r="U325" s="48">
        <v>112.49</v>
      </c>
      <c r="V325" s="48">
        <v>114.26</v>
      </c>
      <c r="W325" s="48">
        <v>129.33000000000001</v>
      </c>
      <c r="X325" s="48">
        <v>120.26</v>
      </c>
      <c r="Y325" s="48">
        <v>128.22999999999999</v>
      </c>
      <c r="Z325" s="48">
        <v>116.81</v>
      </c>
      <c r="AA325" s="48">
        <v>112.82</v>
      </c>
      <c r="AB325" s="48">
        <v>115.06</v>
      </c>
      <c r="AC325" s="48">
        <v>114.2</v>
      </c>
      <c r="AD325" s="48">
        <v>124.53</v>
      </c>
      <c r="AE325" s="48">
        <v>120.44</v>
      </c>
      <c r="AF325" s="45">
        <f>RANK(R325,D325:R325,1)</f>
        <v>6</v>
      </c>
      <c r="AG325" s="140">
        <f>RANK(R325,D325:AE325,1)</f>
        <v>19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48">
        <v>129.13999999999999</v>
      </c>
      <c r="E326" s="48">
        <v>134.69999999999999</v>
      </c>
      <c r="F326" s="48">
        <v>168.82</v>
      </c>
      <c r="G326" s="48">
        <v>156.81</v>
      </c>
      <c r="H326" s="48">
        <v>145.52000000000001</v>
      </c>
      <c r="I326" s="48">
        <v>148.38</v>
      </c>
      <c r="J326" s="48">
        <v>148.21</v>
      </c>
      <c r="K326" s="48">
        <v>143.66999999999999</v>
      </c>
      <c r="L326" s="48">
        <v>144.41999999999999</v>
      </c>
      <c r="M326" s="48">
        <v>124.12</v>
      </c>
      <c r="N326" s="48">
        <v>162.34</v>
      </c>
      <c r="O326" s="48">
        <v>144.12</v>
      </c>
      <c r="P326" s="48">
        <v>124.58</v>
      </c>
      <c r="Q326" s="48">
        <v>123.07</v>
      </c>
      <c r="R326" s="48">
        <v>131.4677731824857</v>
      </c>
      <c r="S326" s="48">
        <v>101.5</v>
      </c>
      <c r="T326" s="48">
        <v>125.31</v>
      </c>
      <c r="U326" s="48">
        <v>113.95</v>
      </c>
      <c r="V326" s="48">
        <v>116.62</v>
      </c>
      <c r="W326" s="48">
        <v>133.06</v>
      </c>
      <c r="X326" s="48">
        <v>124.59</v>
      </c>
      <c r="Y326" s="48">
        <v>130.52000000000001</v>
      </c>
      <c r="Z326" s="48">
        <v>119.3</v>
      </c>
      <c r="AA326" s="48">
        <v>114.07</v>
      </c>
      <c r="AB326" s="48">
        <v>114.28</v>
      </c>
      <c r="AC326" s="48">
        <v>121.05</v>
      </c>
      <c r="AD326" s="48">
        <v>127.27</v>
      </c>
      <c r="AE326" s="48">
        <v>123.53</v>
      </c>
      <c r="AF326" s="45">
        <f>RANK(R326,D326:R326,1)</f>
        <v>5</v>
      </c>
      <c r="AG326" s="140">
        <f>RANK(R326,D326:AE326,1)</f>
        <v>17</v>
      </c>
    </row>
    <row r="327" spans="1:33" x14ac:dyDescent="0.2">
      <c r="Q327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7"/>
  <sheetViews>
    <sheetView showGridLines="0" zoomScaleNormal="100" workbookViewId="0">
      <pane ySplit="9" topLeftCell="A323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27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2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x14ac:dyDescent="0.2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x14ac:dyDescent="0.2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x14ac:dyDescent="0.2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x14ac:dyDescent="0.2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x14ac:dyDescent="0.2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x14ac:dyDescent="0.2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x14ac:dyDescent="0.2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x14ac:dyDescent="0.2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x14ac:dyDescent="0.2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6</v>
      </c>
      <c r="AG323" s="45">
        <f>RANK(R323,D323:AE323,1)</f>
        <v>19</v>
      </c>
    </row>
    <row r="324" spans="1:33" x14ac:dyDescent="0.2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6</v>
      </c>
      <c r="AG324" s="45">
        <f>RANK(R324,D324:AE324,1)</f>
        <v>19</v>
      </c>
    </row>
    <row r="325" spans="1:33" x14ac:dyDescent="0.2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>RANK(R325,D325:R325,1)</f>
        <v>6</v>
      </c>
      <c r="AG325" s="45">
        <f>RANK(R325,D325:AE325,1)</f>
        <v>18</v>
      </c>
    </row>
    <row r="326" spans="1:33" x14ac:dyDescent="0.2">
      <c r="A326" s="91">
        <v>2025</v>
      </c>
      <c r="B326" s="24">
        <f t="shared" si="12"/>
        <v>45778</v>
      </c>
      <c r="C326" s="46" t="s">
        <v>14</v>
      </c>
      <c r="D326" s="92">
        <f>'5.1.1 (incl tax)'!D325-'5.1.1 (excl tax)'!D325</f>
        <v>72.34</v>
      </c>
      <c r="E326" s="92">
        <f>'5.1.1 (incl tax)'!E325-'5.1.1 (excl tax)'!E325</f>
        <v>73.199999999999989</v>
      </c>
      <c r="F326" s="92">
        <f>'5.1.1 (incl tax)'!F325-'5.1.1 (excl tax)'!F325</f>
        <v>92.410000000000011</v>
      </c>
      <c r="G326" s="92">
        <f>'5.1.1 (incl tax)'!G325-'5.1.1 (excl tax)'!G325</f>
        <v>89.18</v>
      </c>
      <c r="H326" s="92">
        <f>'5.1.1 (incl tax)'!H325-'5.1.1 (excl tax)'!H325</f>
        <v>81.88</v>
      </c>
      <c r="I326" s="92">
        <f>'5.1.1 (incl tax)'!I325-'5.1.1 (excl tax)'!I325</f>
        <v>88.96</v>
      </c>
      <c r="J326" s="92">
        <f>'5.1.1 (incl tax)'!J325-'5.1.1 (excl tax)'!J325</f>
        <v>88.039999999999992</v>
      </c>
      <c r="K326" s="92">
        <f>'5.1.1 (incl tax)'!K325-'5.1.1 (excl tax)'!K325</f>
        <v>86.360000000000014</v>
      </c>
      <c r="L326" s="92">
        <f>'5.1.1 (incl tax)'!L325-'5.1.1 (excl tax)'!L325</f>
        <v>86.97999999999999</v>
      </c>
      <c r="M326" s="92">
        <f>'5.1.1 (incl tax)'!M325-'5.1.1 (excl tax)'!M325</f>
        <v>64.62</v>
      </c>
      <c r="N326" s="92">
        <f>'5.1.1 (incl tax)'!N325-'5.1.1 (excl tax)'!N325</f>
        <v>94.35</v>
      </c>
      <c r="O326" s="92">
        <f>'5.1.1 (incl tax)'!O325-'5.1.1 (excl tax)'!O325</f>
        <v>79.640000000000015</v>
      </c>
      <c r="P326" s="92">
        <f>'5.1.1 (incl tax)'!P325-'5.1.1 (excl tax)'!P325</f>
        <v>61.050000000000004</v>
      </c>
      <c r="Q326" s="92">
        <f>'5.1.1 (incl tax)'!Q325-'5.1.1 (excl tax)'!Q325</f>
        <v>63.080000000000005</v>
      </c>
      <c r="R326" s="92">
        <f>'5.1.1 (incl tax)'!R325-'5.1.1 (excl tax)'!R325</f>
        <v>75.002175517565703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>RANK(R326,D326:R326,1)</f>
        <v>6</v>
      </c>
      <c r="AG326" s="45">
        <f>RANK(R326,D326:AE326,1)</f>
        <v>19</v>
      </c>
    </row>
    <row r="327" spans="1:33" x14ac:dyDescent="0.2">
      <c r="A327" s="91">
        <v>2025</v>
      </c>
      <c r="B327" s="24">
        <f t="shared" si="12"/>
        <v>45809</v>
      </c>
      <c r="C327" s="46" t="s">
        <v>17</v>
      </c>
      <c r="D327" s="92">
        <f>'5.1.1 (incl tax)'!D326-'5.1.1 (excl tax)'!D326</f>
        <v>73.719999999999985</v>
      </c>
      <c r="E327" s="92">
        <f>'5.1.1 (incl tax)'!E326-'5.1.1 (excl tax)'!E326</f>
        <v>74.47</v>
      </c>
      <c r="F327" s="92">
        <f>'5.1.1 (incl tax)'!F326-'5.1.1 (excl tax)'!F326</f>
        <v>94.36999999999999</v>
      </c>
      <c r="G327" s="92">
        <f>'5.1.1 (incl tax)'!G326-'5.1.1 (excl tax)'!G326</f>
        <v>91.850000000000009</v>
      </c>
      <c r="H327" s="92">
        <f>'5.1.1 (incl tax)'!H326-'5.1.1 (excl tax)'!H326</f>
        <v>83.13000000000001</v>
      </c>
      <c r="I327" s="92">
        <f>'5.1.1 (incl tax)'!I326-'5.1.1 (excl tax)'!I326</f>
        <v>90.08</v>
      </c>
      <c r="J327" s="92">
        <f>'5.1.1 (incl tax)'!J326-'5.1.1 (excl tax)'!J326</f>
        <v>89.580000000000013</v>
      </c>
      <c r="K327" s="92">
        <f>'5.1.1 (incl tax)'!K326-'5.1.1 (excl tax)'!K326</f>
        <v>87.199999999999989</v>
      </c>
      <c r="L327" s="92">
        <f>'5.1.1 (incl tax)'!L326-'5.1.1 (excl tax)'!L326</f>
        <v>86.769999999999982</v>
      </c>
      <c r="M327" s="92">
        <f>'5.1.1 (incl tax)'!M326-'5.1.1 (excl tax)'!M326</f>
        <v>65.63</v>
      </c>
      <c r="N327" s="92">
        <f>'5.1.1 (incl tax)'!N326-'5.1.1 (excl tax)'!N326</f>
        <v>96.03</v>
      </c>
      <c r="O327" s="92">
        <f>'5.1.1 (incl tax)'!O326-'5.1.1 (excl tax)'!O326</f>
        <v>80.95</v>
      </c>
      <c r="P327" s="92">
        <f>'5.1.1 (incl tax)'!P326-'5.1.1 (excl tax)'!P326</f>
        <v>61.86</v>
      </c>
      <c r="Q327" s="92">
        <f>'5.1.1 (incl tax)'!Q326-'5.1.1 (excl tax)'!Q326</f>
        <v>64.299999999999983</v>
      </c>
      <c r="R327" s="92">
        <f>'5.1.1 (incl tax)'!R326-'5.1.1 (excl tax)'!R326</f>
        <v>74.861295530414282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>RANK(R327,D327:R327,1)</f>
        <v>6</v>
      </c>
      <c r="AG327" s="45">
        <f>RANK(R327,D327:AE327,1)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7"/>
  <sheetViews>
    <sheetView showGridLines="0" zoomScaleNormal="100" workbookViewId="0">
      <pane ySplit="9" topLeftCell="A324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27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2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x14ac:dyDescent="0.2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x14ac:dyDescent="0.2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x14ac:dyDescent="0.2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x14ac:dyDescent="0.2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x14ac:dyDescent="0.2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x14ac:dyDescent="0.2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x14ac:dyDescent="0.2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 t="shared" ref="AF321:AF326" si="31">RANK(R321,D321:R321,1)</f>
        <v>5</v>
      </c>
      <c r="AG321" s="45">
        <f t="shared" ref="AG321:AG326" si="32">RANK(R321,D321:AE321,1)</f>
        <v>16</v>
      </c>
    </row>
    <row r="322" spans="1:33" x14ac:dyDescent="0.2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 t="shared" si="31"/>
        <v>8</v>
      </c>
      <c r="AG322" s="45">
        <f t="shared" si="32"/>
        <v>19</v>
      </c>
    </row>
    <row r="323" spans="1:33" x14ac:dyDescent="0.2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 t="shared" si="31"/>
        <v>6</v>
      </c>
      <c r="AG323" s="45">
        <f t="shared" si="32"/>
        <v>17</v>
      </c>
    </row>
    <row r="324" spans="1:33" x14ac:dyDescent="0.2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 t="shared" si="31"/>
        <v>4</v>
      </c>
      <c r="AG324" s="45">
        <f t="shared" si="32"/>
        <v>13</v>
      </c>
    </row>
    <row r="325" spans="1:33" x14ac:dyDescent="0.2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 t="shared" si="31"/>
        <v>4</v>
      </c>
      <c r="AG325" s="45">
        <f t="shared" si="32"/>
        <v>15</v>
      </c>
    </row>
    <row r="326" spans="1:33" x14ac:dyDescent="0.2">
      <c r="A326" s="42">
        <v>2025</v>
      </c>
      <c r="B326" s="47">
        <f t="shared" si="14"/>
        <v>45778</v>
      </c>
      <c r="C326" s="22" t="s">
        <v>14</v>
      </c>
      <c r="D326" s="48">
        <f>('5.1.1 (tax amount)'!D326/'5.1.1 (incl tax)'!D325)*100</f>
        <v>58.211957833749096</v>
      </c>
      <c r="E326" s="48">
        <f>('5.1.1 (tax amount)'!E326/'5.1.1 (incl tax)'!E325)*100</f>
        <v>56.023266493188416</v>
      </c>
      <c r="F326" s="48">
        <f>('5.1.1 (tax amount)'!F326/'5.1.1 (incl tax)'!F325)*100</f>
        <v>56.892199716801088</v>
      </c>
      <c r="G326" s="48">
        <f>('5.1.1 (tax amount)'!G326/'5.1.1 (incl tax)'!G325)*100</f>
        <v>60.87372013651877</v>
      </c>
      <c r="H326" s="48">
        <f>('5.1.1 (tax amount)'!H326/'5.1.1 (incl tax)'!H325)*100</f>
        <v>57.694475760992113</v>
      </c>
      <c r="I326" s="48">
        <f>('5.1.1 (tax amount)'!I326/'5.1.1 (incl tax)'!I325)*100</f>
        <v>60.969090535261458</v>
      </c>
      <c r="J326" s="48">
        <f>('5.1.1 (tax amount)'!J326/'5.1.1 (incl tax)'!J325)*100</f>
        <v>61.258001669913718</v>
      </c>
      <c r="K326" s="48">
        <f>('5.1.1 (tax amount)'!K326/'5.1.1 (incl tax)'!K325)*100</f>
        <v>60.527053546397539</v>
      </c>
      <c r="L326" s="48">
        <f>('5.1.1 (tax amount)'!L326/'5.1.1 (incl tax)'!L325)*100</f>
        <v>61.141571769998592</v>
      </c>
      <c r="M326" s="48">
        <f>('5.1.1 (tax amount)'!M326/'5.1.1 (incl tax)'!M325)*100</f>
        <v>53.519960245154884</v>
      </c>
      <c r="N326" s="48">
        <f>('5.1.1 (tax amount)'!N326/'5.1.1 (incl tax)'!N325)*100</f>
        <v>60.118516630559448</v>
      </c>
      <c r="O326" s="48">
        <f>('5.1.1 (tax amount)'!O326/'5.1.1 (incl tax)'!O325)*100</f>
        <v>56.776217295216384</v>
      </c>
      <c r="P326" s="48">
        <f>('5.1.1 (tax amount)'!P326/'5.1.1 (incl tax)'!P325)*100</f>
        <v>49.844872632266494</v>
      </c>
      <c r="Q326" s="48">
        <f>('5.1.1 (tax amount)'!Q326/'5.1.1 (incl tax)'!Q325)*100</f>
        <v>53.552933186178798</v>
      </c>
      <c r="R326" s="48">
        <f>('5.1.1 (tax amount)'!R326/'5.1.1 (incl tax)'!R325)*100</f>
        <v>56.685394038804745</v>
      </c>
      <c r="S326" s="48">
        <f>('5.1.1 (tax amount)'!S326/'5.1.1 (incl tax)'!S325)*100</f>
        <v>47.289850716361087</v>
      </c>
      <c r="T326" s="48">
        <f>('5.1.1 (tax amount)'!T326/'5.1.1 (incl tax)'!T325)*100</f>
        <v>55.380577427821528</v>
      </c>
      <c r="U326" s="48">
        <f>('5.1.1 (tax amount)'!U326/'5.1.1 (incl tax)'!U325)*100</f>
        <v>48.87545559605298</v>
      </c>
      <c r="V326" s="48">
        <f>('5.1.1 (tax amount)'!V326/'5.1.1 (incl tax)'!V325)*100</f>
        <v>55.224925608261863</v>
      </c>
      <c r="W326" s="48">
        <f>('5.1.1 (tax amount)'!W326/'5.1.1 (incl tax)'!W325)*100</f>
        <v>53.320961880460835</v>
      </c>
      <c r="X326" s="48">
        <f>('5.1.1 (tax amount)'!X326/'5.1.1 (incl tax)'!X325)*100</f>
        <v>49.201729585897226</v>
      </c>
      <c r="Y326" s="48">
        <f>('5.1.1 (tax amount)'!Y326/'5.1.1 (incl tax)'!Y325)*100</f>
        <v>56.866567885830143</v>
      </c>
      <c r="Z326" s="48">
        <f>('5.1.1 (tax amount)'!Z326/'5.1.1 (incl tax)'!Z325)*100</f>
        <v>54.327540450303914</v>
      </c>
      <c r="AA326" s="48">
        <f>('5.1.1 (tax amount)'!AA326/'5.1.1 (incl tax)'!AA325)*100</f>
        <v>56.248892040418362</v>
      </c>
      <c r="AB326" s="48">
        <f>('5.1.1 (tax amount)'!AB326/'5.1.1 (incl tax)'!AB325)*100</f>
        <v>49.95654441161134</v>
      </c>
      <c r="AC326" s="48">
        <f>('5.1.1 (tax amount)'!AC326/'5.1.1 (incl tax)'!AC325)*100</f>
        <v>52.513134851138354</v>
      </c>
      <c r="AD326" s="48">
        <f>('5.1.1 (tax amount)'!AD326/'5.1.1 (incl tax)'!AD325)*100</f>
        <v>56.131052758371482</v>
      </c>
      <c r="AE326" s="48">
        <f>('5.1.1 (tax amount)'!AE326/'5.1.1 (incl tax)'!AE325)*100</f>
        <v>59.739289272666888</v>
      </c>
      <c r="AF326" s="45">
        <f t="shared" si="31"/>
        <v>5</v>
      </c>
      <c r="AG326" s="45">
        <f t="shared" si="32"/>
        <v>16</v>
      </c>
    </row>
    <row r="327" spans="1:33" x14ac:dyDescent="0.2">
      <c r="A327" s="42">
        <v>2025</v>
      </c>
      <c r="B327" s="47">
        <f t="shared" si="14"/>
        <v>45809</v>
      </c>
      <c r="C327" s="46" t="s">
        <v>17</v>
      </c>
      <c r="D327" s="48">
        <f>('5.1.1 (tax amount)'!D327/'5.1.1 (incl tax)'!D326)*100</f>
        <v>57.085333746321822</v>
      </c>
      <c r="E327" s="48">
        <f>('5.1.1 (tax amount)'!E327/'5.1.1 (incl tax)'!E326)*100</f>
        <v>55.285820341499637</v>
      </c>
      <c r="F327" s="48">
        <f>('5.1.1 (tax amount)'!F327/'5.1.1 (incl tax)'!F326)*100</f>
        <v>55.899774908186231</v>
      </c>
      <c r="G327" s="48">
        <f>('5.1.1 (tax amount)'!G327/'5.1.1 (incl tax)'!G326)*100</f>
        <v>58.57407053121613</v>
      </c>
      <c r="H327" s="48">
        <f>('5.1.1 (tax amount)'!H327/'5.1.1 (incl tax)'!H326)*100</f>
        <v>57.126168224299064</v>
      </c>
      <c r="I327" s="48">
        <f>('5.1.1 (tax amount)'!I327/'5.1.1 (incl tax)'!I326)*100</f>
        <v>60.708990429977085</v>
      </c>
      <c r="J327" s="48">
        <f>('5.1.1 (tax amount)'!J327/'5.1.1 (incl tax)'!J326)*100</f>
        <v>60.441265771540387</v>
      </c>
      <c r="K327" s="48">
        <f>('5.1.1 (tax amount)'!K327/'5.1.1 (incl tax)'!K326)*100</f>
        <v>60.694647455975492</v>
      </c>
      <c r="L327" s="48">
        <f>('5.1.1 (tax amount)'!L327/'5.1.1 (incl tax)'!L326)*100</f>
        <v>60.081706134884364</v>
      </c>
      <c r="M327" s="48">
        <f>('5.1.1 (tax amount)'!M327/'5.1.1 (incl tax)'!M326)*100</f>
        <v>52.876248791492095</v>
      </c>
      <c r="N327" s="48">
        <f>('5.1.1 (tax amount)'!N327/'5.1.1 (incl tax)'!N326)*100</f>
        <v>59.153628187754094</v>
      </c>
      <c r="O327" s="48">
        <f>('5.1.1 (tax amount)'!O327/'5.1.1 (incl tax)'!O326)*100</f>
        <v>56.168470718845413</v>
      </c>
      <c r="P327" s="48">
        <f>('5.1.1 (tax amount)'!P327/'5.1.1 (incl tax)'!P326)*100</f>
        <v>49.65484026328464</v>
      </c>
      <c r="Q327" s="48">
        <f>('5.1.1 (tax amount)'!Q327/'5.1.1 (incl tax)'!Q326)*100</f>
        <v>52.24668887624928</v>
      </c>
      <c r="R327" s="48">
        <f>('5.1.1 (tax amount)'!R327/'5.1.1 (incl tax)'!R326)*100</f>
        <v>56.942696843660691</v>
      </c>
      <c r="S327" s="48">
        <f>('5.1.1 (tax amount)'!S327/'5.1.1 (incl tax)'!S326)*100</f>
        <v>47.11330049261084</v>
      </c>
      <c r="T327" s="48">
        <f>('5.1.1 (tax amount)'!T327/'5.1.1 (incl tax)'!T326)*100</f>
        <v>54.808075971590462</v>
      </c>
      <c r="U327" s="48">
        <f>('5.1.1 (tax amount)'!U327/'5.1.1 (incl tax)'!U326)*100</f>
        <v>48.819657744624841</v>
      </c>
      <c r="V327" s="48">
        <f>('5.1.1 (tax amount)'!V327/'5.1.1 (incl tax)'!V326)*100</f>
        <v>55.179214542960032</v>
      </c>
      <c r="W327" s="48">
        <f>('5.1.1 (tax amount)'!W327/'5.1.1 (incl tax)'!W326)*100</f>
        <v>52.690515556891626</v>
      </c>
      <c r="X327" s="48">
        <f>('5.1.1 (tax amount)'!X327/'5.1.1 (incl tax)'!X326)*100</f>
        <v>48.840195842362952</v>
      </c>
      <c r="Y327" s="48">
        <f>('5.1.1 (tax amount)'!Y327/'5.1.1 (incl tax)'!Y326)*100</f>
        <v>56.612013484523452</v>
      </c>
      <c r="Z327" s="48">
        <f>('5.1.1 (tax amount)'!Z327/'5.1.1 (incl tax)'!Z326)*100</f>
        <v>53.964794635373003</v>
      </c>
      <c r="AA327" s="48">
        <f>('5.1.1 (tax amount)'!AA327/'5.1.1 (incl tax)'!AA326)*100</f>
        <v>56.254931182607159</v>
      </c>
      <c r="AB327" s="48">
        <f>('5.1.1 (tax amount)'!AB327/'5.1.1 (incl tax)'!AB326)*100</f>
        <v>50.341267063353165</v>
      </c>
      <c r="AC327" s="48">
        <f>('5.1.1 (tax amount)'!AC327/'5.1.1 (incl tax)'!AC326)*100</f>
        <v>51.358942585708377</v>
      </c>
      <c r="AD327" s="48">
        <f>('5.1.1 (tax amount)'!AD327/'5.1.1 (incl tax)'!AD326)*100</f>
        <v>55.731908540897301</v>
      </c>
      <c r="AE327" s="48">
        <f>('5.1.1 (tax amount)'!AE327/'5.1.1 (incl tax)'!AE326)*100</f>
        <v>59.143527887962442</v>
      </c>
      <c r="AF327" s="45">
        <f>RANK(R327,D327:R327,1)</f>
        <v>7</v>
      </c>
      <c r="AG327" s="45">
        <f>RANK(R327,D327:AE327,1)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6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115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26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x14ac:dyDescent="0.2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>RANK(R322,D322:R322,1)</f>
        <v>5</v>
      </c>
      <c r="AG322" s="45">
        <f>RANK(R322,D322:AE322,1)</f>
        <v>11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>RANK(R323,D323:R323,1)</f>
        <v>8</v>
      </c>
      <c r="AG323" s="45">
        <f>RANK(R323,D323:AE323,1)</f>
        <v>17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>RANK(R324,D324:R324,1)</f>
        <v>9</v>
      </c>
      <c r="AG324" s="45">
        <f>RANK(R324,D324:AE324,1)</f>
        <v>16</v>
      </c>
    </row>
    <row r="325" spans="1:33" x14ac:dyDescent="0.2">
      <c r="A325" s="91">
        <v>2025</v>
      </c>
      <c r="B325" s="47">
        <f t="shared" si="12"/>
        <v>45778</v>
      </c>
      <c r="C325" s="57" t="s">
        <v>14</v>
      </c>
      <c r="D325" s="75">
        <v>57.19</v>
      </c>
      <c r="E325" s="75">
        <v>61.35</v>
      </c>
      <c r="F325" s="75">
        <v>64.17</v>
      </c>
      <c r="G325" s="75">
        <v>73.260000000000005</v>
      </c>
      <c r="H325" s="75">
        <v>56.24</v>
      </c>
      <c r="I325" s="75">
        <v>58.89</v>
      </c>
      <c r="J325" s="75">
        <v>63.54</v>
      </c>
      <c r="K325" s="75">
        <v>61.87</v>
      </c>
      <c r="L325" s="75">
        <v>56.96</v>
      </c>
      <c r="M325" s="75">
        <v>58.69</v>
      </c>
      <c r="N325" s="75">
        <v>66.5</v>
      </c>
      <c r="O325" s="75">
        <v>60.45</v>
      </c>
      <c r="P325" s="75">
        <v>63.17</v>
      </c>
      <c r="Q325" s="75">
        <v>62.38</v>
      </c>
      <c r="R325" s="75">
        <v>62.942494166666663</v>
      </c>
      <c r="S325" s="75">
        <v>54.67</v>
      </c>
      <c r="T325" s="75">
        <v>61.38</v>
      </c>
      <c r="U325" s="75">
        <v>64.63</v>
      </c>
      <c r="V325" s="75">
        <v>57.4</v>
      </c>
      <c r="W325" s="75">
        <v>65.22</v>
      </c>
      <c r="X325" s="75">
        <v>63.49</v>
      </c>
      <c r="Y325" s="75">
        <v>57.74</v>
      </c>
      <c r="Z325" s="75">
        <v>53.92</v>
      </c>
      <c r="AA325" s="75">
        <v>46.56</v>
      </c>
      <c r="AB325" s="75">
        <v>60.78</v>
      </c>
      <c r="AC325" s="75">
        <v>59.07</v>
      </c>
      <c r="AD325" s="75">
        <v>60.83</v>
      </c>
      <c r="AE325" s="75">
        <v>52.78</v>
      </c>
      <c r="AF325" s="45">
        <f>RANK(R325,D325:R325,1)</f>
        <v>10</v>
      </c>
      <c r="AG325" s="45">
        <f>RANK(R325,D325:AE325,1)</f>
        <v>20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75">
        <v>60.73</v>
      </c>
      <c r="E326" s="75">
        <v>65.400000000000006</v>
      </c>
      <c r="F326" s="75">
        <v>70.37</v>
      </c>
      <c r="G326" s="75">
        <v>73.930000000000007</v>
      </c>
      <c r="H326" s="75">
        <v>58.61</v>
      </c>
      <c r="I326" s="75">
        <v>61.26</v>
      </c>
      <c r="J326" s="75">
        <v>65.959999999999994</v>
      </c>
      <c r="K326" s="75">
        <v>61.35</v>
      </c>
      <c r="L326" s="75">
        <v>57.37</v>
      </c>
      <c r="M326" s="75">
        <v>62.76</v>
      </c>
      <c r="N326" s="75">
        <v>71.31</v>
      </c>
      <c r="O326" s="75">
        <v>63.33</v>
      </c>
      <c r="P326" s="75">
        <v>63.73</v>
      </c>
      <c r="Q326" s="75">
        <v>66.95</v>
      </c>
      <c r="R326" s="75">
        <v>61.61291166666669</v>
      </c>
      <c r="S326" s="75">
        <v>55.57</v>
      </c>
      <c r="T326" s="75">
        <v>62.13</v>
      </c>
      <c r="U326" s="75">
        <v>64.52</v>
      </c>
      <c r="V326" s="75">
        <v>58.45</v>
      </c>
      <c r="W326" s="75">
        <v>67.86</v>
      </c>
      <c r="X326" s="75">
        <v>65.650000000000006</v>
      </c>
      <c r="Y326" s="75">
        <v>60.15</v>
      </c>
      <c r="Z326" s="75">
        <v>55.9</v>
      </c>
      <c r="AA326" s="75">
        <v>47.08</v>
      </c>
      <c r="AB326" s="75">
        <v>58.61</v>
      </c>
      <c r="AC326" s="75">
        <v>63.07</v>
      </c>
      <c r="AD326" s="75">
        <v>61.71</v>
      </c>
      <c r="AE326" s="75">
        <v>53.17</v>
      </c>
      <c r="AF326" s="45">
        <f>RANK(R326,D326:R326,1)</f>
        <v>6</v>
      </c>
      <c r="AG326" s="45">
        <f>RANK(R326,D326:AE326,1)</f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7"/>
  <sheetViews>
    <sheetView showGridLines="0" zoomScaleNormal="100" workbookViewId="0">
      <pane ySplit="8" topLeftCell="A318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26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>RANK(R322,D322:R322,1)</f>
        <v>12</v>
      </c>
      <c r="AG322" s="45">
        <f>RANK(R322,D322:AE322,1)</f>
        <v>25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>RANK(R323,D323:R323,1)</f>
        <v>13</v>
      </c>
      <c r="AG323" s="45">
        <f>RANK(R323,D323:AE323,1)</f>
        <v>26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>RANK(R324,D324:R324,1)</f>
        <v>13</v>
      </c>
      <c r="AG324" s="45">
        <f>RANK(R324,D324:AE324,1)</f>
        <v>26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75">
        <v>123.35</v>
      </c>
      <c r="E325" s="75">
        <v>135.38</v>
      </c>
      <c r="F325" s="75">
        <v>139.74</v>
      </c>
      <c r="G325" s="75">
        <v>144.13999999999999</v>
      </c>
      <c r="H325" s="75">
        <v>129.04</v>
      </c>
      <c r="I325" s="75">
        <v>130.91999999999999</v>
      </c>
      <c r="J325" s="75">
        <v>123.09</v>
      </c>
      <c r="K325" s="75">
        <v>139.86000000000001</v>
      </c>
      <c r="L325" s="75">
        <v>132.91</v>
      </c>
      <c r="M325" s="75">
        <v>113.24</v>
      </c>
      <c r="N325" s="75">
        <v>133.87</v>
      </c>
      <c r="O325" s="75">
        <v>126.55</v>
      </c>
      <c r="P325" s="75">
        <v>115.05</v>
      </c>
      <c r="Q325" s="75">
        <v>119.37</v>
      </c>
      <c r="R325" s="75">
        <v>139.07099299999999</v>
      </c>
      <c r="S325" s="75">
        <v>98.98</v>
      </c>
      <c r="T325" s="75">
        <v>119.47</v>
      </c>
      <c r="U325" s="75">
        <v>118.06</v>
      </c>
      <c r="V325" s="75">
        <v>110.03</v>
      </c>
      <c r="W325" s="75">
        <v>115.85</v>
      </c>
      <c r="X325" s="75">
        <v>120.67</v>
      </c>
      <c r="Y325" s="75">
        <v>122.51</v>
      </c>
      <c r="Z325" s="75">
        <v>118.18</v>
      </c>
      <c r="AA325" s="75">
        <v>101.88</v>
      </c>
      <c r="AB325" s="75">
        <v>115.7</v>
      </c>
      <c r="AC325" s="75">
        <v>115.8</v>
      </c>
      <c r="AD325" s="75">
        <v>117.03</v>
      </c>
      <c r="AE325" s="75">
        <v>123.12</v>
      </c>
      <c r="AF325" s="45">
        <f>RANK(R325,D325:R325,1)</f>
        <v>12</v>
      </c>
      <c r="AG325" s="45">
        <f>RANK(R325,D325:AE325,1)</f>
        <v>25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75">
        <v>128.19999999999999</v>
      </c>
      <c r="E326" s="75">
        <v>140.94999999999999</v>
      </c>
      <c r="F326" s="75">
        <v>148.16</v>
      </c>
      <c r="G326" s="75">
        <v>145.57</v>
      </c>
      <c r="H326" s="75">
        <v>132.56</v>
      </c>
      <c r="I326" s="75">
        <v>134.41999999999999</v>
      </c>
      <c r="J326" s="75">
        <v>126.59</v>
      </c>
      <c r="K326" s="75">
        <v>139.91999999999999</v>
      </c>
      <c r="L326" s="75">
        <v>135.66999999999999</v>
      </c>
      <c r="M326" s="75">
        <v>118.5</v>
      </c>
      <c r="N326" s="75">
        <v>140.29</v>
      </c>
      <c r="O326" s="75">
        <v>130.66999999999999</v>
      </c>
      <c r="P326" s="75">
        <v>116.15</v>
      </c>
      <c r="Q326" s="75">
        <v>125.24</v>
      </c>
      <c r="R326" s="75">
        <v>137.47549400000003</v>
      </c>
      <c r="S326" s="75">
        <v>100.43</v>
      </c>
      <c r="T326" s="75">
        <v>120.88</v>
      </c>
      <c r="U326" s="75">
        <v>118.39</v>
      </c>
      <c r="V326" s="75">
        <v>112.09</v>
      </c>
      <c r="W326" s="75">
        <v>119.43</v>
      </c>
      <c r="X326" s="75">
        <v>124.32</v>
      </c>
      <c r="Y326" s="75">
        <v>126</v>
      </c>
      <c r="Z326" s="75">
        <v>121.16</v>
      </c>
      <c r="AA326" s="75">
        <v>103</v>
      </c>
      <c r="AB326" s="75">
        <v>113.24</v>
      </c>
      <c r="AC326" s="75">
        <v>121.78</v>
      </c>
      <c r="AD326" s="75">
        <v>118.58</v>
      </c>
      <c r="AE326" s="75">
        <v>124.24</v>
      </c>
      <c r="AF326" s="45">
        <f>RANK(R326,D326:R326,1)</f>
        <v>10</v>
      </c>
      <c r="AG326" s="45">
        <f>RANK(R326,D326:AE326,1)</f>
        <v>23</v>
      </c>
    </row>
    <row r="327" spans="1:33" x14ac:dyDescent="0.2">
      <c r="Q327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7"/>
  <sheetViews>
    <sheetView showGridLines="0" zoomScaleNormal="100" workbookViewId="0">
      <pane ySplit="9" topLeftCell="A322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27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2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x14ac:dyDescent="0.2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x14ac:dyDescent="0.2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x14ac:dyDescent="0.2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x14ac:dyDescent="0.2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x14ac:dyDescent="0.2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x14ac:dyDescent="0.2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x14ac:dyDescent="0.2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ref="AF321:AF326" si="29">RANK(R321,D321:R321,1)</f>
        <v>14</v>
      </c>
      <c r="AG321" s="45">
        <f t="shared" ref="AG321:AG326" si="30">RANK(R321,D321:AE321,1)</f>
        <v>27</v>
      </c>
    </row>
    <row r="322" spans="1:33" x14ac:dyDescent="0.2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9"/>
        <v>12</v>
      </c>
      <c r="AG322" s="45">
        <f t="shared" si="30"/>
        <v>25</v>
      </c>
    </row>
    <row r="323" spans="1:33" x14ac:dyDescent="0.2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si="29"/>
        <v>13</v>
      </c>
      <c r="AG323" s="45">
        <f t="shared" si="30"/>
        <v>26</v>
      </c>
    </row>
    <row r="324" spans="1:33" x14ac:dyDescent="0.2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9"/>
        <v>12</v>
      </c>
      <c r="AG324" s="45">
        <f t="shared" si="30"/>
        <v>25</v>
      </c>
    </row>
    <row r="325" spans="1:33" x14ac:dyDescent="0.2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9"/>
        <v>12</v>
      </c>
      <c r="AG325" s="45">
        <f t="shared" si="30"/>
        <v>25</v>
      </c>
    </row>
    <row r="326" spans="1:33" x14ac:dyDescent="0.2">
      <c r="A326" s="91">
        <v>2025</v>
      </c>
      <c r="B326" s="47">
        <f t="shared" si="12"/>
        <v>45778</v>
      </c>
      <c r="C326" s="22" t="s">
        <v>14</v>
      </c>
      <c r="D326" s="48">
        <f>'5.2.1 (incl tax)'!D325-'5.2.1 (excl tax)'!D325</f>
        <v>66.16</v>
      </c>
      <c r="E326" s="48">
        <f>'5.2.1 (incl tax)'!E325-'5.2.1 (excl tax)'!E325</f>
        <v>74.03</v>
      </c>
      <c r="F326" s="48">
        <f>'5.2.1 (incl tax)'!F325-'5.2.1 (excl tax)'!F325</f>
        <v>75.570000000000007</v>
      </c>
      <c r="G326" s="48">
        <f>'5.2.1 (incl tax)'!G325-'5.2.1 (excl tax)'!G325</f>
        <v>70.879999999999981</v>
      </c>
      <c r="H326" s="48">
        <f>'5.2.1 (incl tax)'!H325-'5.2.1 (excl tax)'!H325</f>
        <v>72.799999999999983</v>
      </c>
      <c r="I326" s="48">
        <f>'5.2.1 (incl tax)'!I325-'5.2.1 (excl tax)'!I325</f>
        <v>72.029999999999987</v>
      </c>
      <c r="J326" s="48">
        <f>'5.2.1 (incl tax)'!J325-'5.2.1 (excl tax)'!J325</f>
        <v>59.550000000000004</v>
      </c>
      <c r="K326" s="48">
        <f>'5.2.1 (incl tax)'!K325-'5.2.1 (excl tax)'!K325</f>
        <v>77.990000000000009</v>
      </c>
      <c r="L326" s="48">
        <f>'5.2.1 (incl tax)'!L325-'5.2.1 (excl tax)'!L325</f>
        <v>75.949999999999989</v>
      </c>
      <c r="M326" s="48">
        <f>'5.2.1 (incl tax)'!M325-'5.2.1 (excl tax)'!M325</f>
        <v>54.55</v>
      </c>
      <c r="N326" s="48">
        <f>'5.2.1 (incl tax)'!N325-'5.2.1 (excl tax)'!N325</f>
        <v>67.37</v>
      </c>
      <c r="O326" s="48">
        <f>'5.2.1 (incl tax)'!O325-'5.2.1 (excl tax)'!O325</f>
        <v>66.099999999999994</v>
      </c>
      <c r="P326" s="48">
        <f>'5.2.1 (incl tax)'!P325-'5.2.1 (excl tax)'!P325</f>
        <v>51.879999999999995</v>
      </c>
      <c r="Q326" s="48">
        <f>'5.2.1 (incl tax)'!Q325-'5.2.1 (excl tax)'!Q325</f>
        <v>56.99</v>
      </c>
      <c r="R326" s="48">
        <f>'5.2.1 (incl tax)'!R325-'5.2.1 (excl tax)'!R325</f>
        <v>76.128498833333325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9"/>
        <v>14</v>
      </c>
      <c r="AG326" s="45">
        <f t="shared" si="30"/>
        <v>27</v>
      </c>
    </row>
    <row r="327" spans="1:33" x14ac:dyDescent="0.2">
      <c r="A327" s="91">
        <v>2025</v>
      </c>
      <c r="B327" s="47">
        <f t="shared" si="12"/>
        <v>45809</v>
      </c>
      <c r="C327" s="46" t="s">
        <v>17</v>
      </c>
      <c r="D327" s="48">
        <f>'5.2.1 (incl tax)'!D326-'5.2.1 (excl tax)'!D326</f>
        <v>67.47</v>
      </c>
      <c r="E327" s="48">
        <f>'5.2.1 (incl tax)'!E326-'5.2.1 (excl tax)'!E326</f>
        <v>75.549999999999983</v>
      </c>
      <c r="F327" s="48">
        <f>'5.2.1 (incl tax)'!F326-'5.2.1 (excl tax)'!F326</f>
        <v>77.789999999999992</v>
      </c>
      <c r="G327" s="48">
        <f>'5.2.1 (incl tax)'!G326-'5.2.1 (excl tax)'!G326</f>
        <v>71.639999999999986</v>
      </c>
      <c r="H327" s="48">
        <f>'5.2.1 (incl tax)'!H326-'5.2.1 (excl tax)'!H326</f>
        <v>73.95</v>
      </c>
      <c r="I327" s="48">
        <f>'5.2.1 (incl tax)'!I326-'5.2.1 (excl tax)'!I326</f>
        <v>73.16</v>
      </c>
      <c r="J327" s="48">
        <f>'5.2.1 (incl tax)'!J326-'5.2.1 (excl tax)'!J326</f>
        <v>60.63000000000001</v>
      </c>
      <c r="K327" s="48">
        <f>'5.2.1 (incl tax)'!K326-'5.2.1 (excl tax)'!K326</f>
        <v>78.569999999999993</v>
      </c>
      <c r="L327" s="48">
        <f>'5.2.1 (incl tax)'!L326-'5.2.1 (excl tax)'!L326</f>
        <v>78.299999999999983</v>
      </c>
      <c r="M327" s="48">
        <f>'5.2.1 (incl tax)'!M326-'5.2.1 (excl tax)'!M326</f>
        <v>55.74</v>
      </c>
      <c r="N327" s="48">
        <f>'5.2.1 (incl tax)'!N326-'5.2.1 (excl tax)'!N326</f>
        <v>68.97999999999999</v>
      </c>
      <c r="O327" s="48">
        <f>'5.2.1 (incl tax)'!O326-'5.2.1 (excl tax)'!O326</f>
        <v>67.339999999999989</v>
      </c>
      <c r="P327" s="48">
        <f>'5.2.1 (incl tax)'!P326-'5.2.1 (excl tax)'!P326</f>
        <v>52.420000000000009</v>
      </c>
      <c r="Q327" s="48">
        <f>'5.2.1 (incl tax)'!Q326-'5.2.1 (excl tax)'!Q326</f>
        <v>58.289999999999992</v>
      </c>
      <c r="R327" s="48">
        <f>'5.2.1 (incl tax)'!R326-'5.2.1 (excl tax)'!R326</f>
        <v>75.862582333333336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>RANK(R327,D327:R327,1)</f>
        <v>12</v>
      </c>
      <c r="AG327" s="45">
        <f>RANK(R327,D327:AE327,1)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2025-07-24T11:18:40Z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